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I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J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T73" i="51" s="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M73" i="51" s="1"/>
  <c r="L74" i="51"/>
  <c r="L73" i="51" s="1"/>
  <c r="K74" i="51"/>
  <c r="J74" i="51"/>
  <c r="I74" i="51"/>
  <c r="H74" i="51"/>
  <c r="G74" i="51"/>
  <c r="F74" i="51"/>
  <c r="E74" i="51"/>
  <c r="E73" i="51" s="1"/>
  <c r="D74" i="51"/>
  <c r="D73" i="51" s="1"/>
  <c r="C74" i="51"/>
  <c r="B74" i="51"/>
  <c r="U73" i="51"/>
  <c r="W54" i="51"/>
  <c r="V54" i="51"/>
  <c r="V105" i="51" s="1"/>
  <c r="U54" i="51"/>
  <c r="U87" i="51" s="1"/>
  <c r="T54" i="51"/>
  <c r="T87" i="51" s="1"/>
  <c r="S54" i="51"/>
  <c r="R54" i="51"/>
  <c r="Q54" i="51"/>
  <c r="P54" i="51"/>
  <c r="P87" i="51" s="1"/>
  <c r="O54" i="51"/>
  <c r="N54" i="51"/>
  <c r="M54" i="51"/>
  <c r="M87" i="51" s="1"/>
  <c r="L54" i="51"/>
  <c r="L87" i="51" s="1"/>
  <c r="K54" i="51"/>
  <c r="J54" i="51"/>
  <c r="I54" i="51"/>
  <c r="H54" i="51"/>
  <c r="H105" i="51" s="1"/>
  <c r="G54" i="51"/>
  <c r="G105" i="51" s="1"/>
  <c r="F54" i="51"/>
  <c r="F105" i="51" s="1"/>
  <c r="E54" i="51"/>
  <c r="E87" i="51" s="1"/>
  <c r="D54" i="51"/>
  <c r="D87" i="51" s="1"/>
  <c r="C54" i="51"/>
  <c r="B54" i="51"/>
  <c r="B105" i="51" s="1"/>
  <c r="W35" i="51"/>
  <c r="V35" i="51"/>
  <c r="V104" i="51" s="1"/>
  <c r="U35" i="51"/>
  <c r="U83" i="51" s="1"/>
  <c r="T35" i="51"/>
  <c r="T83" i="51" s="1"/>
  <c r="S35" i="51"/>
  <c r="S83" i="51" s="1"/>
  <c r="R35" i="51"/>
  <c r="R83" i="51" s="1"/>
  <c r="Q35" i="51"/>
  <c r="P35" i="51"/>
  <c r="P104" i="51" s="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V103" i="51" s="1"/>
  <c r="U27" i="51"/>
  <c r="T27" i="51"/>
  <c r="T103" i="51" s="1"/>
  <c r="S27" i="51"/>
  <c r="S80" i="51" s="1"/>
  <c r="R27" i="51"/>
  <c r="R103" i="51" s="1"/>
  <c r="Q27" i="51"/>
  <c r="Q103" i="51" s="1"/>
  <c r="P27" i="51"/>
  <c r="P103" i="51" s="1"/>
  <c r="O27" i="51"/>
  <c r="N27" i="51"/>
  <c r="M27" i="51"/>
  <c r="L27" i="51"/>
  <c r="K27" i="51"/>
  <c r="K80" i="51" s="1"/>
  <c r="J27" i="51"/>
  <c r="J103" i="51" s="1"/>
  <c r="I27" i="51"/>
  <c r="H27" i="51"/>
  <c r="G27" i="51"/>
  <c r="F27" i="51"/>
  <c r="E27" i="51"/>
  <c r="D27" i="51"/>
  <c r="C27" i="51"/>
  <c r="C80" i="51" s="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T87" i="50"/>
  <c r="S87" i="50"/>
  <c r="L87" i="50"/>
  <c r="K87" i="50"/>
  <c r="D87" i="50"/>
  <c r="C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L83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V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W73" i="50" s="1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O73" i="50" s="1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M73" i="50" s="1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G73" i="50" s="1"/>
  <c r="F74" i="50"/>
  <c r="E74" i="50"/>
  <c r="D74" i="50"/>
  <c r="C74" i="50"/>
  <c r="B74" i="50"/>
  <c r="P73" i="50"/>
  <c r="W54" i="50"/>
  <c r="W87" i="50" s="1"/>
  <c r="V54" i="50"/>
  <c r="U54" i="50"/>
  <c r="T54" i="50"/>
  <c r="S54" i="50"/>
  <c r="R54" i="50"/>
  <c r="R87" i="50" s="1"/>
  <c r="Q54" i="50"/>
  <c r="P54" i="50"/>
  <c r="P87" i="50" s="1"/>
  <c r="O54" i="50"/>
  <c r="O87" i="50" s="1"/>
  <c r="N54" i="50"/>
  <c r="M54" i="50"/>
  <c r="L54" i="50"/>
  <c r="K54" i="50"/>
  <c r="J54" i="50"/>
  <c r="J87" i="50" s="1"/>
  <c r="I54" i="50"/>
  <c r="H54" i="50"/>
  <c r="H87" i="50" s="1"/>
  <c r="G54" i="50"/>
  <c r="G87" i="50" s="1"/>
  <c r="F54" i="50"/>
  <c r="E54" i="50"/>
  <c r="E105" i="50" s="1"/>
  <c r="D54" i="50"/>
  <c r="D105" i="50" s="1"/>
  <c r="C54" i="50"/>
  <c r="B54" i="50"/>
  <c r="B87" i="50" s="1"/>
  <c r="W35" i="50"/>
  <c r="W83" i="50" s="1"/>
  <c r="V35" i="50"/>
  <c r="V83" i="50" s="1"/>
  <c r="U35" i="50"/>
  <c r="U83" i="50" s="1"/>
  <c r="T35" i="50"/>
  <c r="T83" i="50" s="1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D83" i="50" s="1"/>
  <c r="C35" i="50"/>
  <c r="B35" i="50"/>
  <c r="B104" i="50" s="1"/>
  <c r="W27" i="50"/>
  <c r="W103" i="50" s="1"/>
  <c r="V27" i="50"/>
  <c r="V103" i="50" s="1"/>
  <c r="U27" i="50"/>
  <c r="U80" i="50" s="1"/>
  <c r="T27" i="50"/>
  <c r="T103" i="50" s="1"/>
  <c r="S27" i="50"/>
  <c r="R27" i="50"/>
  <c r="Q27" i="50"/>
  <c r="Q103" i="50" s="1"/>
  <c r="P27" i="50"/>
  <c r="P103" i="50" s="1"/>
  <c r="O27" i="50"/>
  <c r="N27" i="50"/>
  <c r="N80" i="50" s="1"/>
  <c r="M27" i="50"/>
  <c r="M80" i="50" s="1"/>
  <c r="L27" i="50"/>
  <c r="K27" i="50"/>
  <c r="J27" i="50"/>
  <c r="I27" i="50"/>
  <c r="H27" i="50"/>
  <c r="G27" i="50"/>
  <c r="F27" i="50"/>
  <c r="F80" i="50" s="1"/>
  <c r="E27" i="50"/>
  <c r="E80" i="50" s="1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M105" i="49"/>
  <c r="E105" i="49"/>
  <c r="D105" i="49"/>
  <c r="B104" i="49"/>
  <c r="P103" i="49"/>
  <c r="H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G87" i="49"/>
  <c r="F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3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J73" i="49" s="1"/>
  <c r="I81" i="49"/>
  <c r="H81" i="49"/>
  <c r="G81" i="49"/>
  <c r="F81" i="49"/>
  <c r="E81" i="49"/>
  <c r="D81" i="49"/>
  <c r="C81" i="49"/>
  <c r="B81" i="49"/>
  <c r="Q80" i="49"/>
  <c r="P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B73" i="49" s="1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R73" i="49" s="1"/>
  <c r="Q74" i="49"/>
  <c r="P74" i="49"/>
  <c r="O74" i="49"/>
  <c r="N74" i="49"/>
  <c r="M74" i="49"/>
  <c r="L74" i="49"/>
  <c r="K74" i="49"/>
  <c r="J74" i="49"/>
  <c r="I74" i="49"/>
  <c r="H74" i="49"/>
  <c r="G74" i="49"/>
  <c r="F74" i="49"/>
  <c r="F73" i="49" s="1"/>
  <c r="E74" i="49"/>
  <c r="D74" i="49"/>
  <c r="C74" i="49"/>
  <c r="B74" i="49"/>
  <c r="W54" i="49"/>
  <c r="W105" i="49" s="1"/>
  <c r="V54" i="49"/>
  <c r="V105" i="49" s="1"/>
  <c r="U54" i="49"/>
  <c r="U87" i="49" s="1"/>
  <c r="T54" i="49"/>
  <c r="T87" i="49" s="1"/>
  <c r="S54" i="49"/>
  <c r="S87" i="49" s="1"/>
  <c r="R54" i="49"/>
  <c r="R87" i="49" s="1"/>
  <c r="Q54" i="49"/>
  <c r="P54" i="49"/>
  <c r="P105" i="49" s="1"/>
  <c r="O54" i="49"/>
  <c r="O105" i="49" s="1"/>
  <c r="N54" i="49"/>
  <c r="N105" i="49" s="1"/>
  <c r="M54" i="49"/>
  <c r="M87" i="49" s="1"/>
  <c r="L54" i="49"/>
  <c r="L87" i="49" s="1"/>
  <c r="K54" i="49"/>
  <c r="K87" i="49" s="1"/>
  <c r="J54" i="49"/>
  <c r="J87" i="49" s="1"/>
  <c r="I54" i="49"/>
  <c r="H54" i="49"/>
  <c r="H105" i="49" s="1"/>
  <c r="G54" i="49"/>
  <c r="G105" i="49" s="1"/>
  <c r="F54" i="49"/>
  <c r="F105" i="49" s="1"/>
  <c r="E54" i="49"/>
  <c r="E87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T27" i="49"/>
  <c r="T103" i="49" s="1"/>
  <c r="S27" i="49"/>
  <c r="S103" i="49" s="1"/>
  <c r="R27" i="49"/>
  <c r="R103" i="49" s="1"/>
  <c r="Q27" i="49"/>
  <c r="Q103" i="49" s="1"/>
  <c r="P27" i="49"/>
  <c r="O27" i="49"/>
  <c r="O103" i="49" s="1"/>
  <c r="N27" i="49"/>
  <c r="N103" i="49" s="1"/>
  <c r="M27" i="49"/>
  <c r="L27" i="49"/>
  <c r="L103" i="49" s="1"/>
  <c r="K27" i="49"/>
  <c r="K103" i="49" s="1"/>
  <c r="J27" i="49"/>
  <c r="J103" i="49" s="1"/>
  <c r="I27" i="49"/>
  <c r="I80" i="49" s="1"/>
  <c r="H27" i="49"/>
  <c r="H80" i="49" s="1"/>
  <c r="G27" i="49"/>
  <c r="G103" i="49" s="1"/>
  <c r="F27" i="49"/>
  <c r="F103" i="49" s="1"/>
  <c r="E27" i="49"/>
  <c r="D27" i="49"/>
  <c r="D103" i="49" s="1"/>
  <c r="C27" i="49"/>
  <c r="C103" i="49" s="1"/>
  <c r="B27" i="49"/>
  <c r="B103" i="49" s="1"/>
  <c r="A1" i="49"/>
  <c r="T38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R52" i="47" s="1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V60" i="47"/>
  <c r="Q60" i="47"/>
  <c r="C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J52" i="47" s="1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Q52" i="47" s="1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C52" i="47" s="1"/>
  <c r="B53" i="47"/>
  <c r="I52" i="47"/>
  <c r="W28" i="47"/>
  <c r="V28" i="47"/>
  <c r="U28" i="47"/>
  <c r="U60" i="47" s="1"/>
  <c r="T28" i="47"/>
  <c r="T60" i="47" s="1"/>
  <c r="S28" i="47"/>
  <c r="S60" i="47" s="1"/>
  <c r="R28" i="47"/>
  <c r="R60" i="47" s="1"/>
  <c r="Q28" i="47"/>
  <c r="P28" i="47"/>
  <c r="O28" i="47"/>
  <c r="N28" i="47"/>
  <c r="N60" i="47" s="1"/>
  <c r="M28" i="47"/>
  <c r="M60" i="47" s="1"/>
  <c r="L28" i="47"/>
  <c r="L60" i="47" s="1"/>
  <c r="K28" i="47"/>
  <c r="K77" i="47" s="1"/>
  <c r="J28" i="47"/>
  <c r="J60" i="47" s="1"/>
  <c r="I28" i="47"/>
  <c r="I77" i="47" s="1"/>
  <c r="H28" i="47"/>
  <c r="G28" i="47"/>
  <c r="F28" i="47"/>
  <c r="F60" i="47" s="1"/>
  <c r="E28" i="47"/>
  <c r="E60" i="47" s="1"/>
  <c r="D28" i="47"/>
  <c r="D60" i="47" s="1"/>
  <c r="C28" i="47"/>
  <c r="C77" i="47" s="1"/>
  <c r="B28" i="47"/>
  <c r="B60" i="47" s="1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Q52" i="46" s="1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R60" i="46"/>
  <c r="Q60" i="46"/>
  <c r="P60" i="46"/>
  <c r="M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N52" i="46" s="1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M52" i="46" s="1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P52" i="46"/>
  <c r="W28" i="46"/>
  <c r="V28" i="46"/>
  <c r="U28" i="46"/>
  <c r="U60" i="46" s="1"/>
  <c r="T28" i="46"/>
  <c r="S28" i="46"/>
  <c r="R28" i="46"/>
  <c r="Q28" i="46"/>
  <c r="P28" i="46"/>
  <c r="O28" i="46"/>
  <c r="N28" i="46"/>
  <c r="M28" i="46"/>
  <c r="L28" i="46"/>
  <c r="K28" i="46"/>
  <c r="J28" i="46"/>
  <c r="J60" i="46" s="1"/>
  <c r="I28" i="46"/>
  <c r="I60" i="46" s="1"/>
  <c r="H28" i="46"/>
  <c r="H60" i="46" s="1"/>
  <c r="G28" i="46"/>
  <c r="F28" i="46"/>
  <c r="E28" i="46"/>
  <c r="E60" i="46" s="1"/>
  <c r="D28" i="46"/>
  <c r="C28" i="46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L77" i="45"/>
  <c r="I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G52" i="45" s="1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Q60" i="45"/>
  <c r="G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O52" i="45" s="1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H52" i="45" s="1"/>
  <c r="G54" i="45"/>
  <c r="F54" i="45"/>
  <c r="E54" i="45"/>
  <c r="D54" i="45"/>
  <c r="C54" i="45"/>
  <c r="B54" i="45"/>
  <c r="W53" i="45"/>
  <c r="V53" i="45"/>
  <c r="U53" i="45"/>
  <c r="T53" i="45"/>
  <c r="S53" i="45"/>
  <c r="R53" i="45"/>
  <c r="Q53" i="45"/>
  <c r="P53" i="45"/>
  <c r="P52" i="45" s="1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W28" i="45"/>
  <c r="W77" i="45" s="1"/>
  <c r="V28" i="45"/>
  <c r="V77" i="45" s="1"/>
  <c r="U28" i="45"/>
  <c r="T28" i="45"/>
  <c r="T60" i="45" s="1"/>
  <c r="S28" i="45"/>
  <c r="S77" i="45" s="1"/>
  <c r="R28" i="45"/>
  <c r="R77" i="45" s="1"/>
  <c r="Q28" i="45"/>
  <c r="Q77" i="45" s="1"/>
  <c r="P28" i="45"/>
  <c r="P77" i="45" s="1"/>
  <c r="O28" i="45"/>
  <c r="O77" i="45" s="1"/>
  <c r="N28" i="45"/>
  <c r="N77" i="45" s="1"/>
  <c r="M28" i="45"/>
  <c r="M77" i="46" s="1"/>
  <c r="L28" i="45"/>
  <c r="L60" i="45" s="1"/>
  <c r="K28" i="45"/>
  <c r="K60" i="45" s="1"/>
  <c r="J28" i="45"/>
  <c r="J77" i="45" s="1"/>
  <c r="I28" i="45"/>
  <c r="I60" i="45" s="1"/>
  <c r="H28" i="45"/>
  <c r="H77" i="45" s="1"/>
  <c r="G28" i="45"/>
  <c r="G77" i="45" s="1"/>
  <c r="F28" i="45"/>
  <c r="F77" i="45" s="1"/>
  <c r="E28" i="45"/>
  <c r="D28" i="45"/>
  <c r="D60" i="45" s="1"/>
  <c r="C28" i="45"/>
  <c r="C77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W179" i="4" s="1"/>
  <c r="V33" i="44"/>
  <c r="V38" i="44" s="1"/>
  <c r="U33" i="44"/>
  <c r="U38" i="44" s="1"/>
  <c r="T33" i="44"/>
  <c r="T38" i="44" s="1"/>
  <c r="T179" i="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P72" i="43"/>
  <c r="J72" i="43"/>
  <c r="C72" i="43"/>
  <c r="B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G63" i="43" s="1"/>
  <c r="F66" i="43"/>
  <c r="F63" i="43" s="1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W63" i="43" s="1"/>
  <c r="V64" i="43"/>
  <c r="U64" i="43"/>
  <c r="T64" i="43"/>
  <c r="S64" i="43"/>
  <c r="R64" i="43"/>
  <c r="Q64" i="43"/>
  <c r="P64" i="43"/>
  <c r="O64" i="43"/>
  <c r="O63" i="43" s="1"/>
  <c r="N64" i="43"/>
  <c r="M64" i="43"/>
  <c r="L64" i="43"/>
  <c r="K64" i="43"/>
  <c r="J64" i="43"/>
  <c r="I64" i="43"/>
  <c r="I63" i="43" s="1"/>
  <c r="H64" i="43"/>
  <c r="G64" i="43"/>
  <c r="F64" i="43"/>
  <c r="E64" i="43"/>
  <c r="D64" i="43"/>
  <c r="C64" i="43"/>
  <c r="B64" i="43"/>
  <c r="W39" i="43"/>
  <c r="V39" i="43"/>
  <c r="V72" i="43" s="1"/>
  <c r="U39" i="43"/>
  <c r="U72" i="43" s="1"/>
  <c r="T39" i="43"/>
  <c r="S39" i="43"/>
  <c r="S72" i="43" s="1"/>
  <c r="R39" i="43"/>
  <c r="R72" i="43" s="1"/>
  <c r="Q39" i="43"/>
  <c r="Q72" i="43" s="1"/>
  <c r="P39" i="43"/>
  <c r="O39" i="43"/>
  <c r="O90" i="43" s="1"/>
  <c r="N39" i="43"/>
  <c r="N72" i="43" s="1"/>
  <c r="M39" i="43"/>
  <c r="M72" i="43" s="1"/>
  <c r="L39" i="43"/>
  <c r="K39" i="43"/>
  <c r="K90" i="43" s="1"/>
  <c r="J39" i="43"/>
  <c r="J90" i="43" s="1"/>
  <c r="I39" i="43"/>
  <c r="I90" i="43" s="1"/>
  <c r="H39" i="43"/>
  <c r="H72" i="43" s="1"/>
  <c r="G39" i="43"/>
  <c r="F39" i="43"/>
  <c r="F72" i="43" s="1"/>
  <c r="E39" i="43"/>
  <c r="E72" i="43" s="1"/>
  <c r="D39" i="43"/>
  <c r="C39" i="43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T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J63" i="42" s="1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S63" i="42" s="1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R63" i="42" s="1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K63" i="42" s="1"/>
  <c r="J65" i="42"/>
  <c r="I65" i="42"/>
  <c r="H65" i="42"/>
  <c r="G65" i="42"/>
  <c r="F65" i="42"/>
  <c r="E65" i="42"/>
  <c r="D65" i="42"/>
  <c r="C65" i="42"/>
  <c r="B65" i="42"/>
  <c r="B63" i="42" s="1"/>
  <c r="W64" i="42"/>
  <c r="V64" i="42"/>
  <c r="U64" i="42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V39" i="42"/>
  <c r="V72" i="42" s="1"/>
  <c r="U39" i="42"/>
  <c r="U72" i="42" s="1"/>
  <c r="T39" i="42"/>
  <c r="S39" i="42"/>
  <c r="S72" i="42" s="1"/>
  <c r="R39" i="42"/>
  <c r="Q39" i="42"/>
  <c r="Q72" i="42" s="1"/>
  <c r="P39" i="42"/>
  <c r="P72" i="42" s="1"/>
  <c r="O39" i="42"/>
  <c r="N39" i="42"/>
  <c r="N90" i="42" s="1"/>
  <c r="M39" i="42"/>
  <c r="M90" i="42" s="1"/>
  <c r="L39" i="42"/>
  <c r="L90" i="42" s="1"/>
  <c r="K39" i="42"/>
  <c r="K72" i="42" s="1"/>
  <c r="J39" i="42"/>
  <c r="I39" i="42"/>
  <c r="I72" i="42" s="1"/>
  <c r="H39" i="42"/>
  <c r="H72" i="42" s="1"/>
  <c r="G39" i="42"/>
  <c r="F39" i="42"/>
  <c r="F90" i="42" s="1"/>
  <c r="E39" i="42"/>
  <c r="E72" i="42" s="1"/>
  <c r="D39" i="42"/>
  <c r="D72" i="42" s="1"/>
  <c r="C39" i="42"/>
  <c r="C72" i="42" s="1"/>
  <c r="B39" i="42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T90" i="41"/>
  <c r="N90" i="41"/>
  <c r="L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W72" i="41"/>
  <c r="P72" i="41"/>
  <c r="N72" i="41"/>
  <c r="I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M63" i="41" s="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E63" i="41" s="1"/>
  <c r="D65" i="41"/>
  <c r="C65" i="41"/>
  <c r="B65" i="41"/>
  <c r="W64" i="41"/>
  <c r="V64" i="41"/>
  <c r="U64" i="41"/>
  <c r="T64" i="41"/>
  <c r="T63" i="41" s="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U63" i="41"/>
  <c r="W39" i="41"/>
  <c r="W90" i="41" s="1"/>
  <c r="V39" i="41"/>
  <c r="V72" i="41" s="1"/>
  <c r="U39" i="41"/>
  <c r="U90" i="41" s="1"/>
  <c r="T39" i="41"/>
  <c r="T72" i="41" s="1"/>
  <c r="S39" i="41"/>
  <c r="S72" i="41" s="1"/>
  <c r="R39" i="41"/>
  <c r="Q39" i="41"/>
  <c r="Q90" i="41" s="1"/>
  <c r="P39" i="41"/>
  <c r="P90" i="41" s="1"/>
  <c r="O39" i="41"/>
  <c r="O90" i="41" s="1"/>
  <c r="N39" i="41"/>
  <c r="M39" i="41"/>
  <c r="M90" i="41" s="1"/>
  <c r="L39" i="41"/>
  <c r="L72" i="41" s="1"/>
  <c r="K39" i="41"/>
  <c r="K72" i="41" s="1"/>
  <c r="J39" i="41"/>
  <c r="I39" i="41"/>
  <c r="I90" i="41" s="1"/>
  <c r="H39" i="41"/>
  <c r="H90" i="41" s="1"/>
  <c r="G39" i="41"/>
  <c r="G90" i="41" s="1"/>
  <c r="F39" i="41"/>
  <c r="F72" i="41" s="1"/>
  <c r="E39" i="41"/>
  <c r="E90" i="41" s="1"/>
  <c r="D39" i="41"/>
  <c r="D72" i="41" s="1"/>
  <c r="C39" i="41"/>
  <c r="C72" i="41" s="1"/>
  <c r="B39" i="41"/>
  <c r="A1" i="41"/>
  <c r="K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M63" i="39"/>
  <c r="G63" i="39"/>
  <c r="F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V60" i="39"/>
  <c r="N60" i="39"/>
  <c r="C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N51" i="39" s="1"/>
  <c r="M58" i="39"/>
  <c r="L58" i="39"/>
  <c r="K58" i="39"/>
  <c r="J58" i="39"/>
  <c r="I58" i="39"/>
  <c r="H58" i="39"/>
  <c r="G58" i="39"/>
  <c r="F58" i="39"/>
  <c r="E58" i="39"/>
  <c r="D58" i="39"/>
  <c r="C58" i="39"/>
  <c r="B58" i="39"/>
  <c r="B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L51" i="39" s="1"/>
  <c r="K54" i="39"/>
  <c r="J54" i="39"/>
  <c r="I54" i="39"/>
  <c r="H54" i="39"/>
  <c r="G54" i="39"/>
  <c r="F54" i="39"/>
  <c r="E54" i="39"/>
  <c r="D54" i="39"/>
  <c r="D51" i="39" s="1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V51" i="39" s="1"/>
  <c r="U52" i="39"/>
  <c r="U51" i="39" s="1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V27" i="39"/>
  <c r="V63" i="39" s="1"/>
  <c r="U27" i="39"/>
  <c r="U63" i="39" s="1"/>
  <c r="T27" i="39"/>
  <c r="S27" i="39"/>
  <c r="S63" i="39" s="1"/>
  <c r="R27" i="39"/>
  <c r="Q27" i="39"/>
  <c r="Q63" i="39" s="1"/>
  <c r="P27" i="39"/>
  <c r="P63" i="39" s="1"/>
  <c r="O27" i="39"/>
  <c r="O63" i="39" s="1"/>
  <c r="N27" i="39"/>
  <c r="M27" i="39"/>
  <c r="L27" i="39"/>
  <c r="K27" i="39"/>
  <c r="J27" i="39"/>
  <c r="I27" i="39"/>
  <c r="I63" i="39" s="1"/>
  <c r="H27" i="39"/>
  <c r="H63" i="39" s="1"/>
  <c r="G27" i="39"/>
  <c r="F27" i="39"/>
  <c r="E27" i="39"/>
  <c r="E63" i="39" s="1"/>
  <c r="D27" i="39"/>
  <c r="C27" i="39"/>
  <c r="B27" i="39"/>
  <c r="W24" i="39"/>
  <c r="W60" i="39" s="1"/>
  <c r="V24" i="39"/>
  <c r="U24" i="39"/>
  <c r="U60" i="39" s="1"/>
  <c r="T24" i="39"/>
  <c r="S24" i="39"/>
  <c r="S60" i="39" s="1"/>
  <c r="R24" i="39"/>
  <c r="Q24" i="39"/>
  <c r="P24" i="39"/>
  <c r="P60" i="39" s="1"/>
  <c r="O24" i="39"/>
  <c r="N24" i="39"/>
  <c r="M24" i="39"/>
  <c r="M60" i="39" s="1"/>
  <c r="L24" i="39"/>
  <c r="K24" i="39"/>
  <c r="K60" i="39" s="1"/>
  <c r="J24" i="39"/>
  <c r="I24" i="39"/>
  <c r="H24" i="39"/>
  <c r="H60" i="39" s="1"/>
  <c r="G24" i="39"/>
  <c r="G60" i="39" s="1"/>
  <c r="F24" i="39"/>
  <c r="F60" i="39" s="1"/>
  <c r="E24" i="39"/>
  <c r="E60" i="39" s="1"/>
  <c r="D24" i="39"/>
  <c r="C24" i="39"/>
  <c r="B24" i="39"/>
  <c r="W16" i="39"/>
  <c r="V16" i="39"/>
  <c r="U16" i="39"/>
  <c r="T16" i="39"/>
  <c r="T57" i="39" s="1"/>
  <c r="S16" i="39"/>
  <c r="R16" i="39"/>
  <c r="R57" i="39" s="1"/>
  <c r="Q16" i="39"/>
  <c r="Q57" i="39" s="1"/>
  <c r="P16" i="39"/>
  <c r="O16" i="39"/>
  <c r="N16" i="39"/>
  <c r="M16" i="39"/>
  <c r="M57" i="39" s="1"/>
  <c r="L16" i="39"/>
  <c r="L57" i="39" s="1"/>
  <c r="K16" i="39"/>
  <c r="K57" i="39" s="1"/>
  <c r="J16" i="39"/>
  <c r="J57" i="39" s="1"/>
  <c r="I16" i="39"/>
  <c r="I57" i="39" s="1"/>
  <c r="H16" i="39"/>
  <c r="G16" i="39"/>
  <c r="F16" i="39"/>
  <c r="E16" i="39"/>
  <c r="E57" i="39" s="1"/>
  <c r="D16" i="39"/>
  <c r="D57" i="39" s="1"/>
  <c r="C16" i="39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W63" i="38"/>
  <c r="L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W60" i="38"/>
  <c r="U60" i="38"/>
  <c r="T60" i="38"/>
  <c r="R60" i="38"/>
  <c r="G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Q57" i="38"/>
  <c r="P57" i="38"/>
  <c r="F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B51" i="38" s="1"/>
  <c r="W52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E51" i="38"/>
  <c r="W27" i="38"/>
  <c r="V27" i="38"/>
  <c r="U27" i="38"/>
  <c r="U63" i="38" s="1"/>
  <c r="T27" i="38"/>
  <c r="T63" i="38" s="1"/>
  <c r="S27" i="38"/>
  <c r="R27" i="38"/>
  <c r="R63" i="38" s="1"/>
  <c r="Q27" i="38"/>
  <c r="Q63" i="38" s="1"/>
  <c r="P27" i="38"/>
  <c r="O27" i="38"/>
  <c r="O63" i="38" s="1"/>
  <c r="N27" i="38"/>
  <c r="M27" i="38"/>
  <c r="M63" i="38" s="1"/>
  <c r="L27" i="38"/>
  <c r="K27" i="38"/>
  <c r="J27" i="38"/>
  <c r="J63" i="38" s="1"/>
  <c r="I27" i="38"/>
  <c r="I63" i="38" s="1"/>
  <c r="H27" i="38"/>
  <c r="G27" i="38"/>
  <c r="G63" i="38" s="1"/>
  <c r="F27" i="38"/>
  <c r="E27" i="38"/>
  <c r="E63" i="38" s="1"/>
  <c r="D27" i="38"/>
  <c r="D63" i="38" s="1"/>
  <c r="C27" i="38"/>
  <c r="B27" i="38"/>
  <c r="B63" i="38" s="1"/>
  <c r="W24" i="38"/>
  <c r="V24" i="38"/>
  <c r="U24" i="38"/>
  <c r="T24" i="38"/>
  <c r="S24" i="38"/>
  <c r="R24" i="38"/>
  <c r="Q24" i="38"/>
  <c r="P24" i="38"/>
  <c r="O24" i="38"/>
  <c r="O60" i="38" s="1"/>
  <c r="N24" i="38"/>
  <c r="M24" i="38"/>
  <c r="M60" i="38" s="1"/>
  <c r="L24" i="38"/>
  <c r="L60" i="38" s="1"/>
  <c r="K24" i="38"/>
  <c r="J24" i="38"/>
  <c r="J60" i="38" s="1"/>
  <c r="I24" i="38"/>
  <c r="H24" i="38"/>
  <c r="G24" i="38"/>
  <c r="F24" i="38"/>
  <c r="E24" i="38"/>
  <c r="E60" i="38" s="1"/>
  <c r="D24" i="38"/>
  <c r="D79" i="38" s="1"/>
  <c r="C24" i="38"/>
  <c r="B24" i="38"/>
  <c r="B60" i="38" s="1"/>
  <c r="W16" i="38"/>
  <c r="V16" i="38"/>
  <c r="V57" i="38" s="1"/>
  <c r="U16" i="38"/>
  <c r="U57" i="38" s="1"/>
  <c r="T16" i="38"/>
  <c r="S16" i="38"/>
  <c r="S57" i="38" s="1"/>
  <c r="R16" i="38"/>
  <c r="Q16" i="38"/>
  <c r="P16" i="38"/>
  <c r="O16" i="38"/>
  <c r="N16" i="38"/>
  <c r="N57" i="38" s="1"/>
  <c r="M16" i="38"/>
  <c r="M57" i="38" s="1"/>
  <c r="L16" i="38"/>
  <c r="K16" i="38"/>
  <c r="K57" i="38" s="1"/>
  <c r="J16" i="38"/>
  <c r="I16" i="38"/>
  <c r="I57" i="38" s="1"/>
  <c r="H16" i="38"/>
  <c r="H57" i="38" s="1"/>
  <c r="G16" i="38"/>
  <c r="F16" i="38"/>
  <c r="E16" i="38"/>
  <c r="E57" i="38" s="1"/>
  <c r="D16" i="38"/>
  <c r="C16" i="38"/>
  <c r="C57" i="38" s="1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E79" i="37"/>
  <c r="D79" i="37"/>
  <c r="W78" i="37"/>
  <c r="O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N63" i="37"/>
  <c r="K63" i="37"/>
  <c r="I63" i="37"/>
  <c r="C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T60" i="37"/>
  <c r="D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W57" i="37"/>
  <c r="U57" i="37"/>
  <c r="J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Q51" i="37" s="1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K51" i="37" s="1"/>
  <c r="J52" i="37"/>
  <c r="I52" i="37"/>
  <c r="H52" i="37"/>
  <c r="G52" i="37"/>
  <c r="F52" i="37"/>
  <c r="E52" i="37"/>
  <c r="D52" i="37"/>
  <c r="C52" i="37"/>
  <c r="B52" i="37"/>
  <c r="W27" i="37"/>
  <c r="W80" i="37" s="1"/>
  <c r="V27" i="37"/>
  <c r="V80" i="37" s="1"/>
  <c r="U27" i="37"/>
  <c r="U63" i="37" s="1"/>
  <c r="T27" i="37"/>
  <c r="T80" i="37" s="1"/>
  <c r="S27" i="37"/>
  <c r="S80" i="37" s="1"/>
  <c r="R27" i="37"/>
  <c r="Q27" i="37"/>
  <c r="Q80" i="37" s="1"/>
  <c r="P27" i="37"/>
  <c r="O27" i="37"/>
  <c r="O80" i="37" s="1"/>
  <c r="N27" i="37"/>
  <c r="N80" i="37" s="1"/>
  <c r="M27" i="37"/>
  <c r="M63" i="37" s="1"/>
  <c r="L27" i="37"/>
  <c r="L80" i="37" s="1"/>
  <c r="K27" i="37"/>
  <c r="K80" i="37" s="1"/>
  <c r="J27" i="37"/>
  <c r="I27" i="37"/>
  <c r="I80" i="37" s="1"/>
  <c r="H27" i="37"/>
  <c r="H63" i="37" s="1"/>
  <c r="G27" i="37"/>
  <c r="G63" i="37" s="1"/>
  <c r="F27" i="37"/>
  <c r="F80" i="37" s="1"/>
  <c r="E27" i="37"/>
  <c r="E63" i="37" s="1"/>
  <c r="D27" i="37"/>
  <c r="D80" i="37" s="1"/>
  <c r="C27" i="37"/>
  <c r="C80" i="37" s="1"/>
  <c r="B27" i="37"/>
  <c r="W24" i="37"/>
  <c r="V24" i="37"/>
  <c r="V79" i="39" s="1"/>
  <c r="U24" i="37"/>
  <c r="U60" i="37" s="1"/>
  <c r="T24" i="37"/>
  <c r="T79" i="37" s="1"/>
  <c r="S24" i="37"/>
  <c r="S60" i="37" s="1"/>
  <c r="R24" i="37"/>
  <c r="Q24" i="37"/>
  <c r="Q79" i="37" s="1"/>
  <c r="P24" i="37"/>
  <c r="O24" i="37"/>
  <c r="O79" i="38" s="1"/>
  <c r="N24" i="37"/>
  <c r="N60" i="37" s="1"/>
  <c r="M24" i="37"/>
  <c r="M79" i="37" s="1"/>
  <c r="L24" i="37"/>
  <c r="L79" i="37" s="1"/>
  <c r="K24" i="37"/>
  <c r="K79" i="37" s="1"/>
  <c r="J24" i="37"/>
  <c r="I24" i="37"/>
  <c r="I79" i="37" s="1"/>
  <c r="H24" i="37"/>
  <c r="G24" i="37"/>
  <c r="F24" i="37"/>
  <c r="F79" i="39" s="1"/>
  <c r="E24" i="37"/>
  <c r="E60" i="37" s="1"/>
  <c r="D24" i="37"/>
  <c r="C24" i="37"/>
  <c r="C60" i="37" s="1"/>
  <c r="B24" i="37"/>
  <c r="W16" i="37"/>
  <c r="V16" i="37"/>
  <c r="V78" i="37" s="1"/>
  <c r="U16" i="37"/>
  <c r="U78" i="37" s="1"/>
  <c r="T16" i="37"/>
  <c r="T57" i="37" s="1"/>
  <c r="S16" i="37"/>
  <c r="S78" i="37" s="1"/>
  <c r="R16" i="37"/>
  <c r="R57" i="37" s="1"/>
  <c r="Q16" i="37"/>
  <c r="Q57" i="37" s="1"/>
  <c r="P16" i="37"/>
  <c r="P78" i="37" s="1"/>
  <c r="O16" i="37"/>
  <c r="O57" i="37" s="1"/>
  <c r="N16" i="37"/>
  <c r="N78" i="37" s="1"/>
  <c r="M16" i="37"/>
  <c r="M78" i="37" s="1"/>
  <c r="L16" i="37"/>
  <c r="L57" i="37" s="1"/>
  <c r="K16" i="37"/>
  <c r="K57" i="37" s="1"/>
  <c r="J16" i="37"/>
  <c r="J78" i="37" s="1"/>
  <c r="I16" i="37"/>
  <c r="I57" i="37" s="1"/>
  <c r="H16" i="37"/>
  <c r="H78" i="37" s="1"/>
  <c r="G16" i="37"/>
  <c r="G57" i="37" s="1"/>
  <c r="F16" i="37"/>
  <c r="F78" i="37" s="1"/>
  <c r="E16" i="37"/>
  <c r="E78" i="37" s="1"/>
  <c r="D16" i="37"/>
  <c r="D57" i="37" s="1"/>
  <c r="C16" i="37"/>
  <c r="C57" i="37" s="1"/>
  <c r="B16" i="37"/>
  <c r="B57" i="37" s="1"/>
  <c r="A1" i="37"/>
  <c r="G38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W177" i="4" s="1"/>
  <c r="V33" i="36"/>
  <c r="V38" i="36" s="1"/>
  <c r="U33" i="36"/>
  <c r="U38" i="36" s="1"/>
  <c r="U177" i="4" s="1"/>
  <c r="T33" i="36"/>
  <c r="T38" i="36" s="1"/>
  <c r="T177" i="4" s="1"/>
  <c r="S33" i="36"/>
  <c r="S38" i="36" s="1"/>
  <c r="R33" i="36"/>
  <c r="R38" i="36" s="1"/>
  <c r="R177" i="4" s="1"/>
  <c r="Q33" i="36"/>
  <c r="Q38" i="36" s="1"/>
  <c r="P33" i="36"/>
  <c r="P38" i="36" s="1"/>
  <c r="O33" i="36"/>
  <c r="O38" i="36" s="1"/>
  <c r="N33" i="36"/>
  <c r="N38" i="36" s="1"/>
  <c r="M33" i="36"/>
  <c r="M38" i="36" s="1"/>
  <c r="M177" i="4" s="1"/>
  <c r="L33" i="36"/>
  <c r="L38" i="36" s="1"/>
  <c r="L177" i="4" s="1"/>
  <c r="K33" i="36"/>
  <c r="K38" i="36" s="1"/>
  <c r="K177" i="4" s="1"/>
  <c r="J33" i="36"/>
  <c r="J38" i="36" s="1"/>
  <c r="J177" i="4" s="1"/>
  <c r="I33" i="36"/>
  <c r="I38" i="36" s="1"/>
  <c r="H33" i="36"/>
  <c r="H38" i="36" s="1"/>
  <c r="G33" i="36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U63" i="35"/>
  <c r="E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L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P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B51" i="35" s="1"/>
  <c r="W52" i="35"/>
  <c r="V52" i="35"/>
  <c r="U52" i="35"/>
  <c r="T52" i="35"/>
  <c r="S52" i="35"/>
  <c r="R52" i="35"/>
  <c r="Q52" i="35"/>
  <c r="Q51" i="35" s="1"/>
  <c r="P52" i="35"/>
  <c r="O52" i="35"/>
  <c r="O51" i="35" s="1"/>
  <c r="N52" i="35"/>
  <c r="M52" i="35"/>
  <c r="L52" i="35"/>
  <c r="L51" i="35" s="1"/>
  <c r="K52" i="35"/>
  <c r="J52" i="35"/>
  <c r="I52" i="35"/>
  <c r="I51" i="35" s="1"/>
  <c r="H52" i="35"/>
  <c r="G52" i="35"/>
  <c r="F52" i="35"/>
  <c r="E52" i="35"/>
  <c r="D52" i="35"/>
  <c r="C52" i="35"/>
  <c r="B52" i="35"/>
  <c r="W27" i="35"/>
  <c r="V27" i="35"/>
  <c r="V63" i="35" s="1"/>
  <c r="U27" i="35"/>
  <c r="T27" i="35"/>
  <c r="T63" i="35" s="1"/>
  <c r="S27" i="35"/>
  <c r="S63" i="35" s="1"/>
  <c r="R27" i="35"/>
  <c r="R63" i="35" s="1"/>
  <c r="Q27" i="35"/>
  <c r="Q80" i="35" s="1"/>
  <c r="P27" i="35"/>
  <c r="O27" i="35"/>
  <c r="N27" i="35"/>
  <c r="N63" i="35" s="1"/>
  <c r="M27" i="35"/>
  <c r="M63" i="35" s="1"/>
  <c r="L27" i="35"/>
  <c r="L63" i="35" s="1"/>
  <c r="K27" i="35"/>
  <c r="K63" i="35" s="1"/>
  <c r="J27" i="35"/>
  <c r="J63" i="35" s="1"/>
  <c r="I27" i="35"/>
  <c r="I63" i="35" s="1"/>
  <c r="H27" i="35"/>
  <c r="G27" i="35"/>
  <c r="G63" i="35" s="1"/>
  <c r="F27" i="35"/>
  <c r="F63" i="35" s="1"/>
  <c r="E27" i="35"/>
  <c r="D27" i="35"/>
  <c r="D63" i="35" s="1"/>
  <c r="C27" i="35"/>
  <c r="C63" i="35" s="1"/>
  <c r="B27" i="35"/>
  <c r="B63" i="35" s="1"/>
  <c r="W24" i="35"/>
  <c r="W60" i="35" s="1"/>
  <c r="V24" i="35"/>
  <c r="U24" i="35"/>
  <c r="T24" i="35"/>
  <c r="T60" i="35" s="1"/>
  <c r="S24" i="35"/>
  <c r="S60" i="35" s="1"/>
  <c r="R24" i="35"/>
  <c r="R60" i="35" s="1"/>
  <c r="Q24" i="35"/>
  <c r="Q60" i="35" s="1"/>
  <c r="P24" i="35"/>
  <c r="O24" i="35"/>
  <c r="O60" i="35" s="1"/>
  <c r="N24" i="35"/>
  <c r="M24" i="35"/>
  <c r="L24" i="35"/>
  <c r="K24" i="35"/>
  <c r="K60" i="35" s="1"/>
  <c r="J24" i="35"/>
  <c r="J60" i="35" s="1"/>
  <c r="I24" i="35"/>
  <c r="I60" i="35" s="1"/>
  <c r="H24" i="35"/>
  <c r="H60" i="35" s="1"/>
  <c r="G24" i="35"/>
  <c r="G79" i="35" s="1"/>
  <c r="F24" i="35"/>
  <c r="E24" i="35"/>
  <c r="D24" i="35"/>
  <c r="D60" i="35" s="1"/>
  <c r="C24" i="35"/>
  <c r="C60" i="35" s="1"/>
  <c r="B24" i="35"/>
  <c r="B60" i="35" s="1"/>
  <c r="W16" i="35"/>
  <c r="W57" i="35" s="1"/>
  <c r="V16" i="35"/>
  <c r="U16" i="35"/>
  <c r="U57" i="35" s="1"/>
  <c r="T16" i="35"/>
  <c r="S16" i="35"/>
  <c r="R16" i="35"/>
  <c r="R57" i="35" s="1"/>
  <c r="Q16" i="35"/>
  <c r="P16" i="35"/>
  <c r="O16" i="35"/>
  <c r="O57" i="35" s="1"/>
  <c r="N16" i="35"/>
  <c r="M16" i="35"/>
  <c r="M57" i="35" s="1"/>
  <c r="L16" i="35"/>
  <c r="K16" i="35"/>
  <c r="J16" i="35"/>
  <c r="J57" i="35" s="1"/>
  <c r="I16" i="35"/>
  <c r="I78" i="35" s="1"/>
  <c r="H16" i="35"/>
  <c r="G16" i="35"/>
  <c r="G57" i="35" s="1"/>
  <c r="F16" i="35"/>
  <c r="F57" i="35" s="1"/>
  <c r="E16" i="35"/>
  <c r="E78" i="35" s="1"/>
  <c r="D16" i="35"/>
  <c r="D57" i="35" s="1"/>
  <c r="C16" i="35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S63" i="34"/>
  <c r="P63" i="34"/>
  <c r="H63" i="34"/>
  <c r="C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U60" i="34"/>
  <c r="R60" i="34"/>
  <c r="B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W57" i="34"/>
  <c r="U57" i="34"/>
  <c r="T57" i="34"/>
  <c r="L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H51" i="34" s="1"/>
  <c r="G53" i="34"/>
  <c r="F53" i="34"/>
  <c r="E53" i="34"/>
  <c r="D53" i="34"/>
  <c r="C53" i="34"/>
  <c r="B53" i="34"/>
  <c r="W52" i="34"/>
  <c r="V52" i="34"/>
  <c r="U52" i="34"/>
  <c r="T52" i="34"/>
  <c r="S52" i="34"/>
  <c r="R52" i="34"/>
  <c r="R51" i="34" s="1"/>
  <c r="Q52" i="34"/>
  <c r="P52" i="34"/>
  <c r="P51" i="34" s="1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V27" i="34"/>
  <c r="V63" i="34" s="1"/>
  <c r="U27" i="34"/>
  <c r="T27" i="34"/>
  <c r="T63" i="34" s="1"/>
  <c r="S27" i="34"/>
  <c r="S80" i="34" s="1"/>
  <c r="R27" i="34"/>
  <c r="Q27" i="34"/>
  <c r="Q80" i="34" s="1"/>
  <c r="P27" i="34"/>
  <c r="P80" i="34" s="1"/>
  <c r="O27" i="34"/>
  <c r="N27" i="34"/>
  <c r="N63" i="34" s="1"/>
  <c r="M27" i="34"/>
  <c r="L27" i="34"/>
  <c r="L63" i="34" s="1"/>
  <c r="K27" i="34"/>
  <c r="K63" i="34" s="1"/>
  <c r="J27" i="34"/>
  <c r="I27" i="34"/>
  <c r="H27" i="34"/>
  <c r="G27" i="34"/>
  <c r="F27" i="34"/>
  <c r="F63" i="34" s="1"/>
  <c r="E27" i="34"/>
  <c r="D27" i="34"/>
  <c r="D63" i="34" s="1"/>
  <c r="C27" i="34"/>
  <c r="B27" i="34"/>
  <c r="W24" i="34"/>
  <c r="V24" i="34"/>
  <c r="U24" i="34"/>
  <c r="T24" i="34"/>
  <c r="S24" i="34"/>
  <c r="R24" i="34"/>
  <c r="Q24" i="34"/>
  <c r="P24" i="34"/>
  <c r="O24" i="34"/>
  <c r="N24" i="34"/>
  <c r="M24" i="34"/>
  <c r="M79" i="34" s="1"/>
  <c r="L24" i="34"/>
  <c r="K24" i="34"/>
  <c r="J24" i="34"/>
  <c r="J60" i="34" s="1"/>
  <c r="I24" i="34"/>
  <c r="H24" i="34"/>
  <c r="G24" i="34"/>
  <c r="F24" i="34"/>
  <c r="F79" i="34" s="1"/>
  <c r="E24" i="34"/>
  <c r="D24" i="34"/>
  <c r="C24" i="34"/>
  <c r="B24" i="34"/>
  <c r="W16" i="34"/>
  <c r="V16" i="34"/>
  <c r="U16" i="34"/>
  <c r="T16" i="34"/>
  <c r="S16" i="34"/>
  <c r="R16" i="34"/>
  <c r="R57" i="34" s="1"/>
  <c r="Q16" i="34"/>
  <c r="P16" i="34"/>
  <c r="P57" i="34" s="1"/>
  <c r="O16" i="34"/>
  <c r="O57" i="34" s="1"/>
  <c r="N16" i="34"/>
  <c r="M16" i="34"/>
  <c r="L16" i="34"/>
  <c r="L78" i="34" s="1"/>
  <c r="K16" i="34"/>
  <c r="J16" i="34"/>
  <c r="J57" i="34" s="1"/>
  <c r="I16" i="34"/>
  <c r="H16" i="34"/>
  <c r="H57" i="34" s="1"/>
  <c r="G16" i="34"/>
  <c r="G57" i="34" s="1"/>
  <c r="F16" i="34"/>
  <c r="E16" i="34"/>
  <c r="E78" i="34" s="1"/>
  <c r="D16" i="34"/>
  <c r="D78" i="34" s="1"/>
  <c r="C16" i="34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S80" i="33"/>
  <c r="R79" i="33"/>
  <c r="I79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3" i="33"/>
  <c r="O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Q60" i="33"/>
  <c r="L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S57" i="33"/>
  <c r="K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R51" i="33" s="1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H51" i="33" s="1"/>
  <c r="G53" i="33"/>
  <c r="F53" i="33"/>
  <c r="E53" i="33"/>
  <c r="D53" i="33"/>
  <c r="C53" i="33"/>
  <c r="B53" i="33"/>
  <c r="W52" i="33"/>
  <c r="W51" i="33" s="1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F51" i="33" s="1"/>
  <c r="E52" i="33"/>
  <c r="D52" i="33"/>
  <c r="C52" i="33"/>
  <c r="B52" i="33"/>
  <c r="W27" i="33"/>
  <c r="W80" i="33" s="1"/>
  <c r="V27" i="33"/>
  <c r="V80" i="33" s="1"/>
  <c r="U27" i="33"/>
  <c r="T27" i="33"/>
  <c r="T80" i="34" s="1"/>
  <c r="S27" i="33"/>
  <c r="S63" i="33" s="1"/>
  <c r="R27" i="33"/>
  <c r="Q27" i="33"/>
  <c r="Q80" i="33" s="1"/>
  <c r="P27" i="33"/>
  <c r="P80" i="33" s="1"/>
  <c r="O27" i="33"/>
  <c r="O80" i="33" s="1"/>
  <c r="N27" i="33"/>
  <c r="M27" i="33"/>
  <c r="L27" i="33"/>
  <c r="L80" i="34" s="1"/>
  <c r="K27" i="33"/>
  <c r="K63" i="33" s="1"/>
  <c r="J27" i="33"/>
  <c r="I27" i="33"/>
  <c r="I80" i="33" s="1"/>
  <c r="H27" i="33"/>
  <c r="H80" i="33" s="1"/>
  <c r="G27" i="33"/>
  <c r="G80" i="33" s="1"/>
  <c r="F27" i="33"/>
  <c r="F63" i="33" s="1"/>
  <c r="E27" i="33"/>
  <c r="D27" i="33"/>
  <c r="D80" i="34" s="1"/>
  <c r="C27" i="33"/>
  <c r="C80" i="33" s="1"/>
  <c r="B27" i="33"/>
  <c r="W24" i="33"/>
  <c r="W79" i="33" s="1"/>
  <c r="V24" i="33"/>
  <c r="V79" i="33" s="1"/>
  <c r="U24" i="33"/>
  <c r="U79" i="33" s="1"/>
  <c r="T24" i="33"/>
  <c r="T60" i="33" s="1"/>
  <c r="S24" i="33"/>
  <c r="R24" i="33"/>
  <c r="R79" i="34" s="1"/>
  <c r="Q24" i="33"/>
  <c r="Q79" i="33" s="1"/>
  <c r="P24" i="33"/>
  <c r="O24" i="33"/>
  <c r="O79" i="33" s="1"/>
  <c r="N24" i="33"/>
  <c r="N79" i="33" s="1"/>
  <c r="M24" i="33"/>
  <c r="M79" i="33" s="1"/>
  <c r="L24" i="33"/>
  <c r="K24" i="33"/>
  <c r="J24" i="33"/>
  <c r="J79" i="34" s="1"/>
  <c r="I24" i="33"/>
  <c r="I60" i="33" s="1"/>
  <c r="H24" i="33"/>
  <c r="G24" i="33"/>
  <c r="G79" i="33" s="1"/>
  <c r="F24" i="33"/>
  <c r="F79" i="33" s="1"/>
  <c r="E24" i="33"/>
  <c r="E79" i="33" s="1"/>
  <c r="D24" i="33"/>
  <c r="C24" i="33"/>
  <c r="B24" i="33"/>
  <c r="B60" i="33" s="1"/>
  <c r="W16" i="33"/>
  <c r="W57" i="33" s="1"/>
  <c r="V16" i="33"/>
  <c r="U16" i="33"/>
  <c r="U78" i="33" s="1"/>
  <c r="T16" i="33"/>
  <c r="T78" i="33" s="1"/>
  <c r="S16" i="33"/>
  <c r="S78" i="33" s="1"/>
  <c r="R16" i="33"/>
  <c r="R78" i="33" s="1"/>
  <c r="Q16" i="33"/>
  <c r="P16" i="33"/>
  <c r="P78" i="33" s="1"/>
  <c r="O16" i="33"/>
  <c r="O78" i="33" s="1"/>
  <c r="N16" i="33"/>
  <c r="M16" i="33"/>
  <c r="M78" i="33" s="1"/>
  <c r="L16" i="33"/>
  <c r="L78" i="33" s="1"/>
  <c r="K16" i="33"/>
  <c r="K78" i="33" s="1"/>
  <c r="J16" i="33"/>
  <c r="J57" i="33" s="1"/>
  <c r="I16" i="33"/>
  <c r="H16" i="33"/>
  <c r="H57" i="33" s="1"/>
  <c r="G16" i="33"/>
  <c r="G57" i="33" s="1"/>
  <c r="F16" i="33"/>
  <c r="E16" i="33"/>
  <c r="E78" i="33" s="1"/>
  <c r="D16" i="33"/>
  <c r="D78" i="33" s="1"/>
  <c r="C16" i="33"/>
  <c r="C78" i="33" s="1"/>
  <c r="B16" i="33"/>
  <c r="A1" i="33"/>
  <c r="W38" i="32"/>
  <c r="U38" i="32"/>
  <c r="O38" i="32"/>
  <c r="N38" i="32"/>
  <c r="M38" i="32"/>
  <c r="D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V33" i="32"/>
  <c r="V38" i="32" s="1"/>
  <c r="U33" i="32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N33" i="32"/>
  <c r="M33" i="32"/>
  <c r="L33" i="32"/>
  <c r="L38" i="32" s="1"/>
  <c r="K33" i="32"/>
  <c r="K38" i="32" s="1"/>
  <c r="J33" i="32"/>
  <c r="J38" i="32" s="1"/>
  <c r="I33" i="32"/>
  <c r="I38" i="32" s="1"/>
  <c r="I176" i="4" s="1"/>
  <c r="H33" i="32"/>
  <c r="H38" i="32" s="1"/>
  <c r="G33" i="32"/>
  <c r="G38" i="32" s="1"/>
  <c r="G176" i="4" s="1"/>
  <c r="F33" i="32"/>
  <c r="F38" i="32" s="1"/>
  <c r="F176" i="4" s="1"/>
  <c r="E33" i="32"/>
  <c r="E38" i="32" s="1"/>
  <c r="D33" i="32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O105" i="31"/>
  <c r="L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K99" i="31"/>
  <c r="H99" i="31"/>
  <c r="E99" i="31"/>
  <c r="C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V94" i="31"/>
  <c r="S94" i="31"/>
  <c r="N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V90" i="31"/>
  <c r="S90" i="31"/>
  <c r="Q90" i="31"/>
  <c r="P90" i="31"/>
  <c r="N90" i="31"/>
  <c r="H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84" i="31" s="1"/>
  <c r="W66" i="31"/>
  <c r="W123" i="31" s="1"/>
  <c r="V66" i="31"/>
  <c r="U66" i="31"/>
  <c r="T66" i="31"/>
  <c r="T105" i="31" s="1"/>
  <c r="S66" i="31"/>
  <c r="R66" i="31"/>
  <c r="R105" i="31" s="1"/>
  <c r="Q66" i="31"/>
  <c r="P66" i="31"/>
  <c r="O66" i="31"/>
  <c r="N66" i="31"/>
  <c r="M66" i="31"/>
  <c r="L66" i="31"/>
  <c r="K66" i="31"/>
  <c r="J66" i="31"/>
  <c r="J105" i="31" s="1"/>
  <c r="I66" i="31"/>
  <c r="H66" i="31"/>
  <c r="G66" i="31"/>
  <c r="G105" i="31" s="1"/>
  <c r="F66" i="31"/>
  <c r="E66" i="31"/>
  <c r="D66" i="31"/>
  <c r="D105" i="31" s="1"/>
  <c r="C66" i="31"/>
  <c r="B66" i="31"/>
  <c r="B105" i="31" s="1"/>
  <c r="W45" i="31"/>
  <c r="V45" i="31"/>
  <c r="U45" i="31"/>
  <c r="U122" i="31" s="1"/>
  <c r="T45" i="31"/>
  <c r="S45" i="31"/>
  <c r="S99" i="31" s="1"/>
  <c r="R45" i="31"/>
  <c r="Q45" i="31"/>
  <c r="P45" i="31"/>
  <c r="P99" i="31" s="1"/>
  <c r="O45" i="31"/>
  <c r="N45" i="31"/>
  <c r="M45" i="31"/>
  <c r="M99" i="31" s="1"/>
  <c r="L45" i="31"/>
  <c r="K45" i="31"/>
  <c r="J45" i="31"/>
  <c r="I45" i="31"/>
  <c r="H45" i="31"/>
  <c r="G45" i="31"/>
  <c r="F45" i="31"/>
  <c r="E45" i="31"/>
  <c r="D45" i="31"/>
  <c r="C45" i="31"/>
  <c r="B45" i="31"/>
  <c r="W25" i="31"/>
  <c r="V25" i="31"/>
  <c r="U25" i="31"/>
  <c r="U94" i="31" s="1"/>
  <c r="T25" i="31"/>
  <c r="T94" i="31" s="1"/>
  <c r="S25" i="31"/>
  <c r="S120" i="31" s="1"/>
  <c r="R25" i="31"/>
  <c r="Q25" i="31"/>
  <c r="Q94" i="31" s="1"/>
  <c r="P25" i="31"/>
  <c r="O25" i="31"/>
  <c r="N25" i="31"/>
  <c r="M25" i="31"/>
  <c r="M94" i="31" s="1"/>
  <c r="L25" i="31"/>
  <c r="L94" i="31" s="1"/>
  <c r="K25" i="31"/>
  <c r="K120" i="31" s="1"/>
  <c r="J25" i="31"/>
  <c r="I25" i="31"/>
  <c r="I94" i="31" s="1"/>
  <c r="H25" i="31"/>
  <c r="G25" i="31"/>
  <c r="F25" i="31"/>
  <c r="F94" i="31" s="1"/>
  <c r="E25" i="31"/>
  <c r="E94" i="31" s="1"/>
  <c r="D25" i="31"/>
  <c r="D94" i="31" s="1"/>
  <c r="C25" i="31"/>
  <c r="C94" i="31" s="1"/>
  <c r="B25" i="31"/>
  <c r="W16" i="31"/>
  <c r="V16" i="31"/>
  <c r="U16" i="31"/>
  <c r="T16" i="31"/>
  <c r="T90" i="31" s="1"/>
  <c r="S16" i="31"/>
  <c r="R16" i="31"/>
  <c r="R90" i="31" s="1"/>
  <c r="Q16" i="31"/>
  <c r="P16" i="31"/>
  <c r="O16" i="31"/>
  <c r="N16" i="31"/>
  <c r="M16" i="31"/>
  <c r="L16" i="31"/>
  <c r="L90" i="31" s="1"/>
  <c r="K16" i="31"/>
  <c r="K90" i="31" s="1"/>
  <c r="J16" i="31"/>
  <c r="J90" i="31" s="1"/>
  <c r="I16" i="31"/>
  <c r="I119" i="31" s="1"/>
  <c r="H16" i="31"/>
  <c r="G16" i="31"/>
  <c r="F16" i="31"/>
  <c r="F90" i="31" s="1"/>
  <c r="E16" i="31"/>
  <c r="D16" i="31"/>
  <c r="D90" i="31" s="1"/>
  <c r="C16" i="31"/>
  <c r="C90" i="31" s="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R123" i="30"/>
  <c r="H122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T120" i="30"/>
  <c r="J119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U105" i="30"/>
  <c r="T105" i="30"/>
  <c r="M105" i="30"/>
  <c r="L105" i="30"/>
  <c r="I105" i="30"/>
  <c r="D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O84" i="30" s="1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R99" i="30"/>
  <c r="P99" i="30"/>
  <c r="J99" i="30"/>
  <c r="G99" i="30"/>
  <c r="F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90" i="30"/>
  <c r="V90" i="30"/>
  <c r="N90" i="30"/>
  <c r="F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T84" i="30" s="1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G84" i="30" s="1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E84" i="30" s="1"/>
  <c r="D85" i="30"/>
  <c r="C85" i="30"/>
  <c r="B85" i="30"/>
  <c r="B84" i="30" s="1"/>
  <c r="W66" i="30"/>
  <c r="W105" i="30" s="1"/>
  <c r="V66" i="30"/>
  <c r="V105" i="30" s="1"/>
  <c r="U66" i="30"/>
  <c r="T66" i="30"/>
  <c r="S66" i="30"/>
  <c r="R66" i="30"/>
  <c r="R105" i="30" s="1"/>
  <c r="Q66" i="30"/>
  <c r="Q105" i="30" s="1"/>
  <c r="P66" i="30"/>
  <c r="O66" i="30"/>
  <c r="O105" i="30" s="1"/>
  <c r="N66" i="30"/>
  <c r="M66" i="30"/>
  <c r="L66" i="30"/>
  <c r="K66" i="30"/>
  <c r="J66" i="30"/>
  <c r="J105" i="30" s="1"/>
  <c r="I66" i="30"/>
  <c r="H66" i="30"/>
  <c r="G66" i="30"/>
  <c r="G105" i="30" s="1"/>
  <c r="F66" i="30"/>
  <c r="E66" i="30"/>
  <c r="D66" i="30"/>
  <c r="C66" i="30"/>
  <c r="B66" i="30"/>
  <c r="B105" i="30" s="1"/>
  <c r="W45" i="30"/>
  <c r="W99" i="30" s="1"/>
  <c r="V45" i="30"/>
  <c r="V99" i="30" s="1"/>
  <c r="U45" i="30"/>
  <c r="U122" i="30" s="1"/>
  <c r="T45" i="30"/>
  <c r="S45" i="30"/>
  <c r="R45" i="30"/>
  <c r="Q45" i="30"/>
  <c r="P45" i="30"/>
  <c r="P122" i="30" s="1"/>
  <c r="O45" i="30"/>
  <c r="N45" i="30"/>
  <c r="M45" i="30"/>
  <c r="M99" i="30" s="1"/>
  <c r="L45" i="30"/>
  <c r="K45" i="30"/>
  <c r="J45" i="30"/>
  <c r="I45" i="30"/>
  <c r="H45" i="30"/>
  <c r="H99" i="30" s="1"/>
  <c r="G45" i="30"/>
  <c r="F45" i="30"/>
  <c r="E45" i="30"/>
  <c r="D45" i="30"/>
  <c r="C45" i="30"/>
  <c r="B45" i="30"/>
  <c r="B99" i="30" s="1"/>
  <c r="W25" i="30"/>
  <c r="V25" i="30"/>
  <c r="V94" i="30" s="1"/>
  <c r="U25" i="30"/>
  <c r="U94" i="30" s="1"/>
  <c r="T25" i="30"/>
  <c r="T94" i="30" s="1"/>
  <c r="S25" i="30"/>
  <c r="S94" i="30" s="1"/>
  <c r="R25" i="30"/>
  <c r="Q25" i="30"/>
  <c r="Q94" i="30" s="1"/>
  <c r="P25" i="30"/>
  <c r="P94" i="30" s="1"/>
  <c r="O25" i="30"/>
  <c r="N25" i="30"/>
  <c r="N94" i="30" s="1"/>
  <c r="M25" i="30"/>
  <c r="M94" i="30" s="1"/>
  <c r="L25" i="30"/>
  <c r="L120" i="30" s="1"/>
  <c r="K25" i="30"/>
  <c r="K94" i="30" s="1"/>
  <c r="J25" i="30"/>
  <c r="I25" i="30"/>
  <c r="I94" i="30" s="1"/>
  <c r="H25" i="30"/>
  <c r="H94" i="30" s="1"/>
  <c r="G25" i="30"/>
  <c r="F25" i="30"/>
  <c r="F94" i="30" s="1"/>
  <c r="E25" i="30"/>
  <c r="E94" i="30" s="1"/>
  <c r="D25" i="30"/>
  <c r="C25" i="30"/>
  <c r="C94" i="30" s="1"/>
  <c r="B25" i="30"/>
  <c r="W16" i="30"/>
  <c r="V16" i="30"/>
  <c r="U16" i="30"/>
  <c r="T16" i="30"/>
  <c r="T90" i="30" s="1"/>
  <c r="S16" i="30"/>
  <c r="S90" i="30" s="1"/>
  <c r="R16" i="30"/>
  <c r="R90" i="30" s="1"/>
  <c r="Q16" i="30"/>
  <c r="Q90" i="30" s="1"/>
  <c r="P16" i="30"/>
  <c r="P90" i="30" s="1"/>
  <c r="O16" i="30"/>
  <c r="O90" i="30" s="1"/>
  <c r="N16" i="30"/>
  <c r="M16" i="30"/>
  <c r="L16" i="30"/>
  <c r="L90" i="30" s="1"/>
  <c r="K16" i="30"/>
  <c r="K90" i="30" s="1"/>
  <c r="J16" i="30"/>
  <c r="J90" i="30" s="1"/>
  <c r="I16" i="30"/>
  <c r="H16" i="30"/>
  <c r="G16" i="30"/>
  <c r="G119" i="30" s="1"/>
  <c r="F16" i="30"/>
  <c r="E16" i="30"/>
  <c r="E119" i="30" s="1"/>
  <c r="D16" i="30"/>
  <c r="C16" i="30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U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20" i="29"/>
  <c r="N120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V105" i="29"/>
  <c r="E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R94" i="29"/>
  <c r="O94" i="29"/>
  <c r="J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90" i="29"/>
  <c r="J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C84" i="29" s="1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T84" i="29" s="1"/>
  <c r="S85" i="29"/>
  <c r="R85" i="29"/>
  <c r="Q85" i="29"/>
  <c r="P85" i="29"/>
  <c r="O85" i="29"/>
  <c r="N85" i="29"/>
  <c r="N84" i="29" s="1"/>
  <c r="M85" i="29"/>
  <c r="M84" i="29" s="1"/>
  <c r="L85" i="29"/>
  <c r="L84" i="29" s="1"/>
  <c r="K85" i="29"/>
  <c r="J85" i="29"/>
  <c r="I85" i="29"/>
  <c r="H85" i="29"/>
  <c r="G85" i="29"/>
  <c r="F85" i="29"/>
  <c r="E85" i="29"/>
  <c r="D85" i="29"/>
  <c r="D84" i="29" s="1"/>
  <c r="C85" i="29"/>
  <c r="B85" i="29"/>
  <c r="W66" i="29"/>
  <c r="W123" i="29" s="1"/>
  <c r="V66" i="29"/>
  <c r="V123" i="29" s="1"/>
  <c r="U66" i="29"/>
  <c r="U123" i="29" s="1"/>
  <c r="T66" i="29"/>
  <c r="T105" i="29" s="1"/>
  <c r="S66" i="29"/>
  <c r="S123" i="29" s="1"/>
  <c r="R66" i="29"/>
  <c r="R105" i="29" s="1"/>
  <c r="Q66" i="29"/>
  <c r="P66" i="29"/>
  <c r="P123" i="29" s="1"/>
  <c r="O66" i="29"/>
  <c r="O123" i="29" s="1"/>
  <c r="N66" i="29"/>
  <c r="N123" i="29" s="1"/>
  <c r="M66" i="29"/>
  <c r="M123" i="29" s="1"/>
  <c r="L66" i="29"/>
  <c r="L105" i="29" s="1"/>
  <c r="K66" i="29"/>
  <c r="K123" i="29" s="1"/>
  <c r="J66" i="29"/>
  <c r="J105" i="29" s="1"/>
  <c r="I66" i="29"/>
  <c r="H66" i="29"/>
  <c r="H105" i="29" s="1"/>
  <c r="G66" i="29"/>
  <c r="G123" i="29" s="1"/>
  <c r="F66" i="29"/>
  <c r="F123" i="29" s="1"/>
  <c r="E66" i="29"/>
  <c r="E123" i="29" s="1"/>
  <c r="D66" i="29"/>
  <c r="D105" i="29" s="1"/>
  <c r="C66" i="29"/>
  <c r="C123" i="29" s="1"/>
  <c r="B66" i="29"/>
  <c r="B123" i="31" s="1"/>
  <c r="W45" i="29"/>
  <c r="V45" i="29"/>
  <c r="V99" i="29" s="1"/>
  <c r="U45" i="29"/>
  <c r="U99" i="29" s="1"/>
  <c r="T45" i="29"/>
  <c r="T122" i="29" s="1"/>
  <c r="S45" i="29"/>
  <c r="S122" i="29" s="1"/>
  <c r="R45" i="29"/>
  <c r="R122" i="29" s="1"/>
  <c r="Q45" i="29"/>
  <c r="Q122" i="29" s="1"/>
  <c r="P45" i="29"/>
  <c r="P99" i="29" s="1"/>
  <c r="O45" i="29"/>
  <c r="N45" i="29"/>
  <c r="N99" i="29" s="1"/>
  <c r="M45" i="29"/>
  <c r="M99" i="29" s="1"/>
  <c r="L45" i="29"/>
  <c r="L99" i="29" s="1"/>
  <c r="K45" i="29"/>
  <c r="K122" i="29" s="1"/>
  <c r="J45" i="29"/>
  <c r="J122" i="29" s="1"/>
  <c r="I45" i="29"/>
  <c r="I122" i="29" s="1"/>
  <c r="H45" i="29"/>
  <c r="H99" i="29" s="1"/>
  <c r="G45" i="29"/>
  <c r="F45" i="29"/>
  <c r="F99" i="29" s="1"/>
  <c r="E45" i="29"/>
  <c r="E99" i="29" s="1"/>
  <c r="D45" i="29"/>
  <c r="D99" i="29" s="1"/>
  <c r="C45" i="29"/>
  <c r="C99" i="29" s="1"/>
  <c r="B45" i="29"/>
  <c r="B122" i="29" s="1"/>
  <c r="W25" i="29"/>
  <c r="W94" i="29" s="1"/>
  <c r="V25" i="29"/>
  <c r="V120" i="29" s="1"/>
  <c r="U25" i="29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94" i="29" s="1"/>
  <c r="M25" i="29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94" i="29" s="1"/>
  <c r="E25" i="29"/>
  <c r="D25" i="29"/>
  <c r="D120" i="29" s="1"/>
  <c r="C25" i="29"/>
  <c r="C120" i="29" s="1"/>
  <c r="B25" i="29"/>
  <c r="B120" i="29" s="1"/>
  <c r="W16" i="29"/>
  <c r="W119" i="29" s="1"/>
  <c r="V16" i="29"/>
  <c r="V90" i="29" s="1"/>
  <c r="U16" i="29"/>
  <c r="U119" i="29" s="1"/>
  <c r="T16" i="29"/>
  <c r="T90" i="29" s="1"/>
  <c r="S16" i="29"/>
  <c r="R16" i="29"/>
  <c r="R119" i="29" s="1"/>
  <c r="Q16" i="29"/>
  <c r="Q119" i="29" s="1"/>
  <c r="P16" i="29"/>
  <c r="P119" i="29" s="1"/>
  <c r="O16" i="29"/>
  <c r="O119" i="29" s="1"/>
  <c r="N16" i="29"/>
  <c r="N90" i="29" s="1"/>
  <c r="M16" i="29"/>
  <c r="M119" i="29" s="1"/>
  <c r="L16" i="29"/>
  <c r="L90" i="29" s="1"/>
  <c r="K16" i="29"/>
  <c r="K90" i="29" s="1"/>
  <c r="J16" i="29"/>
  <c r="J119" i="29" s="1"/>
  <c r="I16" i="29"/>
  <c r="I119" i="29" s="1"/>
  <c r="H16" i="29"/>
  <c r="H119" i="29" s="1"/>
  <c r="G16" i="29"/>
  <c r="G119" i="29" s="1"/>
  <c r="F16" i="29"/>
  <c r="F90" i="29" s="1"/>
  <c r="E16" i="29"/>
  <c r="E119" i="29" s="1"/>
  <c r="D16" i="29"/>
  <c r="D90" i="29" s="1"/>
  <c r="C16" i="29"/>
  <c r="B16" i="29"/>
  <c r="B119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V175" i="4" s="1"/>
  <c r="U33" i="28"/>
  <c r="U38" i="28" s="1"/>
  <c r="T33" i="28"/>
  <c r="T38" i="28" s="1"/>
  <c r="S33" i="28"/>
  <c r="S38" i="28" s="1"/>
  <c r="R33" i="28"/>
  <c r="R38" i="28" s="1"/>
  <c r="R175" i="4" s="1"/>
  <c r="Q33" i="28"/>
  <c r="Q38" i="28" s="1"/>
  <c r="P33" i="28"/>
  <c r="P38" i="28" s="1"/>
  <c r="O33" i="28"/>
  <c r="O38" i="28" s="1"/>
  <c r="N33" i="28"/>
  <c r="N38" i="28" s="1"/>
  <c r="N175" i="4" s="1"/>
  <c r="M33" i="28"/>
  <c r="M38" i="28" s="1"/>
  <c r="L33" i="28"/>
  <c r="L38" i="28" s="1"/>
  <c r="L175" i="4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S126" i="27" s="1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L126" i="27" s="1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E126" i="27" s="1"/>
  <c r="D127" i="27"/>
  <c r="C127" i="27"/>
  <c r="B127" i="27"/>
  <c r="B126" i="27" s="1"/>
  <c r="I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K122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T119" i="27"/>
  <c r="W118" i="27"/>
  <c r="V118" i="27"/>
  <c r="U118" i="27"/>
  <c r="T118" i="27"/>
  <c r="S118" i="27"/>
  <c r="R118" i="27"/>
  <c r="Q118" i="27"/>
  <c r="P118" i="27"/>
  <c r="P110" i="27" s="1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J116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B110" i="27" s="1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L110" i="27" s="1"/>
  <c r="K111" i="27"/>
  <c r="J111" i="27"/>
  <c r="I111" i="27"/>
  <c r="H111" i="27"/>
  <c r="G111" i="27"/>
  <c r="G110" i="27" s="1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P105" i="27"/>
  <c r="N105" i="27"/>
  <c r="K105" i="27"/>
  <c r="J105" i="27"/>
  <c r="C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H98" i="27" s="1"/>
  <c r="G101" i="27"/>
  <c r="F101" i="27"/>
  <c r="E101" i="27"/>
  <c r="D101" i="27"/>
  <c r="C101" i="27"/>
  <c r="B101" i="27"/>
  <c r="W100" i="27"/>
  <c r="V100" i="27"/>
  <c r="U100" i="27"/>
  <c r="U98" i="27" s="1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E98" i="27" s="1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L98" i="27" s="1"/>
  <c r="K99" i="27"/>
  <c r="J99" i="27"/>
  <c r="I99" i="27"/>
  <c r="H99" i="27"/>
  <c r="G99" i="27"/>
  <c r="F99" i="27"/>
  <c r="E99" i="27"/>
  <c r="D99" i="27"/>
  <c r="C99" i="27"/>
  <c r="B99" i="27"/>
  <c r="W69" i="27"/>
  <c r="V69" i="27"/>
  <c r="U69" i="27"/>
  <c r="T69" i="27"/>
  <c r="S69" i="27"/>
  <c r="S122" i="27" s="1"/>
  <c r="R69" i="27"/>
  <c r="Q69" i="27"/>
  <c r="Q122" i="27" s="1"/>
  <c r="P69" i="27"/>
  <c r="P122" i="27" s="1"/>
  <c r="O69" i="27"/>
  <c r="N69" i="27"/>
  <c r="M69" i="27"/>
  <c r="M122" i="27" s="1"/>
  <c r="L69" i="27"/>
  <c r="K69" i="27"/>
  <c r="J69" i="27"/>
  <c r="I69" i="27"/>
  <c r="I122" i="27" s="1"/>
  <c r="H69" i="27"/>
  <c r="H122" i="27" s="1"/>
  <c r="G69" i="27"/>
  <c r="F69" i="27"/>
  <c r="E69" i="27"/>
  <c r="D69" i="27"/>
  <c r="C69" i="27"/>
  <c r="B69" i="27"/>
  <c r="W56" i="27"/>
  <c r="W119" i="27" s="1"/>
  <c r="V56" i="27"/>
  <c r="V119" i="27" s="1"/>
  <c r="U56" i="27"/>
  <c r="T56" i="27"/>
  <c r="S56" i="27"/>
  <c r="R56" i="27"/>
  <c r="R119" i="27" s="1"/>
  <c r="Q56" i="27"/>
  <c r="P56" i="27"/>
  <c r="O56" i="27"/>
  <c r="O119" i="27" s="1"/>
  <c r="N56" i="27"/>
  <c r="N119" i="27" s="1"/>
  <c r="M56" i="27"/>
  <c r="M119" i="27" s="1"/>
  <c r="L56" i="27"/>
  <c r="L119" i="27" s="1"/>
  <c r="K56" i="27"/>
  <c r="J56" i="27"/>
  <c r="J119" i="27" s="1"/>
  <c r="I56" i="27"/>
  <c r="H56" i="27"/>
  <c r="G56" i="27"/>
  <c r="G119" i="27" s="1"/>
  <c r="F56" i="27"/>
  <c r="F119" i="27" s="1"/>
  <c r="E56" i="27"/>
  <c r="D56" i="27"/>
  <c r="C56" i="27"/>
  <c r="B56" i="27"/>
  <c r="B119" i="27" s="1"/>
  <c r="W43" i="27"/>
  <c r="V43" i="27"/>
  <c r="U43" i="27"/>
  <c r="U116" i="27" s="1"/>
  <c r="T43" i="27"/>
  <c r="T116" i="27" s="1"/>
  <c r="S43" i="27"/>
  <c r="R43" i="27"/>
  <c r="Q43" i="27"/>
  <c r="P43" i="27"/>
  <c r="O43" i="27"/>
  <c r="N43" i="27"/>
  <c r="M43" i="27"/>
  <c r="M116" i="27" s="1"/>
  <c r="L43" i="27"/>
  <c r="L116" i="27" s="1"/>
  <c r="K43" i="27"/>
  <c r="J43" i="27"/>
  <c r="I43" i="27"/>
  <c r="H43" i="27"/>
  <c r="G43" i="27"/>
  <c r="F43" i="27"/>
  <c r="E43" i="27"/>
  <c r="E116" i="27" s="1"/>
  <c r="D43" i="27"/>
  <c r="D116" i="27" s="1"/>
  <c r="C43" i="27"/>
  <c r="B43" i="27"/>
  <c r="W17" i="27"/>
  <c r="W105" i="27" s="1"/>
  <c r="V17" i="27"/>
  <c r="V105" i="27" s="1"/>
  <c r="U17" i="27"/>
  <c r="U105" i="27" s="1"/>
  <c r="T17" i="27"/>
  <c r="T105" i="27" s="1"/>
  <c r="S17" i="27"/>
  <c r="S105" i="27" s="1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M126" i="26" s="1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H126" i="26" s="1"/>
  <c r="G128" i="26"/>
  <c r="F128" i="26"/>
  <c r="F126" i="26" s="1"/>
  <c r="E128" i="26"/>
  <c r="D128" i="26"/>
  <c r="C128" i="26"/>
  <c r="B128" i="26"/>
  <c r="W127" i="26"/>
  <c r="W126" i="26" s="1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D126" i="26" s="1"/>
  <c r="C127" i="26"/>
  <c r="B127" i="26"/>
  <c r="B126" i="26" s="1"/>
  <c r="P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110" i="26" s="1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K116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O110" i="26" s="1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J110" i="26" s="1"/>
  <c r="I112" i="26"/>
  <c r="H112" i="26"/>
  <c r="G112" i="26"/>
  <c r="G110" i="26" s="1"/>
  <c r="F112" i="26"/>
  <c r="E112" i="26"/>
  <c r="D112" i="26"/>
  <c r="C112" i="26"/>
  <c r="B112" i="26"/>
  <c r="W111" i="26"/>
  <c r="W110" i="26" s="1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D110" i="26" s="1"/>
  <c r="C111" i="26"/>
  <c r="B111" i="26"/>
  <c r="R110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J105" i="26"/>
  <c r="G105" i="26"/>
  <c r="B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D98" i="26" s="1"/>
  <c r="C100" i="26"/>
  <c r="B100" i="26"/>
  <c r="W99" i="26"/>
  <c r="V99" i="26"/>
  <c r="U99" i="26"/>
  <c r="T99" i="26"/>
  <c r="T98" i="26" s="1"/>
  <c r="S99" i="26"/>
  <c r="R99" i="26"/>
  <c r="Q99" i="26"/>
  <c r="P99" i="26"/>
  <c r="O99" i="26"/>
  <c r="N99" i="26"/>
  <c r="M99" i="26"/>
  <c r="L99" i="26"/>
  <c r="L98" i="26" s="1"/>
  <c r="K99" i="26"/>
  <c r="K98" i="26" s="1"/>
  <c r="J99" i="26"/>
  <c r="I99" i="26"/>
  <c r="H99" i="26"/>
  <c r="H98" i="26" s="1"/>
  <c r="G99" i="26"/>
  <c r="F99" i="26"/>
  <c r="E99" i="26"/>
  <c r="D99" i="26"/>
  <c r="C99" i="26"/>
  <c r="B99" i="26"/>
  <c r="W69" i="26"/>
  <c r="V69" i="26"/>
  <c r="V122" i="26" s="1"/>
  <c r="U69" i="26"/>
  <c r="U122" i="26" s="1"/>
  <c r="T69" i="26"/>
  <c r="S69" i="26"/>
  <c r="R69" i="26"/>
  <c r="Q69" i="26"/>
  <c r="P69" i="26"/>
  <c r="O69" i="26"/>
  <c r="O122" i="26" s="1"/>
  <c r="N69" i="26"/>
  <c r="N122" i="26" s="1"/>
  <c r="M69" i="26"/>
  <c r="M122" i="26" s="1"/>
  <c r="L69" i="26"/>
  <c r="K69" i="26"/>
  <c r="J69" i="26"/>
  <c r="J154" i="26" s="1"/>
  <c r="I69" i="26"/>
  <c r="H69" i="26"/>
  <c r="G69" i="26"/>
  <c r="G122" i="26" s="1"/>
  <c r="F69" i="26"/>
  <c r="F122" i="26" s="1"/>
  <c r="E69" i="26"/>
  <c r="E122" i="26" s="1"/>
  <c r="D69" i="26"/>
  <c r="C69" i="26"/>
  <c r="B69" i="26"/>
  <c r="W56" i="26"/>
  <c r="W119" i="26" s="1"/>
  <c r="V56" i="26"/>
  <c r="V119" i="26" s="1"/>
  <c r="U56" i="26"/>
  <c r="T56" i="26"/>
  <c r="T119" i="26" s="1"/>
  <c r="S56" i="26"/>
  <c r="S119" i="26" s="1"/>
  <c r="R56" i="26"/>
  <c r="Q56" i="26"/>
  <c r="Q119" i="26" s="1"/>
  <c r="P56" i="26"/>
  <c r="P119" i="26" s="1"/>
  <c r="O56" i="26"/>
  <c r="O119" i="26" s="1"/>
  <c r="N56" i="26"/>
  <c r="N119" i="26" s="1"/>
  <c r="M56" i="26"/>
  <c r="L56" i="26"/>
  <c r="L119" i="26" s="1"/>
  <c r="K56" i="26"/>
  <c r="K119" i="26" s="1"/>
  <c r="J56" i="26"/>
  <c r="I56" i="26"/>
  <c r="I119" i="26" s="1"/>
  <c r="H56" i="26"/>
  <c r="H119" i="26" s="1"/>
  <c r="G56" i="26"/>
  <c r="G119" i="26" s="1"/>
  <c r="F56" i="26"/>
  <c r="F119" i="26" s="1"/>
  <c r="E56" i="26"/>
  <c r="D56" i="26"/>
  <c r="D119" i="26" s="1"/>
  <c r="C56" i="26"/>
  <c r="C119" i="26" s="1"/>
  <c r="B56" i="26"/>
  <c r="W43" i="26"/>
  <c r="V43" i="26"/>
  <c r="U43" i="26"/>
  <c r="T43" i="26"/>
  <c r="S43" i="26"/>
  <c r="R43" i="26"/>
  <c r="R116" i="26" s="1"/>
  <c r="Q43" i="26"/>
  <c r="Q116" i="26" s="1"/>
  <c r="P43" i="26"/>
  <c r="O43" i="26"/>
  <c r="N43" i="26"/>
  <c r="M43" i="26"/>
  <c r="L43" i="26"/>
  <c r="K43" i="26"/>
  <c r="J43" i="26"/>
  <c r="J116" i="26" s="1"/>
  <c r="I43" i="26"/>
  <c r="I116" i="26" s="1"/>
  <c r="H43" i="26"/>
  <c r="G43" i="26"/>
  <c r="F43" i="26"/>
  <c r="E43" i="26"/>
  <c r="D43" i="26"/>
  <c r="C43" i="26"/>
  <c r="C116" i="26" s="1"/>
  <c r="B43" i="26"/>
  <c r="B116" i="26" s="1"/>
  <c r="W17" i="26"/>
  <c r="W105" i="26" s="1"/>
  <c r="V17" i="26"/>
  <c r="V105" i="26" s="1"/>
  <c r="U17" i="26"/>
  <c r="U105" i="26" s="1"/>
  <c r="T17" i="26"/>
  <c r="T105" i="26" s="1"/>
  <c r="S17" i="26"/>
  <c r="S105" i="26" s="1"/>
  <c r="R17" i="26"/>
  <c r="R105" i="26" s="1"/>
  <c r="Q17" i="26"/>
  <c r="Q105" i="26" s="1"/>
  <c r="P17" i="26"/>
  <c r="O17" i="26"/>
  <c r="O105" i="26" s="1"/>
  <c r="N17" i="26"/>
  <c r="N105" i="26" s="1"/>
  <c r="M17" i="26"/>
  <c r="M105" i="26" s="1"/>
  <c r="L17" i="26"/>
  <c r="L105" i="26" s="1"/>
  <c r="K17" i="26"/>
  <c r="K105" i="26" s="1"/>
  <c r="J17" i="26"/>
  <c r="I17" i="26"/>
  <c r="I105" i="26" s="1"/>
  <c r="H17" i="26"/>
  <c r="G17" i="26"/>
  <c r="F17" i="26"/>
  <c r="F105" i="26" s="1"/>
  <c r="E17" i="26"/>
  <c r="E105" i="26" s="1"/>
  <c r="D17" i="26"/>
  <c r="D105" i="26" s="1"/>
  <c r="C17" i="26"/>
  <c r="C105" i="26" s="1"/>
  <c r="B17" i="26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U156" i="25" s="1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O156" i="25" s="1"/>
  <c r="N157" i="25"/>
  <c r="M157" i="25"/>
  <c r="L157" i="25"/>
  <c r="L156" i="25" s="1"/>
  <c r="K157" i="25"/>
  <c r="J157" i="25"/>
  <c r="I157" i="25"/>
  <c r="H157" i="25"/>
  <c r="G157" i="25"/>
  <c r="F157" i="25"/>
  <c r="E157" i="25"/>
  <c r="D157" i="25"/>
  <c r="C157" i="25"/>
  <c r="B157" i="25"/>
  <c r="B154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C136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E126" i="25" s="1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126" i="25" s="1"/>
  <c r="W128" i="25"/>
  <c r="V128" i="25"/>
  <c r="U128" i="25"/>
  <c r="T128" i="25"/>
  <c r="S128" i="25"/>
  <c r="R128" i="25"/>
  <c r="Q128" i="25"/>
  <c r="P128" i="25"/>
  <c r="O128" i="25"/>
  <c r="N128" i="25"/>
  <c r="M128" i="25"/>
  <c r="M126" i="25" s="1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V126" i="25" s="1"/>
  <c r="U127" i="25"/>
  <c r="T127" i="25"/>
  <c r="S127" i="25"/>
  <c r="R127" i="25"/>
  <c r="Q127" i="25"/>
  <c r="P127" i="25"/>
  <c r="O127" i="25"/>
  <c r="O126" i="25" s="1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Q122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N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J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L110" i="25" s="1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F110" i="25" s="1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Q110" i="25" s="1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S110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R105" i="25"/>
  <c r="E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W98" i="25" s="1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R98" i="25" s="1"/>
  <c r="Q99" i="25"/>
  <c r="P99" i="25"/>
  <c r="P98" i="25" s="1"/>
  <c r="O99" i="25"/>
  <c r="N99" i="25"/>
  <c r="M99" i="25"/>
  <c r="L99" i="25"/>
  <c r="K99" i="25"/>
  <c r="J99" i="25"/>
  <c r="I99" i="25"/>
  <c r="I98" i="25" s="1"/>
  <c r="H99" i="25"/>
  <c r="H98" i="25" s="1"/>
  <c r="G99" i="25"/>
  <c r="G98" i="25" s="1"/>
  <c r="F99" i="25"/>
  <c r="E99" i="25"/>
  <c r="D99" i="25"/>
  <c r="C99" i="25"/>
  <c r="B99" i="25"/>
  <c r="B98" i="25" s="1"/>
  <c r="W69" i="25"/>
  <c r="W154" i="25" s="1"/>
  <c r="V69" i="25"/>
  <c r="V154" i="25" s="1"/>
  <c r="U69" i="25"/>
  <c r="T69" i="25"/>
  <c r="T154" i="25" s="1"/>
  <c r="S69" i="25"/>
  <c r="R69" i="25"/>
  <c r="R122" i="25" s="1"/>
  <c r="Q69" i="25"/>
  <c r="Q154" i="25" s="1"/>
  <c r="P69" i="25"/>
  <c r="O69" i="25"/>
  <c r="O154" i="25" s="1"/>
  <c r="N69" i="25"/>
  <c r="N154" i="25" s="1"/>
  <c r="M69" i="25"/>
  <c r="L69" i="25"/>
  <c r="L154" i="25" s="1"/>
  <c r="K69" i="25"/>
  <c r="J69" i="25"/>
  <c r="J122" i="25" s="1"/>
  <c r="I69" i="25"/>
  <c r="I154" i="25" s="1"/>
  <c r="H69" i="25"/>
  <c r="G69" i="25"/>
  <c r="G154" i="25" s="1"/>
  <c r="F69" i="25"/>
  <c r="F154" i="25" s="1"/>
  <c r="E69" i="25"/>
  <c r="D69" i="25"/>
  <c r="D154" i="25" s="1"/>
  <c r="C69" i="25"/>
  <c r="B69" i="25"/>
  <c r="B122" i="25" s="1"/>
  <c r="W56" i="25"/>
  <c r="V56" i="25"/>
  <c r="V153" i="25" s="1"/>
  <c r="U56" i="25"/>
  <c r="T56" i="25"/>
  <c r="S56" i="25"/>
  <c r="R56" i="25"/>
  <c r="Q56" i="25"/>
  <c r="Q153" i="25" s="1"/>
  <c r="P56" i="25"/>
  <c r="P153" i="25" s="1"/>
  <c r="O56" i="25"/>
  <c r="N56" i="25"/>
  <c r="N153" i="25" s="1"/>
  <c r="M56" i="25"/>
  <c r="L56" i="25"/>
  <c r="K56" i="25"/>
  <c r="J56" i="25"/>
  <c r="I56" i="25"/>
  <c r="I153" i="25" s="1"/>
  <c r="H56" i="25"/>
  <c r="H153" i="25" s="1"/>
  <c r="G56" i="25"/>
  <c r="F56" i="25"/>
  <c r="F153" i="25" s="1"/>
  <c r="E56" i="25"/>
  <c r="D56" i="25"/>
  <c r="C56" i="25"/>
  <c r="B56" i="25"/>
  <c r="W43" i="25"/>
  <c r="V43" i="25"/>
  <c r="V116" i="25" s="1"/>
  <c r="U43" i="25"/>
  <c r="U152" i="25" s="1"/>
  <c r="T43" i="25"/>
  <c r="S43" i="25"/>
  <c r="S152" i="25" s="1"/>
  <c r="R43" i="25"/>
  <c r="R152" i="25" s="1"/>
  <c r="Q43" i="25"/>
  <c r="P43" i="25"/>
  <c r="P152" i="25" s="1"/>
  <c r="O43" i="25"/>
  <c r="N43" i="25"/>
  <c r="N116" i="25" s="1"/>
  <c r="M43" i="25"/>
  <c r="M152" i="25" s="1"/>
  <c r="L43" i="25"/>
  <c r="K43" i="25"/>
  <c r="K152" i="25" s="1"/>
  <c r="J43" i="25"/>
  <c r="J152" i="25" s="1"/>
  <c r="I43" i="25"/>
  <c r="H43" i="25"/>
  <c r="H152" i="25" s="1"/>
  <c r="G43" i="25"/>
  <c r="F43" i="25"/>
  <c r="F116" i="25" s="1"/>
  <c r="E43" i="25"/>
  <c r="E152" i="25" s="1"/>
  <c r="D43" i="25"/>
  <c r="C43" i="25"/>
  <c r="C152" i="25" s="1"/>
  <c r="B43" i="25"/>
  <c r="B152" i="25" s="1"/>
  <c r="W17" i="25"/>
  <c r="V17" i="25"/>
  <c r="V143" i="25" s="1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N17" i="25"/>
  <c r="N143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H17" i="25"/>
  <c r="H143" i="25" s="1"/>
  <c r="G17" i="25"/>
  <c r="F17" i="25"/>
  <c r="F143" i="25" s="1"/>
  <c r="E17" i="25"/>
  <c r="E143" i="25" s="1"/>
  <c r="D17" i="25"/>
  <c r="D143" i="25" s="1"/>
  <c r="C17" i="25"/>
  <c r="C143" i="25" s="1"/>
  <c r="B17" i="25"/>
  <c r="B143" i="25" s="1"/>
  <c r="A1" i="25"/>
  <c r="G77" i="24"/>
  <c r="G174" i="4" s="1"/>
  <c r="S75" i="24"/>
  <c r="S172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W119" i="4" s="1"/>
  <c r="V60" i="24"/>
  <c r="V119" i="4" s="1"/>
  <c r="U60" i="24"/>
  <c r="U119" i="4" s="1"/>
  <c r="T60" i="24"/>
  <c r="S60" i="24"/>
  <c r="R60" i="24"/>
  <c r="R77" i="24" s="1"/>
  <c r="R174" i="4" s="1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E119" i="4" s="1"/>
  <c r="D60" i="24"/>
  <c r="C60" i="24"/>
  <c r="C119" i="4" s="1"/>
  <c r="B60" i="24"/>
  <c r="W59" i="24"/>
  <c r="V59" i="24"/>
  <c r="V57" i="24" s="1"/>
  <c r="V116" i="4" s="1"/>
  <c r="U59" i="24"/>
  <c r="T59" i="24"/>
  <c r="T118" i="4" s="1"/>
  <c r="S59" i="24"/>
  <c r="R59" i="24"/>
  <c r="Q59" i="24"/>
  <c r="Q118" i="4" s="1"/>
  <c r="P59" i="24"/>
  <c r="P118" i="4" s="1"/>
  <c r="O59" i="24"/>
  <c r="O118" i="4" s="1"/>
  <c r="N59" i="24"/>
  <c r="M59" i="24"/>
  <c r="M118" i="4" s="1"/>
  <c r="L59" i="24"/>
  <c r="L76" i="24" s="1"/>
  <c r="L173" i="4" s="1"/>
  <c r="K59" i="24"/>
  <c r="J59" i="24"/>
  <c r="I59" i="24"/>
  <c r="H59" i="24"/>
  <c r="G59" i="24"/>
  <c r="F59" i="24"/>
  <c r="E59" i="24"/>
  <c r="D59" i="24"/>
  <c r="C59" i="24"/>
  <c r="B59" i="24"/>
  <c r="W58" i="24"/>
  <c r="V58" i="24"/>
  <c r="U58" i="24"/>
  <c r="U117" i="4" s="1"/>
  <c r="T58" i="24"/>
  <c r="S58" i="24"/>
  <c r="S117" i="4" s="1"/>
  <c r="R58" i="24"/>
  <c r="Q58" i="24"/>
  <c r="P58" i="24"/>
  <c r="O58" i="24"/>
  <c r="O57" i="24" s="1"/>
  <c r="O116" i="4" s="1"/>
  <c r="N58" i="24"/>
  <c r="N57" i="24" s="1"/>
  <c r="N116" i="4" s="1"/>
  <c r="M58" i="24"/>
  <c r="L58" i="24"/>
  <c r="K58" i="24"/>
  <c r="K117" i="4" s="1"/>
  <c r="J58" i="24"/>
  <c r="J117" i="4" s="1"/>
  <c r="I58" i="24"/>
  <c r="I57" i="24" s="1"/>
  <c r="I116" i="4" s="1"/>
  <c r="H58" i="24"/>
  <c r="H57" i="24" s="1"/>
  <c r="H116" i="4" s="1"/>
  <c r="G58" i="24"/>
  <c r="G57" i="24" s="1"/>
  <c r="G116" i="4" s="1"/>
  <c r="F58" i="24"/>
  <c r="F57" i="24" s="1"/>
  <c r="F116" i="4" s="1"/>
  <c r="E58" i="24"/>
  <c r="D58" i="24"/>
  <c r="D57" i="24" s="1"/>
  <c r="D116" i="4" s="1"/>
  <c r="C58" i="24"/>
  <c r="B58" i="24"/>
  <c r="W55" i="24"/>
  <c r="W69" i="24" s="1"/>
  <c r="V55" i="24"/>
  <c r="V69" i="24" s="1"/>
  <c r="U55" i="24"/>
  <c r="T55" i="24"/>
  <c r="S55" i="24"/>
  <c r="S69" i="24" s="1"/>
  <c r="R55" i="24"/>
  <c r="R69" i="24" s="1"/>
  <c r="Q55" i="24"/>
  <c r="P55" i="24"/>
  <c r="O55" i="24"/>
  <c r="O69" i="24" s="1"/>
  <c r="N55" i="24"/>
  <c r="N69" i="24" s="1"/>
  <c r="M55" i="24"/>
  <c r="M77" i="24" s="1"/>
  <c r="M174" i="4" s="1"/>
  <c r="L55" i="24"/>
  <c r="L72" i="4" s="1"/>
  <c r="K55" i="24"/>
  <c r="K69" i="24" s="1"/>
  <c r="J55" i="24"/>
  <c r="J69" i="24" s="1"/>
  <c r="I55" i="24"/>
  <c r="I77" i="24" s="1"/>
  <c r="I174" i="4" s="1"/>
  <c r="H55" i="24"/>
  <c r="H77" i="24" s="1"/>
  <c r="G55" i="24"/>
  <c r="G69" i="24" s="1"/>
  <c r="F55" i="24"/>
  <c r="F69" i="24" s="1"/>
  <c r="E55" i="24"/>
  <c r="D55" i="24"/>
  <c r="C55" i="24"/>
  <c r="C69" i="24" s="1"/>
  <c r="B55" i="24"/>
  <c r="B69" i="24" s="1"/>
  <c r="W54" i="24"/>
  <c r="V54" i="24"/>
  <c r="V68" i="24" s="1"/>
  <c r="U54" i="24"/>
  <c r="U68" i="24" s="1"/>
  <c r="T54" i="24"/>
  <c r="T68" i="24" s="1"/>
  <c r="S54" i="24"/>
  <c r="R54" i="24"/>
  <c r="R71" i="4" s="1"/>
  <c r="Q54" i="24"/>
  <c r="Q68" i="24" s="1"/>
  <c r="P54" i="24"/>
  <c r="P68" i="24" s="1"/>
  <c r="O54" i="24"/>
  <c r="N54" i="24"/>
  <c r="N68" i="24" s="1"/>
  <c r="M54" i="24"/>
  <c r="M68" i="24" s="1"/>
  <c r="L54" i="24"/>
  <c r="L68" i="24" s="1"/>
  <c r="K54" i="24"/>
  <c r="J54" i="24"/>
  <c r="J71" i="4" s="1"/>
  <c r="I54" i="24"/>
  <c r="I68" i="24" s="1"/>
  <c r="H54" i="24"/>
  <c r="H68" i="24" s="1"/>
  <c r="G54" i="24"/>
  <c r="G76" i="24" s="1"/>
  <c r="F54" i="24"/>
  <c r="F76" i="24" s="1"/>
  <c r="F173" i="4" s="1"/>
  <c r="E54" i="24"/>
  <c r="E68" i="24" s="1"/>
  <c r="D54" i="24"/>
  <c r="D68" i="24" s="1"/>
  <c r="C54" i="24"/>
  <c r="C76" i="24" s="1"/>
  <c r="C173" i="4" s="1"/>
  <c r="B54" i="24"/>
  <c r="W53" i="24"/>
  <c r="W67" i="24" s="1"/>
  <c r="V53" i="24"/>
  <c r="V67" i="24" s="1"/>
  <c r="U53" i="24"/>
  <c r="T53" i="24"/>
  <c r="S53" i="24"/>
  <c r="S67" i="24" s="1"/>
  <c r="R53" i="24"/>
  <c r="R67" i="24" s="1"/>
  <c r="Q53" i="24"/>
  <c r="P53" i="24"/>
  <c r="O53" i="24"/>
  <c r="O67" i="24" s="1"/>
  <c r="N53" i="24"/>
  <c r="N67" i="24" s="1"/>
  <c r="M53" i="24"/>
  <c r="L53" i="24"/>
  <c r="L67" i="24" s="1"/>
  <c r="K53" i="24"/>
  <c r="K67" i="24" s="1"/>
  <c r="J53" i="24"/>
  <c r="J67" i="24" s="1"/>
  <c r="I53" i="24"/>
  <c r="H53" i="24"/>
  <c r="G53" i="24"/>
  <c r="G67" i="24" s="1"/>
  <c r="F53" i="24"/>
  <c r="F67" i="24" s="1"/>
  <c r="E53" i="24"/>
  <c r="E70" i="4" s="1"/>
  <c r="D53" i="24"/>
  <c r="C53" i="24"/>
  <c r="C67" i="24" s="1"/>
  <c r="B53" i="24"/>
  <c r="B67" i="24" s="1"/>
  <c r="N52" i="24"/>
  <c r="N69" i="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W17" i="4" s="1"/>
  <c r="V4" i="24"/>
  <c r="U4" i="24"/>
  <c r="T4" i="24"/>
  <c r="T3" i="24" s="1"/>
  <c r="S4" i="24"/>
  <c r="S3" i="24" s="1"/>
  <c r="R4" i="24"/>
  <c r="Q4" i="24"/>
  <c r="P4" i="24"/>
  <c r="P3" i="24" s="1"/>
  <c r="O4" i="24"/>
  <c r="O3" i="24" s="1"/>
  <c r="N4" i="24"/>
  <c r="M4" i="24"/>
  <c r="L4" i="24"/>
  <c r="L3" i="24" s="1"/>
  <c r="K4" i="24"/>
  <c r="K3" i="24" s="1"/>
  <c r="J4" i="24"/>
  <c r="I4" i="24"/>
  <c r="H4" i="24"/>
  <c r="H3" i="24" s="1"/>
  <c r="G4" i="24"/>
  <c r="G3" i="24" s="1"/>
  <c r="F4" i="24"/>
  <c r="E4" i="24"/>
  <c r="D4" i="24"/>
  <c r="D3" i="24" s="1"/>
  <c r="C4" i="24"/>
  <c r="C3" i="24" s="1"/>
  <c r="B4" i="24"/>
  <c r="B3" i="24" s="1"/>
  <c r="B17" i="4" s="1"/>
  <c r="V3" i="24"/>
  <c r="V17" i="4" s="1"/>
  <c r="U3" i="24"/>
  <c r="R3" i="24"/>
  <c r="Q3" i="24"/>
  <c r="Q17" i="4" s="1"/>
  <c r="N3" i="24"/>
  <c r="N17" i="4" s="1"/>
  <c r="M3" i="24"/>
  <c r="M17" i="4" s="1"/>
  <c r="J3" i="24"/>
  <c r="I3" i="24"/>
  <c r="F3" i="24"/>
  <c r="E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J213" i="23"/>
  <c r="F213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F211" i="23"/>
  <c r="B211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B202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R161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V119" i="23"/>
  <c r="U119" i="23"/>
  <c r="U213" i="23" s="1"/>
  <c r="T119" i="23"/>
  <c r="T213" i="23" s="1"/>
  <c r="S119" i="23"/>
  <c r="R119" i="23"/>
  <c r="Q119" i="23"/>
  <c r="Q213" i="23" s="1"/>
  <c r="P119" i="23"/>
  <c r="P213" i="23" s="1"/>
  <c r="O119" i="23"/>
  <c r="N119" i="23"/>
  <c r="M119" i="23"/>
  <c r="M213" i="23" s="1"/>
  <c r="L119" i="23"/>
  <c r="L213" i="23" s="1"/>
  <c r="K119" i="23"/>
  <c r="J119" i="23"/>
  <c r="I119" i="23"/>
  <c r="I213" i="23" s="1"/>
  <c r="H119" i="23"/>
  <c r="H213" i="23" s="1"/>
  <c r="G119" i="23"/>
  <c r="F119" i="23"/>
  <c r="E119" i="23"/>
  <c r="E213" i="23" s="1"/>
  <c r="D119" i="23"/>
  <c r="D213" i="23" s="1"/>
  <c r="C119" i="23"/>
  <c r="B119" i="23"/>
  <c r="B213" i="23" s="1"/>
  <c r="W110" i="23"/>
  <c r="W211" i="23" s="1"/>
  <c r="V110" i="23"/>
  <c r="V211" i="23" s="1"/>
  <c r="U110" i="23"/>
  <c r="T110" i="23"/>
  <c r="S110" i="23"/>
  <c r="S99" i="23" s="1"/>
  <c r="R110" i="23"/>
  <c r="R211" i="23" s="1"/>
  <c r="Q110" i="23"/>
  <c r="Q211" i="23" s="1"/>
  <c r="P110" i="23"/>
  <c r="P211" i="23" s="1"/>
  <c r="O110" i="23"/>
  <c r="N110" i="23"/>
  <c r="M110" i="23"/>
  <c r="L110" i="23"/>
  <c r="K110" i="23"/>
  <c r="K99" i="23" s="1"/>
  <c r="K62" i="20" s="1"/>
  <c r="K115" i="4" s="1"/>
  <c r="J110" i="23"/>
  <c r="J211" i="23" s="1"/>
  <c r="I110" i="23"/>
  <c r="I211" i="23" s="1"/>
  <c r="H110" i="23"/>
  <c r="H211" i="23" s="1"/>
  <c r="G110" i="23"/>
  <c r="G211" i="23" s="1"/>
  <c r="F110" i="23"/>
  <c r="E110" i="23"/>
  <c r="D110" i="23"/>
  <c r="C110" i="23"/>
  <c r="B110" i="23"/>
  <c r="J99" i="23"/>
  <c r="J175" i="23" s="1"/>
  <c r="C99" i="23"/>
  <c r="C62" i="20" s="1"/>
  <c r="C115" i="4" s="1"/>
  <c r="B99" i="23"/>
  <c r="W89" i="23"/>
  <c r="V89" i="23"/>
  <c r="V203" i="23" s="1"/>
  <c r="U89" i="23"/>
  <c r="U203" i="23" s="1"/>
  <c r="T89" i="23"/>
  <c r="T203" i="23" s="1"/>
  <c r="S89" i="23"/>
  <c r="R89" i="23"/>
  <c r="R203" i="23" s="1"/>
  <c r="Q89" i="23"/>
  <c r="P89" i="23"/>
  <c r="O89" i="23"/>
  <c r="N89" i="23"/>
  <c r="N203" i="23" s="1"/>
  <c r="M89" i="23"/>
  <c r="M203" i="23" s="1"/>
  <c r="L89" i="23"/>
  <c r="L203" i="23" s="1"/>
  <c r="K89" i="23"/>
  <c r="J89" i="23"/>
  <c r="J203" i="23" s="1"/>
  <c r="I89" i="23"/>
  <c r="I203" i="23" s="1"/>
  <c r="H89" i="23"/>
  <c r="G89" i="23"/>
  <c r="F89" i="23"/>
  <c r="F203" i="23" s="1"/>
  <c r="E89" i="23"/>
  <c r="E203" i="23" s="1"/>
  <c r="D89" i="23"/>
  <c r="C89" i="23"/>
  <c r="B89" i="23"/>
  <c r="B203" i="23" s="1"/>
  <c r="W79" i="23"/>
  <c r="V79" i="23"/>
  <c r="U79" i="23"/>
  <c r="U202" i="23" s="1"/>
  <c r="T79" i="23"/>
  <c r="T202" i="23" s="1"/>
  <c r="S79" i="23"/>
  <c r="S202" i="23" s="1"/>
  <c r="R79" i="23"/>
  <c r="R202" i="23" s="1"/>
  <c r="Q79" i="23"/>
  <c r="Q202" i="23" s="1"/>
  <c r="P79" i="23"/>
  <c r="P202" i="23" s="1"/>
  <c r="O79" i="23"/>
  <c r="N79" i="23"/>
  <c r="M79" i="23"/>
  <c r="M202" i="23" s="1"/>
  <c r="L79" i="23"/>
  <c r="L202" i="23" s="1"/>
  <c r="K79" i="23"/>
  <c r="K202" i="23" s="1"/>
  <c r="J79" i="23"/>
  <c r="J202" i="23" s="1"/>
  <c r="I79" i="23"/>
  <c r="I202" i="23" s="1"/>
  <c r="H79" i="23"/>
  <c r="H202" i="23" s="1"/>
  <c r="G79" i="23"/>
  <c r="F79" i="23"/>
  <c r="E79" i="23"/>
  <c r="E202" i="23" s="1"/>
  <c r="D79" i="23"/>
  <c r="D202" i="23" s="1"/>
  <c r="C79" i="23"/>
  <c r="C202" i="23" s="1"/>
  <c r="B79" i="23"/>
  <c r="W60" i="23"/>
  <c r="W201" i="23" s="1"/>
  <c r="V60" i="23"/>
  <c r="V201" i="23" s="1"/>
  <c r="U60" i="23"/>
  <c r="T60" i="23"/>
  <c r="S60" i="23"/>
  <c r="S201" i="23" s="1"/>
  <c r="R60" i="23"/>
  <c r="R201" i="23" s="1"/>
  <c r="Q60" i="23"/>
  <c r="Q201" i="23" s="1"/>
  <c r="P60" i="23"/>
  <c r="P201" i="23" s="1"/>
  <c r="O60" i="23"/>
  <c r="O201" i="23" s="1"/>
  <c r="N60" i="23"/>
  <c r="N201" i="23" s="1"/>
  <c r="M60" i="23"/>
  <c r="L60" i="23"/>
  <c r="K60" i="23"/>
  <c r="K201" i="23" s="1"/>
  <c r="J60" i="23"/>
  <c r="J201" i="23" s="1"/>
  <c r="I60" i="23"/>
  <c r="I201" i="23" s="1"/>
  <c r="H60" i="23"/>
  <c r="G60" i="23"/>
  <c r="G201" i="23" s="1"/>
  <c r="F60" i="23"/>
  <c r="F201" i="23" s="1"/>
  <c r="E60" i="23"/>
  <c r="D60" i="23"/>
  <c r="C60" i="23"/>
  <c r="C201" i="23" s="1"/>
  <c r="B60" i="23"/>
  <c r="B201" i="23" s="1"/>
  <c r="S48" i="23"/>
  <c r="S158" i="23" s="1"/>
  <c r="R48" i="23"/>
  <c r="R158" i="23" s="1"/>
  <c r="K48" i="23"/>
  <c r="K158" i="23" s="1"/>
  <c r="W33" i="23"/>
  <c r="W192" i="23" s="1"/>
  <c r="V33" i="23"/>
  <c r="V192" i="23" s="1"/>
  <c r="U33" i="23"/>
  <c r="U5" i="23" s="1"/>
  <c r="T33" i="23"/>
  <c r="T5" i="23" s="1"/>
  <c r="S33" i="23"/>
  <c r="S192" i="23" s="1"/>
  <c r="R33" i="23"/>
  <c r="R192" i="23" s="1"/>
  <c r="Q33" i="23"/>
  <c r="P33" i="23"/>
  <c r="O33" i="23"/>
  <c r="O192" i="23" s="1"/>
  <c r="N33" i="23"/>
  <c r="N192" i="23" s="1"/>
  <c r="M33" i="23"/>
  <c r="M5" i="23" s="1"/>
  <c r="M60" i="20" s="1"/>
  <c r="M113" i="4" s="1"/>
  <c r="L33" i="23"/>
  <c r="L192" i="23" s="1"/>
  <c r="K33" i="23"/>
  <c r="K192" i="23" s="1"/>
  <c r="J33" i="23"/>
  <c r="J192" i="23" s="1"/>
  <c r="I33" i="23"/>
  <c r="H33" i="23"/>
  <c r="G33" i="23"/>
  <c r="G192" i="23" s="1"/>
  <c r="F33" i="23"/>
  <c r="F192" i="23" s="1"/>
  <c r="E33" i="23"/>
  <c r="E5" i="23" s="1"/>
  <c r="E60" i="20" s="1"/>
  <c r="E113" i="4" s="1"/>
  <c r="D33" i="23"/>
  <c r="D5" i="23" s="1"/>
  <c r="D60" i="20" s="1"/>
  <c r="D113" i="4" s="1"/>
  <c r="C33" i="23"/>
  <c r="C192" i="23" s="1"/>
  <c r="B33" i="23"/>
  <c r="B5" i="23" s="1"/>
  <c r="W5" i="23"/>
  <c r="W139" i="23" s="1"/>
  <c r="V5" i="23"/>
  <c r="S5" i="23"/>
  <c r="S143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H211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Q203" i="22"/>
  <c r="G202" i="22"/>
  <c r="V201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S175" i="22"/>
  <c r="L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T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W165" i="22" s="1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R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T157" i="22"/>
  <c r="K157" i="22"/>
  <c r="D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W141" i="22"/>
  <c r="P141" i="22"/>
  <c r="O141" i="22"/>
  <c r="H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V132" i="22" s="1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N132" i="22" s="1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J213" i="22" s="1"/>
  <c r="I119" i="22"/>
  <c r="H119" i="22"/>
  <c r="G119" i="22"/>
  <c r="F119" i="22"/>
  <c r="E119" i="22"/>
  <c r="D119" i="22"/>
  <c r="D175" i="22" s="1"/>
  <c r="C119" i="22"/>
  <c r="B119" i="22"/>
  <c r="B213" i="22" s="1"/>
  <c r="W110" i="22"/>
  <c r="W171" i="22" s="1"/>
  <c r="V110" i="22"/>
  <c r="U110" i="22"/>
  <c r="T110" i="22"/>
  <c r="S110" i="22"/>
  <c r="S171" i="22" s="1"/>
  <c r="R110" i="22"/>
  <c r="Q110" i="22"/>
  <c r="P110" i="22"/>
  <c r="P171" i="22" s="1"/>
  <c r="O110" i="22"/>
  <c r="O171" i="22" s="1"/>
  <c r="N110" i="22"/>
  <c r="M110" i="22"/>
  <c r="L110" i="22"/>
  <c r="L171" i="22" s="1"/>
  <c r="K110" i="22"/>
  <c r="K171" i="22" s="1"/>
  <c r="J110" i="22"/>
  <c r="I110" i="22"/>
  <c r="H110" i="22"/>
  <c r="H171" i="22" s="1"/>
  <c r="G110" i="22"/>
  <c r="G171" i="22" s="1"/>
  <c r="F110" i="22"/>
  <c r="E110" i="22"/>
  <c r="D110" i="22"/>
  <c r="D171" i="22" s="1"/>
  <c r="C110" i="22"/>
  <c r="C171" i="22" s="1"/>
  <c r="B110" i="22"/>
  <c r="W89" i="22"/>
  <c r="V89" i="22"/>
  <c r="U89" i="22"/>
  <c r="T89" i="22"/>
  <c r="S89" i="22"/>
  <c r="R89" i="22"/>
  <c r="Q89" i="22"/>
  <c r="Q160" i="22" s="1"/>
  <c r="P89" i="22"/>
  <c r="O89" i="22"/>
  <c r="N89" i="22"/>
  <c r="M89" i="22"/>
  <c r="L89" i="22"/>
  <c r="K89" i="22"/>
  <c r="J89" i="22"/>
  <c r="J160" i="22" s="1"/>
  <c r="I89" i="22"/>
  <c r="I160" i="22" s="1"/>
  <c r="H89" i="22"/>
  <c r="G89" i="22"/>
  <c r="F89" i="22"/>
  <c r="E89" i="22"/>
  <c r="D89" i="22"/>
  <c r="C89" i="22"/>
  <c r="B89" i="22"/>
  <c r="B160" i="22" s="1"/>
  <c r="W79" i="22"/>
  <c r="W157" i="22" s="1"/>
  <c r="V79" i="22"/>
  <c r="U79" i="22"/>
  <c r="T79" i="22"/>
  <c r="T202" i="22" s="1"/>
  <c r="S79" i="22"/>
  <c r="S157" i="22" s="1"/>
  <c r="R79" i="22"/>
  <c r="R157" i="22" s="1"/>
  <c r="Q79" i="22"/>
  <c r="Q157" i="22" s="1"/>
  <c r="P79" i="22"/>
  <c r="P157" i="22" s="1"/>
  <c r="O79" i="22"/>
  <c r="O157" i="22" s="1"/>
  <c r="N79" i="22"/>
  <c r="M79" i="22"/>
  <c r="L79" i="22"/>
  <c r="L202" i="22" s="1"/>
  <c r="K79" i="22"/>
  <c r="J79" i="22"/>
  <c r="J157" i="22" s="1"/>
  <c r="I79" i="22"/>
  <c r="I157" i="22" s="1"/>
  <c r="H79" i="22"/>
  <c r="H157" i="22" s="1"/>
  <c r="G79" i="22"/>
  <c r="G157" i="22" s="1"/>
  <c r="F79" i="22"/>
  <c r="E79" i="22"/>
  <c r="D79" i="22"/>
  <c r="C79" i="22"/>
  <c r="C157" i="22" s="1"/>
  <c r="B79" i="22"/>
  <c r="B157" i="22" s="1"/>
  <c r="W60" i="22"/>
  <c r="W153" i="22" s="1"/>
  <c r="V60" i="22"/>
  <c r="V153" i="22" s="1"/>
  <c r="U60" i="22"/>
  <c r="U153" i="22" s="1"/>
  <c r="T60" i="22"/>
  <c r="S60" i="22"/>
  <c r="R60" i="22"/>
  <c r="R153" i="22" s="1"/>
  <c r="Q60" i="22"/>
  <c r="Q153" i="22" s="1"/>
  <c r="P60" i="22"/>
  <c r="P153" i="22" s="1"/>
  <c r="O60" i="22"/>
  <c r="O153" i="22" s="1"/>
  <c r="N60" i="22"/>
  <c r="N153" i="22" s="1"/>
  <c r="M60" i="22"/>
  <c r="M153" i="22" s="1"/>
  <c r="L60" i="22"/>
  <c r="K60" i="22"/>
  <c r="J60" i="22"/>
  <c r="J153" i="22" s="1"/>
  <c r="I60" i="22"/>
  <c r="I153" i="22" s="1"/>
  <c r="H60" i="22"/>
  <c r="H153" i="22" s="1"/>
  <c r="G60" i="22"/>
  <c r="G153" i="22" s="1"/>
  <c r="F60" i="22"/>
  <c r="F153" i="22" s="1"/>
  <c r="E60" i="22"/>
  <c r="E153" i="22" s="1"/>
  <c r="D60" i="22"/>
  <c r="D153" i="22" s="1"/>
  <c r="C60" i="22"/>
  <c r="B60" i="22"/>
  <c r="B153" i="22" s="1"/>
  <c r="W33" i="22"/>
  <c r="V33" i="22"/>
  <c r="V141" i="22" s="1"/>
  <c r="U33" i="22"/>
  <c r="U141" i="22" s="1"/>
  <c r="T33" i="22"/>
  <c r="S33" i="22"/>
  <c r="R33" i="22"/>
  <c r="Q33" i="22"/>
  <c r="P33" i="22"/>
  <c r="O33" i="22"/>
  <c r="N33" i="22"/>
  <c r="N141" i="22" s="1"/>
  <c r="M33" i="22"/>
  <c r="M141" i="22" s="1"/>
  <c r="L33" i="22"/>
  <c r="K33" i="22"/>
  <c r="J33" i="22"/>
  <c r="I33" i="22"/>
  <c r="H33" i="22"/>
  <c r="H192" i="22" s="1"/>
  <c r="G33" i="22"/>
  <c r="G141" i="22" s="1"/>
  <c r="F33" i="22"/>
  <c r="F141" i="22" s="1"/>
  <c r="E33" i="22"/>
  <c r="E141" i="22" s="1"/>
  <c r="D33" i="22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F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C165" i="21" s="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R165" i="21" s="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S165" i="21" s="1"/>
  <c r="R166" i="21"/>
  <c r="Q166" i="21"/>
  <c r="P166" i="21"/>
  <c r="O166" i="21"/>
  <c r="N166" i="21"/>
  <c r="M166" i="21"/>
  <c r="L166" i="21"/>
  <c r="K166" i="21"/>
  <c r="K165" i="21" s="1"/>
  <c r="J166" i="21"/>
  <c r="I166" i="2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M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K157" i="21"/>
  <c r="J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D146" i="21" s="1"/>
  <c r="C147" i="21"/>
  <c r="B147" i="21"/>
  <c r="J146" i="21"/>
  <c r="I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T141" i="21"/>
  <c r="I141" i="21"/>
  <c r="H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I132" i="21" s="1"/>
  <c r="H133" i="21"/>
  <c r="G133" i="21"/>
  <c r="F133" i="21"/>
  <c r="E133" i="21"/>
  <c r="D133" i="21"/>
  <c r="C133" i="21"/>
  <c r="B133" i="21"/>
  <c r="W119" i="21"/>
  <c r="V119" i="21"/>
  <c r="V175" i="21" s="1"/>
  <c r="U119" i="21"/>
  <c r="T119" i="21"/>
  <c r="S119" i="21"/>
  <c r="R119" i="21"/>
  <c r="Q119" i="21"/>
  <c r="P119" i="21"/>
  <c r="O119" i="21"/>
  <c r="O175" i="21" s="1"/>
  <c r="N119" i="21"/>
  <c r="N213" i="21" s="1"/>
  <c r="M119" i="21"/>
  <c r="L119" i="21"/>
  <c r="K119" i="21"/>
  <c r="J119" i="21"/>
  <c r="I119" i="21"/>
  <c r="H119" i="21"/>
  <c r="G119" i="21"/>
  <c r="F119" i="21"/>
  <c r="F213" i="21" s="1"/>
  <c r="E119" i="21"/>
  <c r="D119" i="21"/>
  <c r="C119" i="21"/>
  <c r="B119" i="21"/>
  <c r="W110" i="21"/>
  <c r="W211" i="21" s="1"/>
  <c r="V110" i="21"/>
  <c r="U110" i="21"/>
  <c r="T110" i="21"/>
  <c r="S110" i="21"/>
  <c r="S171" i="21" s="1"/>
  <c r="R110" i="21"/>
  <c r="R171" i="21" s="1"/>
  <c r="Q110" i="21"/>
  <c r="P110" i="21"/>
  <c r="P211" i="22" s="1"/>
  <c r="O110" i="21"/>
  <c r="O211" i="21" s="1"/>
  <c r="N110" i="21"/>
  <c r="M110" i="21"/>
  <c r="L110" i="21"/>
  <c r="K110" i="21"/>
  <c r="K171" i="21" s="1"/>
  <c r="J110" i="21"/>
  <c r="J171" i="21" s="1"/>
  <c r="I110" i="21"/>
  <c r="H110" i="21"/>
  <c r="G110" i="21"/>
  <c r="G211" i="21" s="1"/>
  <c r="F110" i="21"/>
  <c r="F211" i="21" s="1"/>
  <c r="E110" i="21"/>
  <c r="D110" i="21"/>
  <c r="C110" i="21"/>
  <c r="C171" i="21" s="1"/>
  <c r="B110" i="21"/>
  <c r="B171" i="21" s="1"/>
  <c r="W89" i="21"/>
  <c r="V89" i="21"/>
  <c r="U89" i="21"/>
  <c r="U160" i="21" s="1"/>
  <c r="T89" i="21"/>
  <c r="S89" i="21"/>
  <c r="R89" i="21"/>
  <c r="Q89" i="21"/>
  <c r="Q203" i="21" s="1"/>
  <c r="P89" i="21"/>
  <c r="P203" i="21" s="1"/>
  <c r="O89" i="21"/>
  <c r="N89" i="21"/>
  <c r="M89" i="21"/>
  <c r="M203" i="21" s="1"/>
  <c r="L89" i="21"/>
  <c r="L203" i="21" s="1"/>
  <c r="K89" i="21"/>
  <c r="J89" i="21"/>
  <c r="J203" i="22" s="1"/>
  <c r="I89" i="21"/>
  <c r="I203" i="21" s="1"/>
  <c r="H89" i="21"/>
  <c r="H203" i="21" s="1"/>
  <c r="G89" i="21"/>
  <c r="F89" i="21"/>
  <c r="E89" i="21"/>
  <c r="E160" i="21" s="1"/>
  <c r="D89" i="21"/>
  <c r="C89" i="21"/>
  <c r="B89" i="21"/>
  <c r="B203" i="22" s="1"/>
  <c r="W79" i="21"/>
  <c r="W202" i="21" s="1"/>
  <c r="V79" i="21"/>
  <c r="V202" i="21" s="1"/>
  <c r="U79" i="21"/>
  <c r="T79" i="21"/>
  <c r="S79" i="21"/>
  <c r="S202" i="21" s="1"/>
  <c r="R79" i="21"/>
  <c r="Q79" i="21"/>
  <c r="P79" i="21"/>
  <c r="O79" i="21"/>
  <c r="O202" i="21" s="1"/>
  <c r="N79" i="21"/>
  <c r="N202" i="21" s="1"/>
  <c r="M79" i="21"/>
  <c r="L79" i="21"/>
  <c r="K79" i="21"/>
  <c r="K202" i="21" s="1"/>
  <c r="J79" i="21"/>
  <c r="J202" i="21" s="1"/>
  <c r="I79" i="21"/>
  <c r="H79" i="21"/>
  <c r="H202" i="22" s="1"/>
  <c r="G79" i="21"/>
  <c r="G202" i="21" s="1"/>
  <c r="F79" i="21"/>
  <c r="F202" i="21" s="1"/>
  <c r="E79" i="21"/>
  <c r="D79" i="21"/>
  <c r="C79" i="21"/>
  <c r="C157" i="21" s="1"/>
  <c r="B79" i="21"/>
  <c r="B157" i="21" s="1"/>
  <c r="W60" i="21"/>
  <c r="W201" i="21" s="1"/>
  <c r="V60" i="21"/>
  <c r="V201" i="21" s="1"/>
  <c r="U60" i="21"/>
  <c r="T60" i="21"/>
  <c r="T201" i="21" s="1"/>
  <c r="S60" i="21"/>
  <c r="S201" i="21" s="1"/>
  <c r="R60" i="21"/>
  <c r="R201" i="21" s="1"/>
  <c r="Q60" i="21"/>
  <c r="Q153" i="21" s="1"/>
  <c r="P60" i="21"/>
  <c r="O60" i="21"/>
  <c r="N60" i="21"/>
  <c r="N201" i="21" s="1"/>
  <c r="M60" i="21"/>
  <c r="L60" i="21"/>
  <c r="L201" i="21" s="1"/>
  <c r="K60" i="21"/>
  <c r="K201" i="21" s="1"/>
  <c r="J60" i="21"/>
  <c r="J201" i="21" s="1"/>
  <c r="I60" i="21"/>
  <c r="I153" i="21" s="1"/>
  <c r="H60" i="21"/>
  <c r="G60" i="21"/>
  <c r="F60" i="21"/>
  <c r="F201" i="21" s="1"/>
  <c r="E60" i="21"/>
  <c r="E201" i="22" s="1"/>
  <c r="D60" i="21"/>
  <c r="D201" i="21" s="1"/>
  <c r="C60" i="21"/>
  <c r="C201" i="21" s="1"/>
  <c r="B60" i="21"/>
  <c r="B201" i="21" s="1"/>
  <c r="W33" i="21"/>
  <c r="W192" i="21" s="1"/>
  <c r="V33" i="21"/>
  <c r="U33" i="2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O192" i="21" s="1"/>
  <c r="N33" i="21"/>
  <c r="M33" i="2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E33" i="21"/>
  <c r="D33" i="21"/>
  <c r="D192" i="21" s="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V71" i="20"/>
  <c r="O71" i="20"/>
  <c r="N71" i="20"/>
  <c r="M70" i="20"/>
  <c r="L70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J62" i="20"/>
  <c r="J115" i="4" s="1"/>
  <c r="U60" i="20"/>
  <c r="T60" i="20"/>
  <c r="W58" i="20"/>
  <c r="V58" i="20"/>
  <c r="U58" i="20"/>
  <c r="T58" i="20"/>
  <c r="S58" i="20"/>
  <c r="R58" i="20"/>
  <c r="Q58" i="20"/>
  <c r="P58" i="20"/>
  <c r="O58" i="20"/>
  <c r="N58" i="20"/>
  <c r="N42" i="7" s="1"/>
  <c r="M58" i="20"/>
  <c r="M42" i="7" s="1"/>
  <c r="L58" i="20"/>
  <c r="L42" i="7" s="1"/>
  <c r="K58" i="20"/>
  <c r="J58" i="20"/>
  <c r="J42" i="7" s="1"/>
  <c r="I58" i="20"/>
  <c r="H58" i="20"/>
  <c r="H42" i="7" s="1"/>
  <c r="G58" i="20"/>
  <c r="F58" i="20"/>
  <c r="F42" i="7" s="1"/>
  <c r="E58" i="20"/>
  <c r="E42" i="7" s="1"/>
  <c r="D58" i="20"/>
  <c r="D42" i="7" s="1"/>
  <c r="C58" i="20"/>
  <c r="B58" i="20"/>
  <c r="W54" i="20"/>
  <c r="W51" i="20" s="1"/>
  <c r="W65" i="4" s="1"/>
  <c r="V54" i="20"/>
  <c r="U54" i="20"/>
  <c r="U71" i="20" s="1"/>
  <c r="T54" i="20"/>
  <c r="S54" i="20"/>
  <c r="R54" i="20"/>
  <c r="Q54" i="20"/>
  <c r="P54" i="20"/>
  <c r="O54" i="20"/>
  <c r="N54" i="20"/>
  <c r="M54" i="20"/>
  <c r="M71" i="20" s="1"/>
  <c r="L54" i="20"/>
  <c r="K54" i="20"/>
  <c r="J54" i="20"/>
  <c r="J79" i="20" s="1"/>
  <c r="J170" i="4" s="1"/>
  <c r="I54" i="20"/>
  <c r="H54" i="20"/>
  <c r="G54" i="20"/>
  <c r="G71" i="20" s="1"/>
  <c r="F54" i="20"/>
  <c r="F71" i="20" s="1"/>
  <c r="E54" i="20"/>
  <c r="E71" i="20" s="1"/>
  <c r="D54" i="20"/>
  <c r="C54" i="20"/>
  <c r="B54" i="20"/>
  <c r="W53" i="20"/>
  <c r="V53" i="20"/>
  <c r="U53" i="20"/>
  <c r="U70" i="20" s="1"/>
  <c r="T53" i="20"/>
  <c r="T67" i="4" s="1"/>
  <c r="T140" i="4" s="1"/>
  <c r="S53" i="20"/>
  <c r="R53" i="20"/>
  <c r="R70" i="20" s="1"/>
  <c r="Q53" i="20"/>
  <c r="Q67" i="4" s="1"/>
  <c r="P53" i="20"/>
  <c r="O53" i="20"/>
  <c r="N53" i="20"/>
  <c r="M53" i="20"/>
  <c r="L53" i="20"/>
  <c r="K53" i="20"/>
  <c r="J53" i="20"/>
  <c r="J70" i="20" s="1"/>
  <c r="I53" i="20"/>
  <c r="H53" i="20"/>
  <c r="G53" i="20"/>
  <c r="G51" i="20" s="1"/>
  <c r="G65" i="4" s="1"/>
  <c r="F53" i="20"/>
  <c r="E53" i="20"/>
  <c r="E70" i="20" s="1"/>
  <c r="D53" i="20"/>
  <c r="D70" i="20" s="1"/>
  <c r="C53" i="20"/>
  <c r="B53" i="20"/>
  <c r="B70" i="20" s="1"/>
  <c r="W52" i="20"/>
  <c r="V52" i="20"/>
  <c r="V51" i="20" s="1"/>
  <c r="V65" i="4" s="1"/>
  <c r="U52" i="20"/>
  <c r="T52" i="20"/>
  <c r="S52" i="20"/>
  <c r="S69" i="20" s="1"/>
  <c r="R52" i="20"/>
  <c r="R69" i="20" s="1"/>
  <c r="Q52" i="20"/>
  <c r="P52" i="20"/>
  <c r="O52" i="20"/>
  <c r="O51" i="20" s="1"/>
  <c r="O65" i="4" s="1"/>
  <c r="N52" i="20"/>
  <c r="M52" i="20"/>
  <c r="L52" i="20"/>
  <c r="L66" i="4" s="1"/>
  <c r="K52" i="20"/>
  <c r="J52" i="20"/>
  <c r="I52" i="20"/>
  <c r="H52" i="20"/>
  <c r="G52" i="20"/>
  <c r="F52" i="20"/>
  <c r="E52" i="20"/>
  <c r="D52" i="20"/>
  <c r="C52" i="20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H13" i="4" s="1"/>
  <c r="G3" i="20"/>
  <c r="F3" i="20"/>
  <c r="E3" i="20"/>
  <c r="D3" i="20"/>
  <c r="C3" i="20"/>
  <c r="C13" i="4" s="1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Q209" i="19"/>
  <c r="P209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E203" i="19"/>
  <c r="D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T172" i="19"/>
  <c r="L172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T168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U209" i="19" s="1"/>
  <c r="T142" i="19"/>
  <c r="T209" i="19" s="1"/>
  <c r="S142" i="19"/>
  <c r="R142" i="19"/>
  <c r="Q142" i="19"/>
  <c r="P142" i="19"/>
  <c r="O142" i="19"/>
  <c r="N142" i="19"/>
  <c r="M142" i="19"/>
  <c r="M209" i="19" s="1"/>
  <c r="L142" i="19"/>
  <c r="L209" i="19" s="1"/>
  <c r="K142" i="19"/>
  <c r="J142" i="19"/>
  <c r="I142" i="19"/>
  <c r="H142" i="19"/>
  <c r="H209" i="19" s="1"/>
  <c r="G142" i="19"/>
  <c r="F142" i="19"/>
  <c r="E142" i="19"/>
  <c r="E209" i="19" s="1"/>
  <c r="D142" i="19"/>
  <c r="D209" i="19" s="1"/>
  <c r="C142" i="19"/>
  <c r="B142" i="19"/>
  <c r="W121" i="19"/>
  <c r="V121" i="19"/>
  <c r="U121" i="19"/>
  <c r="T121" i="19"/>
  <c r="S121" i="19"/>
  <c r="R121" i="19"/>
  <c r="R203" i="19" s="1"/>
  <c r="Q121" i="19"/>
  <c r="Q203" i="19" s="1"/>
  <c r="P121" i="19"/>
  <c r="O121" i="19"/>
  <c r="N121" i="19"/>
  <c r="M121" i="19"/>
  <c r="M203" i="19" s="1"/>
  <c r="L121" i="19"/>
  <c r="L203" i="19" s="1"/>
  <c r="K121" i="19"/>
  <c r="J121" i="19"/>
  <c r="J203" i="19" s="1"/>
  <c r="I121" i="19"/>
  <c r="I203" i="19" s="1"/>
  <c r="H121" i="19"/>
  <c r="H203" i="19" s="1"/>
  <c r="G121" i="19"/>
  <c r="F121" i="19"/>
  <c r="E121" i="19"/>
  <c r="D121" i="19"/>
  <c r="C121" i="19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J61" i="19" s="1"/>
  <c r="I72" i="19"/>
  <c r="I61" i="19" s="1"/>
  <c r="I81" i="16" s="1"/>
  <c r="H72" i="19"/>
  <c r="G72" i="19"/>
  <c r="F72" i="19"/>
  <c r="E72" i="19"/>
  <c r="D72" i="19"/>
  <c r="C72" i="19"/>
  <c r="B72" i="19"/>
  <c r="B61" i="19" s="1"/>
  <c r="B81" i="16" s="1"/>
  <c r="B110" i="4" s="1"/>
  <c r="R61" i="19"/>
  <c r="R81" i="16" s="1"/>
  <c r="R110" i="4" s="1"/>
  <c r="Q61" i="19"/>
  <c r="Q81" i="16" s="1"/>
  <c r="Q110" i="4" s="1"/>
  <c r="W44" i="19"/>
  <c r="V44" i="19"/>
  <c r="U44" i="19"/>
  <c r="T44" i="19"/>
  <c r="T5" i="19" s="1"/>
  <c r="S44" i="19"/>
  <c r="R44" i="19"/>
  <c r="R5" i="19" s="1"/>
  <c r="Q44" i="19"/>
  <c r="P44" i="19"/>
  <c r="O44" i="19"/>
  <c r="N44" i="19"/>
  <c r="N5" i="19" s="1"/>
  <c r="M44" i="19"/>
  <c r="M5" i="19" s="1"/>
  <c r="M80" i="16" s="1"/>
  <c r="M109" i="4" s="1"/>
  <c r="L44" i="19"/>
  <c r="L5" i="19" s="1"/>
  <c r="K44" i="19"/>
  <c r="K5" i="19" s="1"/>
  <c r="J44" i="19"/>
  <c r="J5" i="19" s="1"/>
  <c r="I44" i="19"/>
  <c r="H44" i="19"/>
  <c r="G44" i="19"/>
  <c r="F44" i="19"/>
  <c r="F5" i="19" s="1"/>
  <c r="F80" i="16" s="1"/>
  <c r="F109" i="4" s="1"/>
  <c r="E44" i="19"/>
  <c r="E5" i="19" s="1"/>
  <c r="D44" i="19"/>
  <c r="D5" i="19" s="1"/>
  <c r="D80" i="16" s="1"/>
  <c r="D109" i="4" s="1"/>
  <c r="C44" i="19"/>
  <c r="C5" i="19" s="1"/>
  <c r="B44" i="19"/>
  <c r="B5" i="19" s="1"/>
  <c r="V5" i="19"/>
  <c r="V80" i="16" s="1"/>
  <c r="V109" i="4" s="1"/>
  <c r="U5" i="19"/>
  <c r="U80" i="16" s="1"/>
  <c r="U109" i="4" s="1"/>
  <c r="S5" i="19"/>
  <c r="S167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K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G197" i="18" s="1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J190" i="18"/>
  <c r="B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U184" i="18"/>
  <c r="T184" i="18"/>
  <c r="C184" i="18"/>
  <c r="B184" i="18"/>
  <c r="W183" i="18"/>
  <c r="V183" i="18"/>
  <c r="V178" i="18" s="1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M178" i="18" s="1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78" i="18"/>
  <c r="W142" i="18"/>
  <c r="V142" i="18"/>
  <c r="U142" i="18"/>
  <c r="T142" i="18"/>
  <c r="S142" i="18"/>
  <c r="S248" i="18" s="1"/>
  <c r="R142" i="18"/>
  <c r="R209" i="18" s="1"/>
  <c r="Q142" i="18"/>
  <c r="P142" i="18"/>
  <c r="O142" i="18"/>
  <c r="O209" i="18" s="1"/>
  <c r="N142" i="18"/>
  <c r="N209" i="18" s="1"/>
  <c r="M142" i="18"/>
  <c r="L142" i="18"/>
  <c r="K142" i="18"/>
  <c r="K248" i="18" s="1"/>
  <c r="J142" i="18"/>
  <c r="J209" i="18" s="1"/>
  <c r="I142" i="18"/>
  <c r="H142" i="18"/>
  <c r="G142" i="18"/>
  <c r="G209" i="18" s="1"/>
  <c r="F142" i="18"/>
  <c r="F209" i="18" s="1"/>
  <c r="E142" i="18"/>
  <c r="D142" i="18"/>
  <c r="C142" i="18"/>
  <c r="C209" i="18" s="1"/>
  <c r="B142" i="18"/>
  <c r="B209" i="18" s="1"/>
  <c r="W121" i="18"/>
  <c r="W203" i="18" s="1"/>
  <c r="V121" i="18"/>
  <c r="V203" i="18" s="1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J203" i="18" s="1"/>
  <c r="I121" i="18"/>
  <c r="H121" i="18"/>
  <c r="G121" i="18"/>
  <c r="F121" i="18"/>
  <c r="E121" i="18"/>
  <c r="D121" i="18"/>
  <c r="C121" i="18"/>
  <c r="C203" i="18" s="1"/>
  <c r="B121" i="18"/>
  <c r="B203" i="18" s="1"/>
  <c r="W93" i="18"/>
  <c r="W190" i="18" s="1"/>
  <c r="V93" i="18"/>
  <c r="V190" i="18" s="1"/>
  <c r="U93" i="18"/>
  <c r="U190" i="18" s="1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G237" i="18" s="1"/>
  <c r="F93" i="18"/>
  <c r="E93" i="18"/>
  <c r="D93" i="18"/>
  <c r="C93" i="18"/>
  <c r="B93" i="18"/>
  <c r="W72" i="18"/>
  <c r="V72" i="18"/>
  <c r="V184" i="18" s="1"/>
  <c r="U72" i="18"/>
  <c r="T72" i="18"/>
  <c r="S72" i="18"/>
  <c r="R72" i="18"/>
  <c r="Q72" i="18"/>
  <c r="Q184" i="18" s="1"/>
  <c r="P72" i="18"/>
  <c r="P184" i="18" s="1"/>
  <c r="O72" i="18"/>
  <c r="N72" i="18"/>
  <c r="N184" i="18" s="1"/>
  <c r="M72" i="18"/>
  <c r="M184" i="18" s="1"/>
  <c r="L72" i="18"/>
  <c r="L184" i="18" s="1"/>
  <c r="K72" i="18"/>
  <c r="K184" i="18" s="1"/>
  <c r="J72" i="18"/>
  <c r="I72" i="18"/>
  <c r="I184" i="18" s="1"/>
  <c r="H72" i="18"/>
  <c r="H184" i="18" s="1"/>
  <c r="G72" i="18"/>
  <c r="F72" i="18"/>
  <c r="E72" i="18"/>
  <c r="D72" i="18"/>
  <c r="C72" i="18"/>
  <c r="B72" i="18"/>
  <c r="B235" i="18" s="1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V16" i="18"/>
  <c r="V96" i="16" s="1"/>
  <c r="U16" i="18"/>
  <c r="T16" i="18"/>
  <c r="T96" i="16" s="1"/>
  <c r="S16" i="18"/>
  <c r="S223" i="18" s="1"/>
  <c r="R16" i="18"/>
  <c r="R223" i="18" s="1"/>
  <c r="Q16" i="18"/>
  <c r="Q223" i="18" s="1"/>
  <c r="P16" i="18"/>
  <c r="P223" i="18" s="1"/>
  <c r="O16" i="18"/>
  <c r="N16" i="18"/>
  <c r="N96" i="16" s="1"/>
  <c r="M16" i="18"/>
  <c r="M223" i="18" s="1"/>
  <c r="L16" i="18"/>
  <c r="L5" i="18" s="1"/>
  <c r="L97" i="16" s="1"/>
  <c r="K16" i="18"/>
  <c r="K223" i="18" s="1"/>
  <c r="J16" i="18"/>
  <c r="J223" i="18" s="1"/>
  <c r="I16" i="18"/>
  <c r="I223" i="18" s="1"/>
  <c r="H16" i="18"/>
  <c r="H223" i="18" s="1"/>
  <c r="G16" i="18"/>
  <c r="G96" i="16" s="1"/>
  <c r="F16" i="18"/>
  <c r="F96" i="16" s="1"/>
  <c r="E16" i="18"/>
  <c r="E223" i="18" s="1"/>
  <c r="D16" i="18"/>
  <c r="D223" i="18" s="1"/>
  <c r="C16" i="18"/>
  <c r="C223" i="18" s="1"/>
  <c r="B16" i="18"/>
  <c r="B223" i="18" s="1"/>
  <c r="U5" i="18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B248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N246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Q203" i="17"/>
  <c r="J203" i="17"/>
  <c r="W202" i="17"/>
  <c r="V202" i="17"/>
  <c r="U202" i="17"/>
  <c r="T202" i="17"/>
  <c r="S202" i="17"/>
  <c r="R202" i="17"/>
  <c r="Q202" i="17"/>
  <c r="P202" i="17"/>
  <c r="O202" i="17"/>
  <c r="N202" i="17"/>
  <c r="M202" i="17"/>
  <c r="M197" i="17" s="1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V197" i="17" s="1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E197" i="17" s="1"/>
  <c r="D200" i="17"/>
  <c r="C200" i="17"/>
  <c r="C197" i="17" s="1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F197" i="17" s="1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N197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O184" i="17"/>
  <c r="C184" i="17"/>
  <c r="B184" i="17"/>
  <c r="W183" i="17"/>
  <c r="V183" i="17"/>
  <c r="V178" i="17" s="1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W178" i="17" s="1"/>
  <c r="V181" i="17"/>
  <c r="U181" i="17"/>
  <c r="T181" i="17"/>
  <c r="S181" i="17"/>
  <c r="R181" i="17"/>
  <c r="Q181" i="17"/>
  <c r="P181" i="17"/>
  <c r="O181" i="17"/>
  <c r="N181" i="17"/>
  <c r="M181" i="17"/>
  <c r="L181" i="17"/>
  <c r="L178" i="17" s="1"/>
  <c r="K181" i="17"/>
  <c r="J181" i="17"/>
  <c r="I181" i="17"/>
  <c r="H181" i="17"/>
  <c r="G181" i="17"/>
  <c r="F181" i="17"/>
  <c r="E181" i="17"/>
  <c r="E178" i="17" s="1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I178" i="17" s="1"/>
  <c r="H179" i="17"/>
  <c r="G179" i="17"/>
  <c r="F179" i="17"/>
  <c r="E179" i="17"/>
  <c r="D179" i="17"/>
  <c r="C179" i="17"/>
  <c r="B179" i="17"/>
  <c r="Q175" i="17"/>
  <c r="R170" i="17"/>
  <c r="Q170" i="17"/>
  <c r="Q165" i="17"/>
  <c r="Q163" i="17"/>
  <c r="R161" i="17"/>
  <c r="W142" i="17"/>
  <c r="V142" i="17"/>
  <c r="U142" i="17"/>
  <c r="U248" i="17" s="1"/>
  <c r="T142" i="17"/>
  <c r="S142" i="17"/>
  <c r="R142" i="17"/>
  <c r="R209" i="17" s="1"/>
  <c r="Q142" i="17"/>
  <c r="Q209" i="17" s="1"/>
  <c r="P142" i="17"/>
  <c r="O142" i="17"/>
  <c r="N142" i="17"/>
  <c r="M142" i="17"/>
  <c r="M248" i="17" s="1"/>
  <c r="L142" i="17"/>
  <c r="K142" i="17"/>
  <c r="J142" i="17"/>
  <c r="J209" i="17" s="1"/>
  <c r="I142" i="17"/>
  <c r="I209" i="17" s="1"/>
  <c r="H142" i="17"/>
  <c r="G142" i="17"/>
  <c r="F142" i="17"/>
  <c r="E142" i="17"/>
  <c r="E248" i="17" s="1"/>
  <c r="D142" i="17"/>
  <c r="C142" i="17"/>
  <c r="C248" i="18" s="1"/>
  <c r="B142" i="17"/>
  <c r="B209" i="17" s="1"/>
  <c r="W121" i="17"/>
  <c r="V121" i="17"/>
  <c r="V203" i="17" s="1"/>
  <c r="U121" i="17"/>
  <c r="T121" i="17"/>
  <c r="S121" i="17"/>
  <c r="R121" i="17"/>
  <c r="R246" i="17" s="1"/>
  <c r="Q121" i="17"/>
  <c r="Q246" i="17" s="1"/>
  <c r="P121" i="17"/>
  <c r="O121" i="17"/>
  <c r="N121" i="17"/>
  <c r="N203" i="17" s="1"/>
  <c r="M121" i="17"/>
  <c r="L121" i="17"/>
  <c r="K121" i="17"/>
  <c r="J121" i="17"/>
  <c r="J246" i="17" s="1"/>
  <c r="I121" i="17"/>
  <c r="H121" i="17"/>
  <c r="H246" i="19" s="1"/>
  <c r="G121" i="17"/>
  <c r="F121" i="17"/>
  <c r="F203" i="17" s="1"/>
  <c r="E121" i="17"/>
  <c r="D121" i="17"/>
  <c r="C121" i="17"/>
  <c r="B121" i="17"/>
  <c r="B246" i="17" s="1"/>
  <c r="W93" i="17"/>
  <c r="V93" i="17"/>
  <c r="V190" i="17" s="1"/>
  <c r="U93" i="17"/>
  <c r="U190" i="17" s="1"/>
  <c r="T93" i="17"/>
  <c r="T237" i="17" s="1"/>
  <c r="S93" i="17"/>
  <c r="S237" i="17" s="1"/>
  <c r="R93" i="17"/>
  <c r="Q93" i="17"/>
  <c r="P93" i="17"/>
  <c r="O93" i="17"/>
  <c r="N93" i="17"/>
  <c r="N190" i="17" s="1"/>
  <c r="M93" i="17"/>
  <c r="M190" i="17" s="1"/>
  <c r="L93" i="17"/>
  <c r="L237" i="17" s="1"/>
  <c r="K93" i="17"/>
  <c r="J93" i="17"/>
  <c r="I93" i="17"/>
  <c r="H93" i="17"/>
  <c r="G93" i="17"/>
  <c r="F93" i="17"/>
  <c r="F190" i="17" s="1"/>
  <c r="E93" i="17"/>
  <c r="E190" i="17" s="1"/>
  <c r="D93" i="17"/>
  <c r="D237" i="17" s="1"/>
  <c r="C93" i="17"/>
  <c r="B93" i="17"/>
  <c r="W72" i="17"/>
  <c r="W235" i="17" s="1"/>
  <c r="V72" i="17"/>
  <c r="U72" i="17"/>
  <c r="U235" i="17" s="1"/>
  <c r="T72" i="17"/>
  <c r="S72" i="17"/>
  <c r="S235" i="17" s="1"/>
  <c r="R72" i="17"/>
  <c r="R235" i="17" s="1"/>
  <c r="Q72" i="17"/>
  <c r="P72" i="17"/>
  <c r="P235" i="17" s="1"/>
  <c r="O72" i="17"/>
  <c r="O235" i="17" s="1"/>
  <c r="N72" i="17"/>
  <c r="M72" i="17"/>
  <c r="M235" i="17" s="1"/>
  <c r="L72" i="17"/>
  <c r="K72" i="17"/>
  <c r="K235" i="17" s="1"/>
  <c r="J72" i="17"/>
  <c r="J235" i="17" s="1"/>
  <c r="I72" i="17"/>
  <c r="H72" i="17"/>
  <c r="G72" i="17"/>
  <c r="G235" i="17" s="1"/>
  <c r="F72" i="17"/>
  <c r="E72" i="17"/>
  <c r="E235" i="17" s="1"/>
  <c r="D72" i="17"/>
  <c r="C72" i="17"/>
  <c r="C235" i="17" s="1"/>
  <c r="B72" i="17"/>
  <c r="B235" i="17" s="1"/>
  <c r="W44" i="17"/>
  <c r="V44" i="17"/>
  <c r="U44" i="17"/>
  <c r="U226" i="17" s="1"/>
  <c r="T44" i="17"/>
  <c r="T226" i="17" s="1"/>
  <c r="S44" i="17"/>
  <c r="S226" i="17" s="1"/>
  <c r="R44" i="17"/>
  <c r="R5" i="17" s="1"/>
  <c r="R53" i="16" s="1"/>
  <c r="R62" i="4" s="1"/>
  <c r="R135" i="4" s="1"/>
  <c r="Q44" i="17"/>
  <c r="Q226" i="17" s="1"/>
  <c r="P44" i="17"/>
  <c r="P226" i="17" s="1"/>
  <c r="O44" i="17"/>
  <c r="N44" i="17"/>
  <c r="M44" i="17"/>
  <c r="M226" i="17" s="1"/>
  <c r="L44" i="17"/>
  <c r="L226" i="17" s="1"/>
  <c r="K44" i="17"/>
  <c r="K226" i="17" s="1"/>
  <c r="J44" i="17"/>
  <c r="J226" i="17" s="1"/>
  <c r="I44" i="17"/>
  <c r="I226" i="17" s="1"/>
  <c r="H44" i="17"/>
  <c r="H226" i="17" s="1"/>
  <c r="G44" i="17"/>
  <c r="F44" i="17"/>
  <c r="E44" i="17"/>
  <c r="D44" i="17"/>
  <c r="D226" i="17" s="1"/>
  <c r="C44" i="17"/>
  <c r="C226" i="17" s="1"/>
  <c r="B44" i="17"/>
  <c r="T5" i="17"/>
  <c r="Q5" i="17"/>
  <c r="Q161" i="17" s="1"/>
  <c r="P5" i="17"/>
  <c r="P166" i="17" s="1"/>
  <c r="E5" i="17"/>
  <c r="E166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W96" i="16"/>
  <c r="U96" i="16"/>
  <c r="R96" i="16"/>
  <c r="Q96" i="16"/>
  <c r="P96" i="16"/>
  <c r="O96" i="16"/>
  <c r="M96" i="16"/>
  <c r="L96" i="16"/>
  <c r="K96" i="16"/>
  <c r="R93" i="16"/>
  <c r="Q93" i="16"/>
  <c r="J93" i="16"/>
  <c r="I93" i="16"/>
  <c r="T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T82" i="16"/>
  <c r="S82" i="16"/>
  <c r="S103" i="16" s="1"/>
  <c r="S166" i="4" s="1"/>
  <c r="R82" i="16"/>
  <c r="R111" i="4" s="1"/>
  <c r="Q82" i="16"/>
  <c r="Q111" i="4" s="1"/>
  <c r="P82" i="16"/>
  <c r="P111" i="4" s="1"/>
  <c r="O82" i="16"/>
  <c r="O111" i="4" s="1"/>
  <c r="N82" i="16"/>
  <c r="N111" i="4" s="1"/>
  <c r="M82" i="16"/>
  <c r="L82" i="16"/>
  <c r="L103" i="16" s="1"/>
  <c r="L166" i="4" s="1"/>
  <c r="K82" i="16"/>
  <c r="J82" i="16"/>
  <c r="I82" i="16"/>
  <c r="H82" i="16"/>
  <c r="G82" i="16"/>
  <c r="F82" i="16"/>
  <c r="E82" i="16"/>
  <c r="D82" i="16"/>
  <c r="C82" i="16"/>
  <c r="B82" i="16"/>
  <c r="B111" i="4" s="1"/>
  <c r="T80" i="16"/>
  <c r="L80" i="16"/>
  <c r="W78" i="16"/>
  <c r="V78" i="16"/>
  <c r="U78" i="16"/>
  <c r="T78" i="16"/>
  <c r="S78" i="16"/>
  <c r="R78" i="16"/>
  <c r="Q78" i="16"/>
  <c r="P78" i="16"/>
  <c r="O78" i="16"/>
  <c r="N78" i="16"/>
  <c r="M78" i="16"/>
  <c r="M41" i="7" s="1"/>
  <c r="L78" i="16"/>
  <c r="K78" i="16"/>
  <c r="J78" i="16"/>
  <c r="I78" i="16"/>
  <c r="I41" i="7" s="1"/>
  <c r="H78" i="16"/>
  <c r="G78" i="16"/>
  <c r="F78" i="16"/>
  <c r="F41" i="7" s="1"/>
  <c r="E78" i="16"/>
  <c r="D78" i="16"/>
  <c r="D41" i="7" s="1"/>
  <c r="C78" i="16"/>
  <c r="C41" i="7" s="1"/>
  <c r="B78" i="16"/>
  <c r="A74" i="16"/>
  <c r="A73" i="16"/>
  <c r="W72" i="16"/>
  <c r="W90" i="16" s="1"/>
  <c r="V72" i="16"/>
  <c r="U72" i="16"/>
  <c r="U90" i="16" s="1"/>
  <c r="T72" i="16"/>
  <c r="T71" i="16" s="1"/>
  <c r="S72" i="16"/>
  <c r="S90" i="16" s="1"/>
  <c r="R72" i="16"/>
  <c r="R90" i="16" s="1"/>
  <c r="Q72" i="16"/>
  <c r="Q90" i="16" s="1"/>
  <c r="P72" i="16"/>
  <c r="P90" i="16" s="1"/>
  <c r="O72" i="16"/>
  <c r="O90" i="16" s="1"/>
  <c r="N72" i="16"/>
  <c r="M72" i="16"/>
  <c r="M90" i="16" s="1"/>
  <c r="L72" i="16"/>
  <c r="L90" i="16" s="1"/>
  <c r="K72" i="16"/>
  <c r="K90" i="16" s="1"/>
  <c r="J72" i="16"/>
  <c r="J90" i="16" s="1"/>
  <c r="I72" i="16"/>
  <c r="I90" i="16" s="1"/>
  <c r="H72" i="16"/>
  <c r="H90" i="16" s="1"/>
  <c r="G72" i="16"/>
  <c r="G90" i="16" s="1"/>
  <c r="F72" i="16"/>
  <c r="E72" i="16"/>
  <c r="E90" i="16" s="1"/>
  <c r="D72" i="16"/>
  <c r="D90" i="16" s="1"/>
  <c r="C72" i="16"/>
  <c r="C90" i="16" s="1"/>
  <c r="B72" i="16"/>
  <c r="B90" i="16" s="1"/>
  <c r="A72" i="16"/>
  <c r="U71" i="16"/>
  <c r="S71" i="16"/>
  <c r="Q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64" i="4" s="1"/>
  <c r="V55" i="16"/>
  <c r="V64" i="4" s="1"/>
  <c r="V137" i="4" s="1"/>
  <c r="U55" i="16"/>
  <c r="U93" i="16" s="1"/>
  <c r="T55" i="16"/>
  <c r="T93" i="16" s="1"/>
  <c r="S55" i="16"/>
  <c r="S93" i="16" s="1"/>
  <c r="R55" i="16"/>
  <c r="R64" i="4" s="1"/>
  <c r="Q55" i="16"/>
  <c r="P55" i="16"/>
  <c r="P93" i="16" s="1"/>
  <c r="O55" i="16"/>
  <c r="N55" i="16"/>
  <c r="M55" i="16"/>
  <c r="M93" i="16" s="1"/>
  <c r="L55" i="16"/>
  <c r="L93" i="16" s="1"/>
  <c r="K55" i="16"/>
  <c r="K93" i="16" s="1"/>
  <c r="J55" i="16"/>
  <c r="I55" i="16"/>
  <c r="H55" i="16"/>
  <c r="H93" i="16" s="1"/>
  <c r="G55" i="16"/>
  <c r="F55" i="16"/>
  <c r="E55" i="16"/>
  <c r="E93" i="16" s="1"/>
  <c r="D55" i="16"/>
  <c r="D93" i="16" s="1"/>
  <c r="C55" i="16"/>
  <c r="C93" i="16" s="1"/>
  <c r="B55" i="16"/>
  <c r="B93" i="16" s="1"/>
  <c r="W54" i="16"/>
  <c r="W63" i="4" s="1"/>
  <c r="V54" i="16"/>
  <c r="V92" i="16" s="1"/>
  <c r="U54" i="16"/>
  <c r="T54" i="16"/>
  <c r="T63" i="4" s="1"/>
  <c r="T136" i="4" s="1"/>
  <c r="S54" i="16"/>
  <c r="S92" i="16" s="1"/>
  <c r="R54" i="16"/>
  <c r="R92" i="16" s="1"/>
  <c r="Q54" i="16"/>
  <c r="Q92" i="16" s="1"/>
  <c r="P54" i="16"/>
  <c r="P63" i="4" s="1"/>
  <c r="O54" i="16"/>
  <c r="O92" i="16" s="1"/>
  <c r="N54" i="16"/>
  <c r="N92" i="16" s="1"/>
  <c r="M54" i="16"/>
  <c r="L54" i="16"/>
  <c r="L63" i="4" s="1"/>
  <c r="K54" i="16"/>
  <c r="K92" i="16" s="1"/>
  <c r="J54" i="16"/>
  <c r="J92" i="16" s="1"/>
  <c r="I54" i="16"/>
  <c r="I92" i="16" s="1"/>
  <c r="H54" i="16"/>
  <c r="H92" i="16" s="1"/>
  <c r="G54" i="16"/>
  <c r="G92" i="16" s="1"/>
  <c r="F54" i="16"/>
  <c r="F92" i="16" s="1"/>
  <c r="E54" i="16"/>
  <c r="D54" i="16"/>
  <c r="C54" i="16"/>
  <c r="C92" i="16" s="1"/>
  <c r="B54" i="16"/>
  <c r="B92" i="16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V4" i="16"/>
  <c r="V3" i="16" s="1"/>
  <c r="V9" i="4" s="1"/>
  <c r="U4" i="16"/>
  <c r="U3" i="16" s="1"/>
  <c r="T4" i="16"/>
  <c r="S4" i="16"/>
  <c r="R4" i="16"/>
  <c r="R3" i="16" s="1"/>
  <c r="R9" i="4" s="1"/>
  <c r="Q4" i="16"/>
  <c r="Q3" i="16" s="1"/>
  <c r="P4" i="16"/>
  <c r="P3" i="16" s="1"/>
  <c r="P9" i="4" s="1"/>
  <c r="O4" i="16"/>
  <c r="N4" i="16"/>
  <c r="N3" i="16" s="1"/>
  <c r="M4" i="16"/>
  <c r="L4" i="16"/>
  <c r="K4" i="16"/>
  <c r="J4" i="16"/>
  <c r="J3" i="16" s="1"/>
  <c r="I4" i="16"/>
  <c r="I3" i="16" s="1"/>
  <c r="H4" i="16"/>
  <c r="G4" i="16"/>
  <c r="F4" i="16"/>
  <c r="F3" i="16" s="1"/>
  <c r="E4" i="16"/>
  <c r="D4" i="16"/>
  <c r="D3" i="16" s="1"/>
  <c r="D9" i="4" s="1"/>
  <c r="C4" i="16"/>
  <c r="B4" i="16"/>
  <c r="B3" i="16" s="1"/>
  <c r="W3" i="16"/>
  <c r="T3" i="16"/>
  <c r="T9" i="4" s="1"/>
  <c r="S3" i="16"/>
  <c r="O3" i="16"/>
  <c r="O9" i="4" s="1"/>
  <c r="M3" i="16"/>
  <c r="L3" i="16"/>
  <c r="L9" i="4" s="1"/>
  <c r="K3" i="16"/>
  <c r="K9" i="4" s="1"/>
  <c r="H3" i="16"/>
  <c r="G3" i="16"/>
  <c r="E3" i="16"/>
  <c r="C3" i="16"/>
  <c r="C9" i="4" s="1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V199" i="15"/>
  <c r="N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U187" i="15" s="1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M187" i="15" s="1"/>
  <c r="L191" i="15"/>
  <c r="K191" i="15"/>
  <c r="J191" i="15"/>
  <c r="I191" i="15"/>
  <c r="H191" i="15"/>
  <c r="G191" i="15"/>
  <c r="F191" i="15"/>
  <c r="F187" i="15" s="1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W187" i="15" s="1"/>
  <c r="V188" i="15"/>
  <c r="U188" i="15"/>
  <c r="T188" i="15"/>
  <c r="S188" i="15"/>
  <c r="R188" i="15"/>
  <c r="Q188" i="15"/>
  <c r="P188" i="15"/>
  <c r="P187" i="15" s="1"/>
  <c r="O188" i="15"/>
  <c r="N188" i="15"/>
  <c r="M188" i="15"/>
  <c r="L188" i="15"/>
  <c r="K188" i="15"/>
  <c r="J188" i="15"/>
  <c r="I188" i="15"/>
  <c r="H188" i="15"/>
  <c r="H187" i="15" s="1"/>
  <c r="G188" i="15"/>
  <c r="F188" i="15"/>
  <c r="E188" i="15"/>
  <c r="E187" i="15" s="1"/>
  <c r="D188" i="15"/>
  <c r="C188" i="15"/>
  <c r="B188" i="15"/>
  <c r="N187" i="15"/>
  <c r="K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M182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W162" i="15" s="1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M162" i="15" s="1"/>
  <c r="L165" i="15"/>
  <c r="K165" i="15"/>
  <c r="J165" i="15"/>
  <c r="I165" i="15"/>
  <c r="H165" i="15"/>
  <c r="H162" i="15" s="1"/>
  <c r="G165" i="15"/>
  <c r="F165" i="15"/>
  <c r="E165" i="15"/>
  <c r="E162" i="15" s="1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R163" i="15"/>
  <c r="Q163" i="15"/>
  <c r="P163" i="15"/>
  <c r="P162" i="15" s="1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W141" i="15"/>
  <c r="V141" i="15"/>
  <c r="U141" i="15"/>
  <c r="T141" i="15"/>
  <c r="S141" i="15"/>
  <c r="R141" i="15"/>
  <c r="R115" i="15" s="1"/>
  <c r="Q141" i="15"/>
  <c r="P141" i="15"/>
  <c r="P115" i="15" s="1"/>
  <c r="O141" i="15"/>
  <c r="N141" i="15"/>
  <c r="M141" i="15"/>
  <c r="L141" i="15"/>
  <c r="K141" i="15"/>
  <c r="J141" i="15"/>
  <c r="I141" i="15"/>
  <c r="I115" i="15" s="1"/>
  <c r="H141" i="15"/>
  <c r="G141" i="15"/>
  <c r="F141" i="15"/>
  <c r="E141" i="15"/>
  <c r="D141" i="15"/>
  <c r="C141" i="15"/>
  <c r="B141" i="15"/>
  <c r="B115" i="15" s="1"/>
  <c r="T115" i="15"/>
  <c r="T218" i="15" s="1"/>
  <c r="S115" i="15"/>
  <c r="Q115" i="15"/>
  <c r="Q210" i="15" s="1"/>
  <c r="L115" i="15"/>
  <c r="K115" i="15"/>
  <c r="J115" i="15"/>
  <c r="J217" i="15" s="1"/>
  <c r="H115" i="15"/>
  <c r="H220" i="15" s="1"/>
  <c r="D115" i="15"/>
  <c r="C115" i="15"/>
  <c r="W97" i="15"/>
  <c r="W199" i="15" s="1"/>
  <c r="V97" i="15"/>
  <c r="U97" i="15"/>
  <c r="U199" i="15" s="1"/>
  <c r="T97" i="15"/>
  <c r="T199" i="15" s="1"/>
  <c r="S97" i="15"/>
  <c r="R97" i="15"/>
  <c r="Q97" i="15"/>
  <c r="P97" i="15"/>
  <c r="P199" i="15" s="1"/>
  <c r="O97" i="15"/>
  <c r="O199" i="15" s="1"/>
  <c r="N97" i="15"/>
  <c r="M97" i="15"/>
  <c r="M199" i="15" s="1"/>
  <c r="L97" i="15"/>
  <c r="L199" i="15" s="1"/>
  <c r="K97" i="15"/>
  <c r="J97" i="15"/>
  <c r="I97" i="15"/>
  <c r="H97" i="15"/>
  <c r="H199" i="15" s="1"/>
  <c r="G97" i="15"/>
  <c r="G251" i="15" s="1"/>
  <c r="F97" i="15"/>
  <c r="F251" i="15" s="1"/>
  <c r="E97" i="15"/>
  <c r="E251" i="15" s="1"/>
  <c r="D97" i="15"/>
  <c r="D199" i="15" s="1"/>
  <c r="C97" i="15"/>
  <c r="C251" i="15" s="1"/>
  <c r="B97" i="15"/>
  <c r="W53" i="15"/>
  <c r="V53" i="15"/>
  <c r="U53" i="15"/>
  <c r="T53" i="15"/>
  <c r="T181" i="15" s="1"/>
  <c r="S53" i="15"/>
  <c r="S34" i="15" s="1"/>
  <c r="R53" i="15"/>
  <c r="Q53" i="15"/>
  <c r="P53" i="15"/>
  <c r="O53" i="15"/>
  <c r="N53" i="15"/>
  <c r="N34" i="15" s="1"/>
  <c r="N76" i="12" s="1"/>
  <c r="N75" i="12" s="1"/>
  <c r="N104" i="4" s="1"/>
  <c r="M53" i="15"/>
  <c r="L53" i="15"/>
  <c r="L181" i="15" s="1"/>
  <c r="K53" i="15"/>
  <c r="K181" i="15" s="1"/>
  <c r="J53" i="15"/>
  <c r="J34" i="15" s="1"/>
  <c r="I53" i="15"/>
  <c r="H53" i="15"/>
  <c r="G53" i="15"/>
  <c r="F53" i="15"/>
  <c r="E53" i="15"/>
  <c r="E34" i="15" s="1"/>
  <c r="E76" i="12" s="1"/>
  <c r="E105" i="4" s="1"/>
  <c r="D53" i="15"/>
  <c r="C53" i="15"/>
  <c r="C34" i="15" s="1"/>
  <c r="B53" i="15"/>
  <c r="T34" i="15"/>
  <c r="T233" i="15" s="1"/>
  <c r="R34" i="15"/>
  <c r="R185" i="15" s="1"/>
  <c r="M34" i="15"/>
  <c r="M178" i="15" s="1"/>
  <c r="L34" i="15"/>
  <c r="L233" i="15" s="1"/>
  <c r="K34" i="15"/>
  <c r="K182" i="15" s="1"/>
  <c r="F34" i="15"/>
  <c r="F178" i="15" s="1"/>
  <c r="D34" i="15"/>
  <c r="D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Q241" i="14"/>
  <c r="P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Q216" i="14"/>
  <c r="P216" i="14"/>
  <c r="H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Q204" i="14" s="1"/>
  <c r="P208" i="14"/>
  <c r="O208" i="14"/>
  <c r="N208" i="14"/>
  <c r="M208" i="14"/>
  <c r="L208" i="14"/>
  <c r="K208" i="14"/>
  <c r="J208" i="14"/>
  <c r="I208" i="14"/>
  <c r="I204" i="14" s="1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N204" i="14" s="1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B205" i="14"/>
  <c r="H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Q187" i="14" s="1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P187" i="14" s="1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Q181" i="14"/>
  <c r="P181" i="14"/>
  <c r="I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D171" i="14" s="1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L171" i="14" s="1"/>
  <c r="K174" i="14"/>
  <c r="J174" i="14"/>
  <c r="I174" i="14"/>
  <c r="H174" i="14"/>
  <c r="G174" i="14"/>
  <c r="F174" i="14"/>
  <c r="E174" i="14"/>
  <c r="E171" i="14" s="1"/>
  <c r="D174" i="14"/>
  <c r="C174" i="14"/>
  <c r="B174" i="14"/>
  <c r="W173" i="14"/>
  <c r="V173" i="14"/>
  <c r="U173" i="14"/>
  <c r="T173" i="14"/>
  <c r="T171" i="14" s="1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U171" i="14" s="1"/>
  <c r="T172" i="14"/>
  <c r="S172" i="14"/>
  <c r="R172" i="14"/>
  <c r="Q172" i="14"/>
  <c r="P172" i="14"/>
  <c r="P171" i="14" s="1"/>
  <c r="O172" i="14"/>
  <c r="N172" i="14"/>
  <c r="N171" i="14" s="1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S162" i="14" s="1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E162" i="14" s="1"/>
  <c r="D165" i="14"/>
  <c r="C165" i="14"/>
  <c r="B165" i="14"/>
  <c r="W164" i="14"/>
  <c r="V164" i="14"/>
  <c r="U164" i="14"/>
  <c r="T164" i="14"/>
  <c r="S164" i="14"/>
  <c r="R164" i="14"/>
  <c r="Q164" i="14"/>
  <c r="Q162" i="14" s="1"/>
  <c r="P164" i="14"/>
  <c r="O164" i="14"/>
  <c r="N164" i="14"/>
  <c r="M164" i="14"/>
  <c r="L164" i="14"/>
  <c r="K164" i="14"/>
  <c r="J164" i="14"/>
  <c r="J162" i="14" s="1"/>
  <c r="I164" i="14"/>
  <c r="I162" i="14" s="1"/>
  <c r="H164" i="14"/>
  <c r="G164" i="14"/>
  <c r="F164" i="14"/>
  <c r="E164" i="14"/>
  <c r="D164" i="14"/>
  <c r="C164" i="14"/>
  <c r="B164" i="14"/>
  <c r="W163" i="14"/>
  <c r="V163" i="14"/>
  <c r="U163" i="14"/>
  <c r="U162" i="14" s="1"/>
  <c r="T163" i="14"/>
  <c r="T162" i="14" s="1"/>
  <c r="S163" i="14"/>
  <c r="R163" i="14"/>
  <c r="Q163" i="14"/>
  <c r="P163" i="14"/>
  <c r="O163" i="14"/>
  <c r="N163" i="14"/>
  <c r="M163" i="14"/>
  <c r="M162" i="14" s="1"/>
  <c r="L163" i="14"/>
  <c r="L162" i="14" s="1"/>
  <c r="K163" i="14"/>
  <c r="J163" i="14"/>
  <c r="I163" i="14"/>
  <c r="H163" i="14"/>
  <c r="G163" i="14"/>
  <c r="G162" i="14" s="1"/>
  <c r="F163" i="14"/>
  <c r="F162" i="14" s="1"/>
  <c r="E163" i="14"/>
  <c r="D163" i="14"/>
  <c r="C163" i="14"/>
  <c r="B163" i="14"/>
  <c r="W141" i="14"/>
  <c r="W216" i="14" s="1"/>
  <c r="V141" i="14"/>
  <c r="V216" i="14" s="1"/>
  <c r="U141" i="14"/>
  <c r="U216" i="14" s="1"/>
  <c r="T141" i="14"/>
  <c r="T216" i="14" s="1"/>
  <c r="S141" i="14"/>
  <c r="R141" i="14"/>
  <c r="Q141" i="14"/>
  <c r="Q261" i="14" s="1"/>
  <c r="P141" i="14"/>
  <c r="P261" i="14" s="1"/>
  <c r="O141" i="14"/>
  <c r="O216" i="14" s="1"/>
  <c r="N141" i="14"/>
  <c r="N216" i="14" s="1"/>
  <c r="M141" i="14"/>
  <c r="M216" i="14" s="1"/>
  <c r="L141" i="14"/>
  <c r="L216" i="14" s="1"/>
  <c r="K141" i="14"/>
  <c r="J141" i="14"/>
  <c r="I141" i="14"/>
  <c r="I216" i="14" s="1"/>
  <c r="H141" i="14"/>
  <c r="G141" i="14"/>
  <c r="G216" i="14" s="1"/>
  <c r="F141" i="14"/>
  <c r="F216" i="14" s="1"/>
  <c r="E141" i="14"/>
  <c r="E216" i="14" s="1"/>
  <c r="D141" i="14"/>
  <c r="D216" i="14" s="1"/>
  <c r="C141" i="14"/>
  <c r="B141" i="14"/>
  <c r="W97" i="14"/>
  <c r="W199" i="14" s="1"/>
  <c r="V97" i="14"/>
  <c r="V199" i="14" s="1"/>
  <c r="U97" i="14"/>
  <c r="U199" i="14" s="1"/>
  <c r="T97" i="14"/>
  <c r="T199" i="14" s="1"/>
  <c r="S97" i="14"/>
  <c r="S199" i="14" s="1"/>
  <c r="R97" i="14"/>
  <c r="R199" i="14" s="1"/>
  <c r="Q97" i="14"/>
  <c r="P97" i="14"/>
  <c r="O97" i="14"/>
  <c r="O199" i="14" s="1"/>
  <c r="N97" i="14"/>
  <c r="N199" i="14" s="1"/>
  <c r="M97" i="14"/>
  <c r="M199" i="14" s="1"/>
  <c r="L97" i="14"/>
  <c r="L199" i="14" s="1"/>
  <c r="K97" i="14"/>
  <c r="K199" i="14" s="1"/>
  <c r="J97" i="14"/>
  <c r="J199" i="14" s="1"/>
  <c r="I97" i="14"/>
  <c r="I199" i="14" s="1"/>
  <c r="H97" i="14"/>
  <c r="G97" i="14"/>
  <c r="G199" i="14" s="1"/>
  <c r="F97" i="14"/>
  <c r="F199" i="14" s="1"/>
  <c r="E97" i="14"/>
  <c r="E199" i="14" s="1"/>
  <c r="D97" i="14"/>
  <c r="D199" i="14" s="1"/>
  <c r="C97" i="14"/>
  <c r="C199" i="14" s="1"/>
  <c r="B97" i="14"/>
  <c r="B199" i="14" s="1"/>
  <c r="W53" i="14"/>
  <c r="V53" i="14"/>
  <c r="U53" i="14"/>
  <c r="U241" i="14" s="1"/>
  <c r="T53" i="14"/>
  <c r="T241" i="14" s="1"/>
  <c r="S53" i="14"/>
  <c r="S241" i="14" s="1"/>
  <c r="R53" i="14"/>
  <c r="Q53" i="14"/>
  <c r="P53" i="14"/>
  <c r="O53" i="14"/>
  <c r="N53" i="14"/>
  <c r="M53" i="14"/>
  <c r="L53" i="14"/>
  <c r="K53" i="14"/>
  <c r="J53" i="14"/>
  <c r="I53" i="14"/>
  <c r="H53" i="14"/>
  <c r="H181" i="14" s="1"/>
  <c r="G53" i="14"/>
  <c r="F53" i="14"/>
  <c r="E53" i="14"/>
  <c r="E241" i="14" s="1"/>
  <c r="D53" i="14"/>
  <c r="D241" i="14" s="1"/>
  <c r="C53" i="14"/>
  <c r="B53" i="14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T251" i="13"/>
  <c r="K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R241" i="13"/>
  <c r="Q241" i="13"/>
  <c r="J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L233" i="13" s="1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J204" i="13" s="1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R204" i="13" s="1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P187" i="13" s="1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R187" i="13" s="1"/>
  <c r="Q189" i="13"/>
  <c r="Q187" i="13" s="1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J187" i="13" s="1"/>
  <c r="I188" i="13"/>
  <c r="I187" i="13" s="1"/>
  <c r="H188" i="13"/>
  <c r="G188" i="13"/>
  <c r="F188" i="13"/>
  <c r="E188" i="13"/>
  <c r="D188" i="13"/>
  <c r="D187" i="13" s="1"/>
  <c r="C188" i="13"/>
  <c r="B188" i="13"/>
  <c r="B187" i="13" s="1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R181" i="13"/>
  <c r="Q181" i="13"/>
  <c r="J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V171" i="13" s="1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N171" i="13" s="1"/>
  <c r="M173" i="13"/>
  <c r="L173" i="13"/>
  <c r="K173" i="13"/>
  <c r="J173" i="13"/>
  <c r="I173" i="13"/>
  <c r="H173" i="13"/>
  <c r="G173" i="13"/>
  <c r="F173" i="13"/>
  <c r="E173" i="13"/>
  <c r="D173" i="13"/>
  <c r="C173" i="13"/>
  <c r="C171" i="13" s="1"/>
  <c r="B173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I171" i="13" s="1"/>
  <c r="H172" i="13"/>
  <c r="G172" i="13"/>
  <c r="G171" i="13" s="1"/>
  <c r="F172" i="13"/>
  <c r="E172" i="13"/>
  <c r="D172" i="13"/>
  <c r="C172" i="13"/>
  <c r="B172" i="13"/>
  <c r="W169" i="13"/>
  <c r="V169" i="13"/>
  <c r="V162" i="13" s="1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M162" i="13" s="1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S162" i="13" s="1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B162" i="13" s="1"/>
  <c r="W163" i="13"/>
  <c r="W162" i="13" s="1"/>
  <c r="V163" i="13"/>
  <c r="U163" i="13"/>
  <c r="T163" i="13"/>
  <c r="S163" i="13"/>
  <c r="R163" i="13"/>
  <c r="Q163" i="13"/>
  <c r="Q162" i="13" s="1"/>
  <c r="P163" i="13"/>
  <c r="O163" i="13"/>
  <c r="N163" i="13"/>
  <c r="N162" i="13" s="1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W141" i="13"/>
  <c r="W216" i="13" s="1"/>
  <c r="V141" i="13"/>
  <c r="V216" i="13" s="1"/>
  <c r="U141" i="13"/>
  <c r="U216" i="13" s="1"/>
  <c r="T141" i="13"/>
  <c r="T261" i="14" s="1"/>
  <c r="S141" i="13"/>
  <c r="R141" i="13"/>
  <c r="R261" i="13" s="1"/>
  <c r="Q141" i="13"/>
  <c r="Q261" i="13" s="1"/>
  <c r="P141" i="13"/>
  <c r="P216" i="13" s="1"/>
  <c r="O141" i="13"/>
  <c r="O216" i="13" s="1"/>
  <c r="N141" i="13"/>
  <c r="N216" i="13" s="1"/>
  <c r="M141" i="13"/>
  <c r="M216" i="13" s="1"/>
  <c r="L141" i="13"/>
  <c r="K141" i="13"/>
  <c r="J141" i="13"/>
  <c r="J261" i="13" s="1"/>
  <c r="I141" i="13"/>
  <c r="I261" i="13" s="1"/>
  <c r="H141" i="13"/>
  <c r="H216" i="13" s="1"/>
  <c r="G141" i="13"/>
  <c r="G216" i="13" s="1"/>
  <c r="F141" i="13"/>
  <c r="F216" i="13" s="1"/>
  <c r="E141" i="13"/>
  <c r="E216" i="13" s="1"/>
  <c r="D141" i="13"/>
  <c r="C141" i="13"/>
  <c r="B141" i="13"/>
  <c r="B261" i="13" s="1"/>
  <c r="W97" i="13"/>
  <c r="W199" i="13" s="1"/>
  <c r="V97" i="13"/>
  <c r="V199" i="13" s="1"/>
  <c r="U97" i="13"/>
  <c r="U199" i="13" s="1"/>
  <c r="T97" i="13"/>
  <c r="T199" i="13" s="1"/>
  <c r="S97" i="13"/>
  <c r="S199" i="13" s="1"/>
  <c r="R97" i="13"/>
  <c r="R251" i="13" s="1"/>
  <c r="Q97" i="13"/>
  <c r="Q251" i="13" s="1"/>
  <c r="P97" i="13"/>
  <c r="P199" i="13" s="1"/>
  <c r="O97" i="13"/>
  <c r="O199" i="13" s="1"/>
  <c r="N97" i="13"/>
  <c r="N199" i="13" s="1"/>
  <c r="M97" i="13"/>
  <c r="M199" i="13" s="1"/>
  <c r="L97" i="13"/>
  <c r="L199" i="13" s="1"/>
  <c r="K97" i="13"/>
  <c r="K199" i="13" s="1"/>
  <c r="J97" i="13"/>
  <c r="J251" i="13" s="1"/>
  <c r="I97" i="13"/>
  <c r="I251" i="13" s="1"/>
  <c r="H97" i="13"/>
  <c r="H199" i="13" s="1"/>
  <c r="G97" i="13"/>
  <c r="G199" i="13" s="1"/>
  <c r="F97" i="13"/>
  <c r="F199" i="13" s="1"/>
  <c r="E97" i="13"/>
  <c r="E199" i="13" s="1"/>
  <c r="D97" i="13"/>
  <c r="D199" i="13" s="1"/>
  <c r="C97" i="13"/>
  <c r="C199" i="13" s="1"/>
  <c r="B97" i="13"/>
  <c r="B251" i="13" s="1"/>
  <c r="W53" i="13"/>
  <c r="V53" i="13"/>
  <c r="V241" i="13" s="1"/>
  <c r="U53" i="13"/>
  <c r="U241" i="13" s="1"/>
  <c r="T53" i="13"/>
  <c r="T241" i="13" s="1"/>
  <c r="S53" i="13"/>
  <c r="S241" i="13" s="1"/>
  <c r="R53" i="13"/>
  <c r="Q53" i="13"/>
  <c r="P53" i="13"/>
  <c r="O53" i="13"/>
  <c r="N53" i="13"/>
  <c r="N241" i="13" s="1"/>
  <c r="M53" i="13"/>
  <c r="M241" i="13" s="1"/>
  <c r="L53" i="13"/>
  <c r="L241" i="13" s="1"/>
  <c r="K53" i="13"/>
  <c r="K241" i="13" s="1"/>
  <c r="J53" i="13"/>
  <c r="I53" i="13"/>
  <c r="I241" i="14" s="1"/>
  <c r="H53" i="13"/>
  <c r="H241" i="14" s="1"/>
  <c r="G53" i="13"/>
  <c r="F53" i="13"/>
  <c r="F241" i="13" s="1"/>
  <c r="E53" i="13"/>
  <c r="E241" i="13" s="1"/>
  <c r="D53" i="13"/>
  <c r="D241" i="13" s="1"/>
  <c r="C53" i="13"/>
  <c r="C241" i="13" s="1"/>
  <c r="B53" i="13"/>
  <c r="B241" i="13" s="1"/>
  <c r="A1" i="13"/>
  <c r="W97" i="12"/>
  <c r="W158" i="4" s="1"/>
  <c r="V97" i="12"/>
  <c r="V158" i="4" s="1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F92" i="12"/>
  <c r="E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G89" i="12"/>
  <c r="V85" i="12"/>
  <c r="U85" i="12"/>
  <c r="I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T78" i="12"/>
  <c r="T107" i="4" s="1"/>
  <c r="H78" i="12"/>
  <c r="D78" i="12"/>
  <c r="D107" i="4" s="1"/>
  <c r="W77" i="12"/>
  <c r="W106" i="4" s="1"/>
  <c r="V77" i="12"/>
  <c r="U77" i="12"/>
  <c r="U100" i="12" s="1"/>
  <c r="U161" i="4" s="1"/>
  <c r="T77" i="12"/>
  <c r="S77" i="12"/>
  <c r="S106" i="4" s="1"/>
  <c r="R77" i="12"/>
  <c r="Q77" i="12"/>
  <c r="P77" i="12"/>
  <c r="P106" i="4" s="1"/>
  <c r="O77" i="12"/>
  <c r="N77" i="12"/>
  <c r="M77" i="12"/>
  <c r="L77" i="12"/>
  <c r="L106" i="4" s="1"/>
  <c r="K77" i="12"/>
  <c r="J77" i="12"/>
  <c r="I77" i="12"/>
  <c r="I106" i="4" s="1"/>
  <c r="H77" i="12"/>
  <c r="H106" i="4" s="1"/>
  <c r="G77" i="12"/>
  <c r="G106" i="4" s="1"/>
  <c r="F77" i="12"/>
  <c r="F106" i="4" s="1"/>
  <c r="E77" i="12"/>
  <c r="E106" i="4" s="1"/>
  <c r="D77" i="12"/>
  <c r="D106" i="4" s="1"/>
  <c r="C77" i="12"/>
  <c r="C106" i="4" s="1"/>
  <c r="B77" i="12"/>
  <c r="R76" i="12"/>
  <c r="R105" i="4" s="1"/>
  <c r="K76" i="12"/>
  <c r="K105" i="4" s="1"/>
  <c r="F76" i="12"/>
  <c r="F105" i="4" s="1"/>
  <c r="W74" i="12"/>
  <c r="W103" i="4" s="1"/>
  <c r="V74" i="12"/>
  <c r="U74" i="12"/>
  <c r="T74" i="12"/>
  <c r="S74" i="12"/>
  <c r="R74" i="12"/>
  <c r="Q74" i="12"/>
  <c r="Q103" i="4" s="1"/>
  <c r="P74" i="12"/>
  <c r="O74" i="12"/>
  <c r="O103" i="4" s="1"/>
  <c r="N74" i="12"/>
  <c r="N103" i="4" s="1"/>
  <c r="M74" i="12"/>
  <c r="L74" i="12"/>
  <c r="L103" i="4" s="1"/>
  <c r="K74" i="12"/>
  <c r="K103" i="4" s="1"/>
  <c r="J74" i="12"/>
  <c r="J103" i="4" s="1"/>
  <c r="I74" i="12"/>
  <c r="H74" i="12"/>
  <c r="H103" i="4" s="1"/>
  <c r="G74" i="12"/>
  <c r="G103" i="4" s="1"/>
  <c r="F74" i="12"/>
  <c r="F103" i="4" s="1"/>
  <c r="E74" i="12"/>
  <c r="D74" i="12"/>
  <c r="C74" i="12"/>
  <c r="B74" i="12"/>
  <c r="B103" i="4" s="1"/>
  <c r="W72" i="12"/>
  <c r="V72" i="12"/>
  <c r="V40" i="7" s="1"/>
  <c r="U72" i="12"/>
  <c r="T72" i="12"/>
  <c r="S72" i="12"/>
  <c r="R72" i="12"/>
  <c r="Q72" i="12"/>
  <c r="Q40" i="7" s="1"/>
  <c r="P72" i="12"/>
  <c r="P40" i="7" s="1"/>
  <c r="O72" i="12"/>
  <c r="O40" i="7" s="1"/>
  <c r="N72" i="12"/>
  <c r="N40" i="7" s="1"/>
  <c r="M72" i="12"/>
  <c r="M40" i="7" s="1"/>
  <c r="L72" i="12"/>
  <c r="L40" i="7" s="1"/>
  <c r="K72" i="12"/>
  <c r="K40" i="7" s="1"/>
  <c r="J72" i="12"/>
  <c r="J40" i="7" s="1"/>
  <c r="I72" i="12"/>
  <c r="H72" i="12"/>
  <c r="H40" i="7" s="1"/>
  <c r="G72" i="12"/>
  <c r="F72" i="12"/>
  <c r="E72" i="12"/>
  <c r="D72" i="12"/>
  <c r="C72" i="12"/>
  <c r="C40" i="7" s="1"/>
  <c r="B72" i="12"/>
  <c r="W68" i="12"/>
  <c r="W89" i="12" s="1"/>
  <c r="V68" i="12"/>
  <c r="V89" i="12" s="1"/>
  <c r="U68" i="12"/>
  <c r="U60" i="4" s="1"/>
  <c r="T68" i="12"/>
  <c r="T60" i="4" s="1"/>
  <c r="S68" i="12"/>
  <c r="R68" i="12"/>
  <c r="R60" i="4" s="1"/>
  <c r="Q68" i="12"/>
  <c r="P68" i="12"/>
  <c r="P89" i="12" s="1"/>
  <c r="O68" i="12"/>
  <c r="O89" i="12" s="1"/>
  <c r="N68" i="12"/>
  <c r="N89" i="12" s="1"/>
  <c r="M68" i="12"/>
  <c r="M89" i="12" s="1"/>
  <c r="L68" i="12"/>
  <c r="L60" i="4" s="1"/>
  <c r="L133" i="4" s="1"/>
  <c r="K68" i="12"/>
  <c r="J68" i="12"/>
  <c r="J60" i="4" s="1"/>
  <c r="I68" i="12"/>
  <c r="H68" i="12"/>
  <c r="H101" i="12" s="1"/>
  <c r="H162" i="4" s="1"/>
  <c r="G68" i="12"/>
  <c r="G60" i="4" s="1"/>
  <c r="G133" i="4" s="1"/>
  <c r="F68" i="12"/>
  <c r="F60" i="4" s="1"/>
  <c r="F133" i="4" s="1"/>
  <c r="E68" i="12"/>
  <c r="D68" i="12"/>
  <c r="D89" i="12" s="1"/>
  <c r="C68" i="12"/>
  <c r="B68" i="12"/>
  <c r="W67" i="12"/>
  <c r="V67" i="12"/>
  <c r="U67" i="12"/>
  <c r="U88" i="12" s="1"/>
  <c r="T67" i="12"/>
  <c r="T100" i="12" s="1"/>
  <c r="T161" i="4" s="1"/>
  <c r="S67" i="12"/>
  <c r="S88" i="12" s="1"/>
  <c r="R67" i="12"/>
  <c r="R65" i="12" s="1"/>
  <c r="R57" i="4" s="1"/>
  <c r="Q67" i="12"/>
  <c r="P67" i="12"/>
  <c r="O67" i="12"/>
  <c r="N67" i="12"/>
  <c r="N100" i="12" s="1"/>
  <c r="N161" i="4" s="1"/>
  <c r="M67" i="12"/>
  <c r="L67" i="12"/>
  <c r="K67" i="12"/>
  <c r="K88" i="12" s="1"/>
  <c r="J67" i="12"/>
  <c r="J88" i="12" s="1"/>
  <c r="I67" i="12"/>
  <c r="H67" i="12"/>
  <c r="H59" i="4" s="1"/>
  <c r="G67" i="12"/>
  <c r="G100" i="12" s="1"/>
  <c r="G161" i="4" s="1"/>
  <c r="F67" i="12"/>
  <c r="F100" i="12" s="1"/>
  <c r="F161" i="4" s="1"/>
  <c r="E67" i="12"/>
  <c r="E100" i="12" s="1"/>
  <c r="E161" i="4" s="1"/>
  <c r="D67" i="12"/>
  <c r="D100" i="12" s="1"/>
  <c r="D161" i="4" s="1"/>
  <c r="C67" i="12"/>
  <c r="C100" i="12" s="1"/>
  <c r="C161" i="4" s="1"/>
  <c r="B67" i="12"/>
  <c r="B100" i="12" s="1"/>
  <c r="B161" i="4" s="1"/>
  <c r="W66" i="12"/>
  <c r="V66" i="12"/>
  <c r="V87" i="12" s="1"/>
  <c r="U66" i="12"/>
  <c r="U58" i="4" s="1"/>
  <c r="T66" i="12"/>
  <c r="S66" i="12"/>
  <c r="S58" i="4" s="1"/>
  <c r="R66" i="12"/>
  <c r="R87" i="12" s="1"/>
  <c r="Q66" i="12"/>
  <c r="Q58" i="4" s="1"/>
  <c r="P66" i="12"/>
  <c r="O66" i="12"/>
  <c r="N66" i="12"/>
  <c r="N87" i="12" s="1"/>
  <c r="M66" i="12"/>
  <c r="M65" i="12" s="1"/>
  <c r="M57" i="4" s="1"/>
  <c r="M132" i="4" s="1"/>
  <c r="L66" i="12"/>
  <c r="L65" i="12" s="1"/>
  <c r="L57" i="4" s="1"/>
  <c r="L132" i="4" s="1"/>
  <c r="K66" i="12"/>
  <c r="K58" i="4" s="1"/>
  <c r="J66" i="12"/>
  <c r="I66" i="12"/>
  <c r="H66" i="12"/>
  <c r="G66" i="12"/>
  <c r="F66" i="12"/>
  <c r="E66" i="12"/>
  <c r="E65" i="12" s="1"/>
  <c r="E57" i="4" s="1"/>
  <c r="D66" i="12"/>
  <c r="C66" i="12"/>
  <c r="B66" i="12"/>
  <c r="U65" i="12"/>
  <c r="U57" i="4" s="1"/>
  <c r="T65" i="12"/>
  <c r="W64" i="12"/>
  <c r="V64" i="12"/>
  <c r="U64" i="12"/>
  <c r="U97" i="12" s="1"/>
  <c r="U158" i="4" s="1"/>
  <c r="T64" i="12"/>
  <c r="T97" i="12" s="1"/>
  <c r="T158" i="4" s="1"/>
  <c r="S64" i="12"/>
  <c r="R64" i="12"/>
  <c r="R56" i="4" s="1"/>
  <c r="R131" i="4" s="1"/>
  <c r="Q64" i="12"/>
  <c r="Q97" i="12" s="1"/>
  <c r="Q158" i="4" s="1"/>
  <c r="P64" i="12"/>
  <c r="P97" i="12" s="1"/>
  <c r="P158" i="4" s="1"/>
  <c r="O64" i="12"/>
  <c r="O97" i="12" s="1"/>
  <c r="O158" i="4" s="1"/>
  <c r="N64" i="12"/>
  <c r="N97" i="12" s="1"/>
  <c r="N158" i="4" s="1"/>
  <c r="M64" i="12"/>
  <c r="M97" i="12" s="1"/>
  <c r="M158" i="4" s="1"/>
  <c r="L64" i="12"/>
  <c r="L97" i="12" s="1"/>
  <c r="L158" i="4" s="1"/>
  <c r="K64" i="12"/>
  <c r="J64" i="12"/>
  <c r="I64" i="12"/>
  <c r="I97" i="12" s="1"/>
  <c r="I158" i="4" s="1"/>
  <c r="H64" i="12"/>
  <c r="H97" i="12" s="1"/>
  <c r="G64" i="12"/>
  <c r="F64" i="12"/>
  <c r="F97" i="12" s="1"/>
  <c r="F158" i="4" s="1"/>
  <c r="E64" i="12"/>
  <c r="E97" i="12" s="1"/>
  <c r="D64" i="12"/>
  <c r="D97" i="12" s="1"/>
  <c r="D158" i="4" s="1"/>
  <c r="C64" i="12"/>
  <c r="C56" i="4" s="1"/>
  <c r="C131" i="4" s="1"/>
  <c r="B64" i="12"/>
  <c r="B85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W37" i="12" s="1"/>
  <c r="V39" i="12"/>
  <c r="U39" i="12"/>
  <c r="T39" i="12"/>
  <c r="S39" i="12"/>
  <c r="R39" i="12"/>
  <c r="Q39" i="12"/>
  <c r="P39" i="12"/>
  <c r="O39" i="12"/>
  <c r="O37" i="12" s="1"/>
  <c r="N39" i="12"/>
  <c r="M39" i="12"/>
  <c r="L39" i="12"/>
  <c r="K39" i="12"/>
  <c r="K37" i="12" s="1"/>
  <c r="J39" i="12"/>
  <c r="I39" i="12"/>
  <c r="H39" i="12"/>
  <c r="G39" i="12"/>
  <c r="G37" i="12" s="1"/>
  <c r="F39" i="12"/>
  <c r="E39" i="12"/>
  <c r="D39" i="12"/>
  <c r="C39" i="12"/>
  <c r="B39" i="12"/>
  <c r="B37" i="12" s="1"/>
  <c r="W38" i="12"/>
  <c r="V38" i="12"/>
  <c r="V37" i="12" s="1"/>
  <c r="U38" i="12"/>
  <c r="U37" i="12" s="1"/>
  <c r="T38" i="12"/>
  <c r="T37" i="12" s="1"/>
  <c r="S38" i="12"/>
  <c r="S37" i="12" s="1"/>
  <c r="R38" i="12"/>
  <c r="R37" i="12" s="1"/>
  <c r="Q38" i="12"/>
  <c r="Q37" i="12" s="1"/>
  <c r="P38" i="12"/>
  <c r="O38" i="12"/>
  <c r="N38" i="12"/>
  <c r="M38" i="12"/>
  <c r="L38" i="12"/>
  <c r="K38" i="12"/>
  <c r="J38" i="12"/>
  <c r="I38" i="12"/>
  <c r="H38" i="12"/>
  <c r="G38" i="12"/>
  <c r="F38" i="12"/>
  <c r="E38" i="12"/>
  <c r="E37" i="12" s="1"/>
  <c r="D38" i="12"/>
  <c r="D37" i="12" s="1"/>
  <c r="C38" i="12"/>
  <c r="C37" i="12" s="1"/>
  <c r="B38" i="12"/>
  <c r="P37" i="12"/>
  <c r="J37" i="12"/>
  <c r="H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T31" i="12" s="1"/>
  <c r="S33" i="12"/>
  <c r="S31" i="12" s="1"/>
  <c r="R33" i="12"/>
  <c r="Q33" i="12"/>
  <c r="P33" i="12"/>
  <c r="O33" i="12"/>
  <c r="N33" i="12"/>
  <c r="M33" i="12"/>
  <c r="L33" i="12"/>
  <c r="L31" i="12" s="1"/>
  <c r="K33" i="12"/>
  <c r="J33" i="12"/>
  <c r="I33" i="12"/>
  <c r="H33" i="12"/>
  <c r="G33" i="12"/>
  <c r="F33" i="12"/>
  <c r="E33" i="12"/>
  <c r="D33" i="12"/>
  <c r="C33" i="12"/>
  <c r="W32" i="12"/>
  <c r="V32" i="12"/>
  <c r="U32" i="12"/>
  <c r="T32" i="12"/>
  <c r="S32" i="12"/>
  <c r="R32" i="12"/>
  <c r="Q32" i="12"/>
  <c r="P32" i="12"/>
  <c r="O32" i="12"/>
  <c r="N32" i="12"/>
  <c r="N31" i="12" s="1"/>
  <c r="M32" i="12"/>
  <c r="M31" i="12" s="1"/>
  <c r="L32" i="12"/>
  <c r="K32" i="12"/>
  <c r="J32" i="12"/>
  <c r="I32" i="12"/>
  <c r="H32" i="12"/>
  <c r="G32" i="12"/>
  <c r="G31" i="12" s="1"/>
  <c r="F32" i="12"/>
  <c r="F31" i="12" s="1"/>
  <c r="E32" i="12"/>
  <c r="E31" i="12" s="1"/>
  <c r="D32" i="12"/>
  <c r="C32" i="12"/>
  <c r="W31" i="12"/>
  <c r="V31" i="12"/>
  <c r="U31" i="12"/>
  <c r="O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82" i="12" s="1"/>
  <c r="S12" i="12"/>
  <c r="R12" i="12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E12" i="12"/>
  <c r="D12" i="12"/>
  <c r="D92" i="12" s="1"/>
  <c r="C12" i="12"/>
  <c r="B12" i="12"/>
  <c r="B92" i="12" s="1"/>
  <c r="W5" i="12"/>
  <c r="V5" i="12"/>
  <c r="V3" i="12" s="1"/>
  <c r="U5" i="12"/>
  <c r="U3" i="12" s="1"/>
  <c r="T5" i="12"/>
  <c r="T3" i="12" s="1"/>
  <c r="S5" i="12"/>
  <c r="S7" i="4" s="1"/>
  <c r="R5" i="12"/>
  <c r="Q5" i="12"/>
  <c r="P5" i="12"/>
  <c r="O5" i="12"/>
  <c r="O3" i="12" s="1"/>
  <c r="N5" i="12"/>
  <c r="M5" i="12"/>
  <c r="M3" i="12" s="1"/>
  <c r="L5" i="12"/>
  <c r="L3" i="12" s="1"/>
  <c r="K5" i="12"/>
  <c r="K3" i="12" s="1"/>
  <c r="J5" i="12"/>
  <c r="I5" i="12"/>
  <c r="H5" i="12"/>
  <c r="G5" i="12"/>
  <c r="G3" i="12" s="1"/>
  <c r="G5" i="4" s="1"/>
  <c r="F5" i="12"/>
  <c r="F82" i="12" s="1"/>
  <c r="E5" i="12"/>
  <c r="E3" i="12" s="1"/>
  <c r="D5" i="12"/>
  <c r="D3" i="12" s="1"/>
  <c r="C5" i="12"/>
  <c r="C3" i="12" s="1"/>
  <c r="B5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R145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J130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G100" i="11" s="1"/>
  <c r="F115" i="11"/>
  <c r="E115" i="11"/>
  <c r="D115" i="11"/>
  <c r="C115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N111" i="11"/>
  <c r="M111" i="11"/>
  <c r="K111" i="11"/>
  <c r="F111" i="11"/>
  <c r="E111" i="11"/>
  <c r="C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S100" i="11" s="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C100" i="11" s="1"/>
  <c r="B101" i="11"/>
  <c r="W79" i="11"/>
  <c r="W54" i="11" s="1"/>
  <c r="V79" i="11"/>
  <c r="U79" i="11"/>
  <c r="T79" i="11"/>
  <c r="T54" i="11" s="1"/>
  <c r="S79" i="11"/>
  <c r="S54" i="11" s="1"/>
  <c r="R79" i="11"/>
  <c r="R54" i="11" s="1"/>
  <c r="R126" i="11" s="1"/>
  <c r="Q79" i="11"/>
  <c r="Q156" i="11" s="1"/>
  <c r="P79" i="11"/>
  <c r="P156" i="11" s="1"/>
  <c r="O79" i="11"/>
  <c r="O54" i="11" s="1"/>
  <c r="N79" i="11"/>
  <c r="M79" i="11"/>
  <c r="L79" i="11"/>
  <c r="K79" i="11"/>
  <c r="J79" i="11"/>
  <c r="J54" i="11" s="1"/>
  <c r="J122" i="11" s="1"/>
  <c r="I79" i="11"/>
  <c r="H79" i="11"/>
  <c r="G79" i="11"/>
  <c r="G54" i="11" s="1"/>
  <c r="G129" i="11" s="1"/>
  <c r="F79" i="11"/>
  <c r="E79" i="11"/>
  <c r="D79" i="11"/>
  <c r="C79" i="11"/>
  <c r="B79" i="11"/>
  <c r="B54" i="11" s="1"/>
  <c r="B122" i="11" s="1"/>
  <c r="P54" i="11"/>
  <c r="P130" i="11" s="1"/>
  <c r="L54" i="11"/>
  <c r="K54" i="11"/>
  <c r="K147" i="11" s="1"/>
  <c r="I54" i="11"/>
  <c r="I147" i="11" s="1"/>
  <c r="H54" i="11"/>
  <c r="H130" i="11" s="1"/>
  <c r="D54" i="11"/>
  <c r="D147" i="11" s="1"/>
  <c r="C54" i="11"/>
  <c r="C147" i="11" s="1"/>
  <c r="W35" i="11"/>
  <c r="W145" i="11" s="1"/>
  <c r="V35" i="11"/>
  <c r="V5" i="11" s="1"/>
  <c r="U35" i="11"/>
  <c r="U145" i="11" s="1"/>
  <c r="T35" i="11"/>
  <c r="T111" i="11" s="1"/>
  <c r="S35" i="11"/>
  <c r="S5" i="11" s="1"/>
  <c r="S55" i="8" s="1"/>
  <c r="S100" i="4" s="1"/>
  <c r="R35" i="11"/>
  <c r="Q35" i="11"/>
  <c r="P35" i="11"/>
  <c r="P145" i="11" s="1"/>
  <c r="O35" i="11"/>
  <c r="O145" i="11" s="1"/>
  <c r="N35" i="11"/>
  <c r="N5" i="11" s="1"/>
  <c r="M35" i="11"/>
  <c r="M145" i="11" s="1"/>
  <c r="L35" i="11"/>
  <c r="L111" i="11" s="1"/>
  <c r="K35" i="11"/>
  <c r="K5" i="11" s="1"/>
  <c r="J35" i="11"/>
  <c r="I35" i="11"/>
  <c r="H35" i="11"/>
  <c r="H145" i="11" s="1"/>
  <c r="G35" i="11"/>
  <c r="G145" i="11" s="1"/>
  <c r="F35" i="11"/>
  <c r="F5" i="11" s="1"/>
  <c r="E35" i="11"/>
  <c r="E145" i="11" s="1"/>
  <c r="D35" i="11"/>
  <c r="D111" i="11" s="1"/>
  <c r="C35" i="11"/>
  <c r="C5" i="11" s="1"/>
  <c r="C55" i="8" s="1"/>
  <c r="C100" i="4" s="1"/>
  <c r="B35" i="11"/>
  <c r="B145" i="11" s="1"/>
  <c r="W5" i="11"/>
  <c r="W136" i="11" s="1"/>
  <c r="T5" i="11"/>
  <c r="T136" i="11" s="1"/>
  <c r="P5" i="11"/>
  <c r="O5" i="11"/>
  <c r="O136" i="11" s="1"/>
  <c r="M5" i="11"/>
  <c r="M136" i="11" s="1"/>
  <c r="L5" i="11"/>
  <c r="L136" i="11" s="1"/>
  <c r="H5" i="11"/>
  <c r="H136" i="11" s="1"/>
  <c r="G5" i="11"/>
  <c r="E5" i="11"/>
  <c r="E136" i="11" s="1"/>
  <c r="D5" i="11"/>
  <c r="D136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D145" i="10"/>
  <c r="B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V128" i="10"/>
  <c r="Q128" i="10"/>
  <c r="P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C117" i="10" s="1"/>
  <c r="B118" i="10"/>
  <c r="B117" i="10" s="1"/>
  <c r="S117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S111" i="10"/>
  <c r="R111" i="10"/>
  <c r="L111" i="10"/>
  <c r="D111" i="10"/>
  <c r="C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J100" i="10" s="1"/>
  <c r="I103" i="10"/>
  <c r="H103" i="10"/>
  <c r="G103" i="10"/>
  <c r="F103" i="10"/>
  <c r="E103" i="10"/>
  <c r="D103" i="10"/>
  <c r="C103" i="10"/>
  <c r="C100" i="10" s="1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79" i="10"/>
  <c r="W128" i="10" s="1"/>
  <c r="V79" i="10"/>
  <c r="U79" i="10"/>
  <c r="U156" i="10" s="1"/>
  <c r="T79" i="10"/>
  <c r="S79" i="10"/>
  <c r="R79" i="10"/>
  <c r="Q79" i="10"/>
  <c r="Q156" i="10" s="1"/>
  <c r="P79" i="10"/>
  <c r="O79" i="10"/>
  <c r="O128" i="10" s="1"/>
  <c r="N79" i="10"/>
  <c r="N128" i="10" s="1"/>
  <c r="M79" i="10"/>
  <c r="M156" i="10" s="1"/>
  <c r="L79" i="10"/>
  <c r="K79" i="10"/>
  <c r="J79" i="10"/>
  <c r="I79" i="10"/>
  <c r="I128" i="10" s="1"/>
  <c r="H79" i="10"/>
  <c r="H128" i="10" s="1"/>
  <c r="G79" i="10"/>
  <c r="G128" i="10" s="1"/>
  <c r="F79" i="10"/>
  <c r="F128" i="10" s="1"/>
  <c r="E79" i="10"/>
  <c r="E156" i="10" s="1"/>
  <c r="D79" i="10"/>
  <c r="C79" i="10"/>
  <c r="B79" i="10"/>
  <c r="W35" i="10"/>
  <c r="W145" i="10" s="1"/>
  <c r="V35" i="10"/>
  <c r="V145" i="10" s="1"/>
  <c r="U35" i="10"/>
  <c r="U145" i="10" s="1"/>
  <c r="T35" i="10"/>
  <c r="T145" i="10" s="1"/>
  <c r="S35" i="10"/>
  <c r="S145" i="10" s="1"/>
  <c r="R35" i="10"/>
  <c r="R145" i="10" s="1"/>
  <c r="Q35" i="10"/>
  <c r="P35" i="10"/>
  <c r="O35" i="10"/>
  <c r="O145" i="10" s="1"/>
  <c r="N35" i="10"/>
  <c r="N145" i="10" s="1"/>
  <c r="M35" i="10"/>
  <c r="M145" i="10" s="1"/>
  <c r="L35" i="10"/>
  <c r="L145" i="10" s="1"/>
  <c r="K35" i="10"/>
  <c r="K145" i="10" s="1"/>
  <c r="J35" i="10"/>
  <c r="J145" i="10" s="1"/>
  <c r="I35" i="10"/>
  <c r="H35" i="10"/>
  <c r="G35" i="10"/>
  <c r="G145" i="10" s="1"/>
  <c r="F35" i="10"/>
  <c r="F145" i="10" s="1"/>
  <c r="E35" i="10"/>
  <c r="E145" i="10" s="1"/>
  <c r="D35" i="10"/>
  <c r="C35" i="10"/>
  <c r="C145" i="10" s="1"/>
  <c r="B35" i="10"/>
  <c r="A1" i="10"/>
  <c r="P156" i="9"/>
  <c r="H156" i="9"/>
  <c r="G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U145" i="9"/>
  <c r="L145" i="9"/>
  <c r="D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8" i="9"/>
  <c r="R128" i="9"/>
  <c r="J128" i="9"/>
  <c r="I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Q117" i="9" s="1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S117" i="9" s="1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C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U111" i="9"/>
  <c r="S111" i="9"/>
  <c r="E111" i="9"/>
  <c r="D111" i="9"/>
  <c r="C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M100" i="9" s="1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E100" i="9" s="1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U100" i="9" s="1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F100" i="9" s="1"/>
  <c r="E101" i="9"/>
  <c r="D101" i="9"/>
  <c r="C101" i="9"/>
  <c r="B101" i="9"/>
  <c r="W79" i="9"/>
  <c r="W156" i="9" s="1"/>
  <c r="V79" i="9"/>
  <c r="V156" i="9" s="1"/>
  <c r="V147" i="9" s="1"/>
  <c r="U79" i="9"/>
  <c r="U156" i="9" s="1"/>
  <c r="T79" i="9"/>
  <c r="S79" i="9"/>
  <c r="R79" i="9"/>
  <c r="R156" i="9" s="1"/>
  <c r="Q79" i="9"/>
  <c r="Q156" i="9" s="1"/>
  <c r="P79" i="9"/>
  <c r="P128" i="9" s="1"/>
  <c r="O79" i="9"/>
  <c r="N79" i="9"/>
  <c r="N156" i="9" s="1"/>
  <c r="M79" i="9"/>
  <c r="M156" i="9" s="1"/>
  <c r="L79" i="9"/>
  <c r="K79" i="9"/>
  <c r="J79" i="9"/>
  <c r="J156" i="9" s="1"/>
  <c r="I79" i="9"/>
  <c r="I156" i="9" s="1"/>
  <c r="H79" i="9"/>
  <c r="H128" i="9" s="1"/>
  <c r="G79" i="9"/>
  <c r="G128" i="9" s="1"/>
  <c r="F79" i="9"/>
  <c r="F156" i="9" s="1"/>
  <c r="E79" i="9"/>
  <c r="E156" i="9" s="1"/>
  <c r="D79" i="9"/>
  <c r="C79" i="9"/>
  <c r="B79" i="9"/>
  <c r="B156" i="9" s="1"/>
  <c r="W35" i="9"/>
  <c r="W145" i="9" s="1"/>
  <c r="V35" i="9"/>
  <c r="V145" i="9" s="1"/>
  <c r="U35" i="9"/>
  <c r="T35" i="9"/>
  <c r="T111" i="9" s="1"/>
  <c r="S35" i="9"/>
  <c r="S145" i="9" s="1"/>
  <c r="R35" i="9"/>
  <c r="Q35" i="9"/>
  <c r="P35" i="9"/>
  <c r="P145" i="9" s="1"/>
  <c r="O35" i="9"/>
  <c r="O145" i="9" s="1"/>
  <c r="N35" i="9"/>
  <c r="N145" i="9" s="1"/>
  <c r="M35" i="9"/>
  <c r="M111" i="9" s="1"/>
  <c r="L35" i="9"/>
  <c r="L111" i="9" s="1"/>
  <c r="K35" i="9"/>
  <c r="K145" i="9" s="1"/>
  <c r="J35" i="9"/>
  <c r="I35" i="9"/>
  <c r="H35" i="9"/>
  <c r="H145" i="9" s="1"/>
  <c r="G35" i="9"/>
  <c r="G145" i="9" s="1"/>
  <c r="F35" i="9"/>
  <c r="F145" i="9" s="1"/>
  <c r="E35" i="9"/>
  <c r="E145" i="9" s="1"/>
  <c r="D35" i="9"/>
  <c r="C35" i="9"/>
  <c r="C145" i="9" s="1"/>
  <c r="B35" i="9"/>
  <c r="A1" i="9"/>
  <c r="G66" i="8"/>
  <c r="G155" i="4" s="1"/>
  <c r="F66" i="8"/>
  <c r="F155" i="4" s="1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F62" i="8"/>
  <c r="P60" i="8"/>
  <c r="I56" i="8"/>
  <c r="I101" i="4" s="1"/>
  <c r="H56" i="8"/>
  <c r="H101" i="4" s="1"/>
  <c r="D56" i="8"/>
  <c r="D101" i="4" s="1"/>
  <c r="T55" i="8"/>
  <c r="M55" i="8"/>
  <c r="M100" i="4" s="1"/>
  <c r="L55" i="8"/>
  <c r="L100" i="4" s="1"/>
  <c r="K55" i="8"/>
  <c r="K100" i="4" s="1"/>
  <c r="E55" i="8"/>
  <c r="W53" i="8"/>
  <c r="W39" i="7" s="1"/>
  <c r="V53" i="8"/>
  <c r="V39" i="7" s="1"/>
  <c r="U53" i="8"/>
  <c r="U39" i="7" s="1"/>
  <c r="T53" i="8"/>
  <c r="T39" i="7" s="1"/>
  <c r="S53" i="8"/>
  <c r="S39" i="7" s="1"/>
  <c r="R53" i="8"/>
  <c r="Q53" i="8"/>
  <c r="P53" i="8"/>
  <c r="O53" i="8"/>
  <c r="N53" i="8"/>
  <c r="M53" i="8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W49" i="8"/>
  <c r="W54" i="4" s="1"/>
  <c r="V49" i="8"/>
  <c r="U49" i="8"/>
  <c r="U61" i="8" s="1"/>
  <c r="T49" i="8"/>
  <c r="S49" i="8"/>
  <c r="S61" i="8" s="1"/>
  <c r="R49" i="8"/>
  <c r="R61" i="8" s="1"/>
  <c r="Q49" i="8"/>
  <c r="P49" i="8"/>
  <c r="P61" i="8" s="1"/>
  <c r="O49" i="8"/>
  <c r="N49" i="8"/>
  <c r="M49" i="8"/>
  <c r="M61" i="8" s="1"/>
  <c r="L49" i="8"/>
  <c r="L61" i="8" s="1"/>
  <c r="K49" i="8"/>
  <c r="K61" i="8" s="1"/>
  <c r="J49" i="8"/>
  <c r="J54" i="4" s="1"/>
  <c r="I49" i="8"/>
  <c r="I54" i="4" s="1"/>
  <c r="H49" i="8"/>
  <c r="H61" i="8" s="1"/>
  <c r="G49" i="8"/>
  <c r="G54" i="4" s="1"/>
  <c r="F49" i="8"/>
  <c r="F54" i="4" s="1"/>
  <c r="E49" i="8"/>
  <c r="E54" i="4" s="1"/>
  <c r="D49" i="8"/>
  <c r="C49" i="8"/>
  <c r="C54" i="4" s="1"/>
  <c r="B49" i="8"/>
  <c r="B54" i="4" s="1"/>
  <c r="W48" i="8"/>
  <c r="W53" i="4" s="1"/>
  <c r="V48" i="8"/>
  <c r="V53" i="4" s="1"/>
  <c r="U48" i="8"/>
  <c r="U66" i="8" s="1"/>
  <c r="U155" i="4" s="1"/>
  <c r="T48" i="8"/>
  <c r="T66" i="8" s="1"/>
  <c r="T155" i="4" s="1"/>
  <c r="S48" i="8"/>
  <c r="S66" i="8" s="1"/>
  <c r="S155" i="4" s="1"/>
  <c r="R48" i="8"/>
  <c r="R66" i="8" s="1"/>
  <c r="R155" i="4" s="1"/>
  <c r="Q48" i="8"/>
  <c r="Q66" i="8" s="1"/>
  <c r="Q155" i="4" s="1"/>
  <c r="P48" i="8"/>
  <c r="P53" i="4" s="1"/>
  <c r="O48" i="8"/>
  <c r="O53" i="4" s="1"/>
  <c r="N48" i="8"/>
  <c r="N66" i="8" s="1"/>
  <c r="N155" i="4" s="1"/>
  <c r="M48" i="8"/>
  <c r="M66" i="8" s="1"/>
  <c r="M155" i="4" s="1"/>
  <c r="L48" i="8"/>
  <c r="L66" i="8" s="1"/>
  <c r="L155" i="4" s="1"/>
  <c r="K48" i="8"/>
  <c r="K66" i="8" s="1"/>
  <c r="K155" i="4" s="1"/>
  <c r="J48" i="8"/>
  <c r="J66" i="8" s="1"/>
  <c r="J155" i="4" s="1"/>
  <c r="I48" i="8"/>
  <c r="I66" i="8" s="1"/>
  <c r="I155" i="4" s="1"/>
  <c r="H48" i="8"/>
  <c r="H60" i="8" s="1"/>
  <c r="G48" i="8"/>
  <c r="F48" i="8"/>
  <c r="E48" i="8"/>
  <c r="E66" i="8" s="1"/>
  <c r="E155" i="4" s="1"/>
  <c r="D48" i="8"/>
  <c r="D66" i="8" s="1"/>
  <c r="D155" i="4" s="1"/>
  <c r="C48" i="8"/>
  <c r="C66" i="8" s="1"/>
  <c r="C155" i="4" s="1"/>
  <c r="B48" i="8"/>
  <c r="B66" i="8" s="1"/>
  <c r="B155" i="4" s="1"/>
  <c r="J47" i="8"/>
  <c r="J52" i="4" s="1"/>
  <c r="C47" i="8"/>
  <c r="C52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K20" i="8" s="1"/>
  <c r="J22" i="8"/>
  <c r="I22" i="8"/>
  <c r="H22" i="8"/>
  <c r="G22" i="8"/>
  <c r="F22" i="8"/>
  <c r="E22" i="8"/>
  <c r="D22" i="8"/>
  <c r="D20" i="8" s="1"/>
  <c r="C22" i="8"/>
  <c r="C20" i="8" s="1"/>
  <c r="B22" i="8"/>
  <c r="W21" i="8"/>
  <c r="W20" i="8" s="1"/>
  <c r="V21" i="8"/>
  <c r="V20" i="8" s="1"/>
  <c r="U21" i="8"/>
  <c r="U20" i="8" s="1"/>
  <c r="T21" i="8"/>
  <c r="S21" i="8"/>
  <c r="R21" i="8"/>
  <c r="R20" i="8" s="1"/>
  <c r="Q21" i="8"/>
  <c r="Q20" i="8" s="1"/>
  <c r="P21" i="8"/>
  <c r="P20" i="8" s="1"/>
  <c r="O21" i="8"/>
  <c r="N21" i="8"/>
  <c r="N20" i="8" s="1"/>
  <c r="M21" i="8"/>
  <c r="L21" i="8"/>
  <c r="K21" i="8"/>
  <c r="J21" i="8"/>
  <c r="I21" i="8"/>
  <c r="H21" i="8"/>
  <c r="G21" i="8"/>
  <c r="F21" i="8"/>
  <c r="E21" i="8"/>
  <c r="D21" i="8"/>
  <c r="C21" i="8"/>
  <c r="B21" i="8"/>
  <c r="B20" i="8" s="1"/>
  <c r="T20" i="8"/>
  <c r="O20" i="8"/>
  <c r="M20" i="8"/>
  <c r="L20" i="8"/>
  <c r="G20" i="8"/>
  <c r="F20" i="8"/>
  <c r="E20" i="8"/>
  <c r="W19" i="8"/>
  <c r="V19" i="8"/>
  <c r="U19" i="8"/>
  <c r="U17" i="8" s="1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E17" i="8" s="1"/>
  <c r="D19" i="8"/>
  <c r="D17" i="8" s="1"/>
  <c r="C19" i="8"/>
  <c r="C17" i="8" s="1"/>
  <c r="W18" i="8"/>
  <c r="W17" i="8" s="1"/>
  <c r="V18" i="8"/>
  <c r="V17" i="8" s="1"/>
  <c r="U18" i="8"/>
  <c r="T18" i="8"/>
  <c r="S18" i="8"/>
  <c r="S17" i="8" s="1"/>
  <c r="R18" i="8"/>
  <c r="R17" i="8" s="1"/>
  <c r="Q18" i="8"/>
  <c r="Q17" i="8" s="1"/>
  <c r="P18" i="8"/>
  <c r="P17" i="8" s="1"/>
  <c r="O18" i="8"/>
  <c r="O17" i="8" s="1"/>
  <c r="N18" i="8"/>
  <c r="N17" i="8" s="1"/>
  <c r="M18" i="8"/>
  <c r="L18" i="8"/>
  <c r="K18" i="8"/>
  <c r="J18" i="8"/>
  <c r="I18" i="8"/>
  <c r="H18" i="8"/>
  <c r="G18" i="8"/>
  <c r="F18" i="8"/>
  <c r="E18" i="8"/>
  <c r="D18" i="8"/>
  <c r="C18" i="8"/>
  <c r="K17" i="8"/>
  <c r="G17" i="8"/>
  <c r="F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O58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58" i="8" s="1"/>
  <c r="F7" i="8"/>
  <c r="F58" i="8" s="1"/>
  <c r="E7" i="8"/>
  <c r="E62" i="8" s="1"/>
  <c r="D7" i="8"/>
  <c r="D62" i="8" s="1"/>
  <c r="C7" i="8"/>
  <c r="C62" i="8" s="1"/>
  <c r="B7" i="8"/>
  <c r="B62" i="8" s="1"/>
  <c r="W3" i="8"/>
  <c r="V3" i="8"/>
  <c r="U3" i="8"/>
  <c r="T3" i="8"/>
  <c r="S3" i="8"/>
  <c r="R3" i="8"/>
  <c r="Q3" i="8"/>
  <c r="P3" i="8"/>
  <c r="O3" i="8"/>
  <c r="N3" i="8"/>
  <c r="M3" i="8"/>
  <c r="L3" i="8"/>
  <c r="L4" i="4" s="1"/>
  <c r="K3" i="8"/>
  <c r="K4" i="4" s="1"/>
  <c r="J3" i="8"/>
  <c r="J4" i="4" s="1"/>
  <c r="I3" i="8"/>
  <c r="I4" i="4" s="1"/>
  <c r="H3" i="8"/>
  <c r="H4" i="4" s="1"/>
  <c r="G3" i="8"/>
  <c r="F3" i="8"/>
  <c r="F4" i="4" s="1"/>
  <c r="E3" i="8"/>
  <c r="E4" i="4" s="1"/>
  <c r="D3" i="8"/>
  <c r="D4" i="4" s="1"/>
  <c r="C3" i="8"/>
  <c r="C4" i="4" s="1"/>
  <c r="B3" i="8"/>
  <c r="A1" i="8"/>
  <c r="A54" i="7"/>
  <c r="A53" i="7"/>
  <c r="U51" i="7"/>
  <c r="N51" i="7"/>
  <c r="M51" i="7"/>
  <c r="A47" i="7"/>
  <c r="W42" i="7"/>
  <c r="V42" i="7"/>
  <c r="U42" i="7"/>
  <c r="T42" i="7"/>
  <c r="S42" i="7"/>
  <c r="R42" i="7"/>
  <c r="Q42" i="7"/>
  <c r="P42" i="7"/>
  <c r="O42" i="7"/>
  <c r="I42" i="7"/>
  <c r="G42" i="7"/>
  <c r="C42" i="7"/>
  <c r="B42" i="7"/>
  <c r="W41" i="7"/>
  <c r="V41" i="7"/>
  <c r="U41" i="7"/>
  <c r="T41" i="7"/>
  <c r="S41" i="7"/>
  <c r="Q41" i="7"/>
  <c r="P41" i="7"/>
  <c r="O41" i="7"/>
  <c r="N41" i="7"/>
  <c r="L41" i="7"/>
  <c r="K41" i="7"/>
  <c r="J41" i="7"/>
  <c r="H41" i="7"/>
  <c r="G41" i="7"/>
  <c r="E41" i="7"/>
  <c r="W40" i="7"/>
  <c r="U40" i="7"/>
  <c r="T40" i="7"/>
  <c r="S40" i="7"/>
  <c r="R40" i="7"/>
  <c r="I40" i="7"/>
  <c r="G40" i="7"/>
  <c r="F40" i="7"/>
  <c r="E40" i="7"/>
  <c r="R39" i="7"/>
  <c r="Q39" i="7"/>
  <c r="P39" i="7"/>
  <c r="O39" i="7"/>
  <c r="N39" i="7"/>
  <c r="M39" i="7"/>
  <c r="V27" i="7"/>
  <c r="N27" i="7"/>
  <c r="L27" i="7"/>
  <c r="W27" i="7"/>
  <c r="O27" i="7"/>
  <c r="P16" i="7"/>
  <c r="Q16" i="7"/>
  <c r="G16" i="7"/>
  <c r="E16" i="7"/>
  <c r="M10" i="7"/>
  <c r="U10" i="7"/>
  <c r="R10" i="7"/>
  <c r="K10" i="7"/>
  <c r="W10" i="7"/>
  <c r="F10" i="7"/>
  <c r="E10" i="7"/>
  <c r="L10" i="7"/>
  <c r="D10" i="7"/>
  <c r="W51" i="7"/>
  <c r="V51" i="7"/>
  <c r="T51" i="7"/>
  <c r="S51" i="7"/>
  <c r="R51" i="7"/>
  <c r="Q51" i="7"/>
  <c r="P51" i="7"/>
  <c r="O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T50" i="7"/>
  <c r="S50" i="7"/>
  <c r="R50" i="7"/>
  <c r="O50" i="7"/>
  <c r="N50" i="7"/>
  <c r="M50" i="7"/>
  <c r="L50" i="7"/>
  <c r="K50" i="7"/>
  <c r="J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N49" i="7"/>
  <c r="M49" i="7"/>
  <c r="L49" i="7"/>
  <c r="K49" i="7"/>
  <c r="J49" i="7"/>
  <c r="I49" i="7"/>
  <c r="H49" i="7"/>
  <c r="F49" i="7"/>
  <c r="E49" i="7"/>
  <c r="D49" i="7"/>
  <c r="C49" i="7"/>
  <c r="B49" i="7"/>
  <c r="W48" i="7"/>
  <c r="V48" i="7"/>
  <c r="S48" i="7"/>
  <c r="R48" i="7"/>
  <c r="Q48" i="7"/>
  <c r="P48" i="7"/>
  <c r="O48" i="7"/>
  <c r="N48" i="7"/>
  <c r="K48" i="7"/>
  <c r="J48" i="7"/>
  <c r="I48" i="7"/>
  <c r="H48" i="7"/>
  <c r="G48" i="7"/>
  <c r="F48" i="7"/>
  <c r="C48" i="7"/>
  <c r="B48" i="7"/>
  <c r="A1" i="7"/>
  <c r="A48" i="6"/>
  <c r="A47" i="6"/>
  <c r="A41" i="6"/>
  <c r="U27" i="6"/>
  <c r="Q27" i="6"/>
  <c r="P27" i="6"/>
  <c r="S16" i="6"/>
  <c r="R16" i="6"/>
  <c r="M16" i="6"/>
  <c r="L16" i="6"/>
  <c r="C16" i="6"/>
  <c r="B16" i="6"/>
  <c r="K10" i="6"/>
  <c r="J10" i="6"/>
  <c r="W10" i="6"/>
  <c r="V10" i="6"/>
  <c r="O10" i="6"/>
  <c r="N10" i="6"/>
  <c r="I10" i="6"/>
  <c r="H10" i="6"/>
  <c r="G10" i="6"/>
  <c r="F10" i="6"/>
  <c r="A1" i="6"/>
  <c r="A48" i="5"/>
  <c r="A47" i="5"/>
  <c r="A41" i="5"/>
  <c r="B16" i="5"/>
  <c r="E16" i="5"/>
  <c r="D16" i="5"/>
  <c r="V10" i="5"/>
  <c r="U10" i="5"/>
  <c r="M10" i="5"/>
  <c r="H10" i="5"/>
  <c r="G10" i="5"/>
  <c r="A1" i="5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V179" i="4"/>
  <c r="U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V177" i="4"/>
  <c r="S177" i="4"/>
  <c r="Q177" i="4"/>
  <c r="P177" i="4"/>
  <c r="O177" i="4"/>
  <c r="N177" i="4"/>
  <c r="I177" i="4"/>
  <c r="H177" i="4"/>
  <c r="G177" i="4"/>
  <c r="F177" i="4"/>
  <c r="E177" i="4"/>
  <c r="D177" i="4"/>
  <c r="C177" i="4"/>
  <c r="B177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H176" i="4"/>
  <c r="E176" i="4"/>
  <c r="D176" i="4"/>
  <c r="C176" i="4"/>
  <c r="B176" i="4"/>
  <c r="W175" i="4"/>
  <c r="U175" i="4"/>
  <c r="T175" i="4"/>
  <c r="S175" i="4"/>
  <c r="Q175" i="4"/>
  <c r="P175" i="4"/>
  <c r="O175" i="4"/>
  <c r="M175" i="4"/>
  <c r="K175" i="4"/>
  <c r="J175" i="4"/>
  <c r="I175" i="4"/>
  <c r="H175" i="4"/>
  <c r="G175" i="4"/>
  <c r="F175" i="4"/>
  <c r="E175" i="4"/>
  <c r="D175" i="4"/>
  <c r="C175" i="4"/>
  <c r="B175" i="4"/>
  <c r="H174" i="4"/>
  <c r="G173" i="4"/>
  <c r="H158" i="4"/>
  <c r="E158" i="4"/>
  <c r="L148" i="4"/>
  <c r="K131" i="4"/>
  <c r="J131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C122" i="4"/>
  <c r="B122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W120" i="4"/>
  <c r="U120" i="4"/>
  <c r="T120" i="4"/>
  <c r="S120" i="4"/>
  <c r="R120" i="4"/>
  <c r="Q120" i="4"/>
  <c r="P120" i="4"/>
  <c r="O120" i="4"/>
  <c r="N120" i="4"/>
  <c r="M120" i="4"/>
  <c r="K120" i="4"/>
  <c r="J120" i="4"/>
  <c r="I120" i="4"/>
  <c r="H120" i="4"/>
  <c r="G120" i="4"/>
  <c r="F120" i="4"/>
  <c r="E120" i="4"/>
  <c r="D120" i="4"/>
  <c r="C120" i="4"/>
  <c r="B120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D119" i="4"/>
  <c r="B119" i="4"/>
  <c r="W118" i="4"/>
  <c r="U118" i="4"/>
  <c r="N118" i="4"/>
  <c r="L118" i="4"/>
  <c r="K118" i="4"/>
  <c r="J118" i="4"/>
  <c r="I118" i="4"/>
  <c r="H118" i="4"/>
  <c r="G118" i="4"/>
  <c r="F118" i="4"/>
  <c r="E118" i="4"/>
  <c r="D118" i="4"/>
  <c r="C118" i="4"/>
  <c r="B118" i="4"/>
  <c r="W117" i="4"/>
  <c r="V117" i="4"/>
  <c r="T117" i="4"/>
  <c r="R117" i="4"/>
  <c r="Q117" i="4"/>
  <c r="O117" i="4"/>
  <c r="M117" i="4"/>
  <c r="H117" i="4"/>
  <c r="E117" i="4"/>
  <c r="D117" i="4"/>
  <c r="C117" i="4"/>
  <c r="B117" i="4"/>
  <c r="U113" i="4"/>
  <c r="T113" i="4"/>
  <c r="W111" i="4"/>
  <c r="V111" i="4"/>
  <c r="U111" i="4"/>
  <c r="T111" i="4"/>
  <c r="M111" i="4"/>
  <c r="K111" i="4"/>
  <c r="J111" i="4"/>
  <c r="I111" i="4"/>
  <c r="H111" i="4"/>
  <c r="G111" i="4"/>
  <c r="F111" i="4"/>
  <c r="E111" i="4"/>
  <c r="D111" i="4"/>
  <c r="C111" i="4"/>
  <c r="T109" i="4"/>
  <c r="L109" i="4"/>
  <c r="H107" i="4"/>
  <c r="V106" i="4"/>
  <c r="T106" i="4"/>
  <c r="R106" i="4"/>
  <c r="Q106" i="4"/>
  <c r="O106" i="4"/>
  <c r="N106" i="4"/>
  <c r="M106" i="4"/>
  <c r="K106" i="4"/>
  <c r="J106" i="4"/>
  <c r="B106" i="4"/>
  <c r="V103" i="4"/>
  <c r="U103" i="4"/>
  <c r="T103" i="4"/>
  <c r="S103" i="4"/>
  <c r="R103" i="4"/>
  <c r="P103" i="4"/>
  <c r="M103" i="4"/>
  <c r="I103" i="4"/>
  <c r="E103" i="4"/>
  <c r="D103" i="4"/>
  <c r="C103" i="4"/>
  <c r="E100" i="4"/>
  <c r="W95" i="4"/>
  <c r="W94" i="4" s="1"/>
  <c r="V95" i="4"/>
  <c r="U95" i="4"/>
  <c r="T95" i="4"/>
  <c r="S95" i="4"/>
  <c r="R95" i="4"/>
  <c r="R94" i="4" s="1"/>
  <c r="Q95" i="4"/>
  <c r="P95" i="4"/>
  <c r="O95" i="4"/>
  <c r="O94" i="4" s="1"/>
  <c r="N95" i="4"/>
  <c r="N94" i="4" s="1"/>
  <c r="M95" i="4"/>
  <c r="M94" i="4" s="1"/>
  <c r="L95" i="4"/>
  <c r="K95" i="4"/>
  <c r="J95" i="4"/>
  <c r="J94" i="4" s="1"/>
  <c r="I95" i="4"/>
  <c r="H95" i="4"/>
  <c r="G95" i="4"/>
  <c r="F95" i="4"/>
  <c r="E95" i="4"/>
  <c r="D95" i="4"/>
  <c r="C95" i="4"/>
  <c r="B95" i="4"/>
  <c r="U88" i="4"/>
  <c r="M88" i="4"/>
  <c r="L88" i="4"/>
  <c r="K88" i="4"/>
  <c r="P88" i="4"/>
  <c r="I88" i="4"/>
  <c r="H88" i="4"/>
  <c r="V94" i="4"/>
  <c r="U94" i="4"/>
  <c r="T94" i="4"/>
  <c r="L94" i="4"/>
  <c r="G94" i="4"/>
  <c r="F94" i="4"/>
  <c r="E94" i="4"/>
  <c r="D94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K151" i="4" s="1"/>
  <c r="J78" i="4"/>
  <c r="J151" i="4" s="1"/>
  <c r="I78" i="4"/>
  <c r="H78" i="4"/>
  <c r="G78" i="4"/>
  <c r="F78" i="4"/>
  <c r="E78" i="4"/>
  <c r="D78" i="4"/>
  <c r="C78" i="4"/>
  <c r="C151" i="4" s="1"/>
  <c r="B78" i="4"/>
  <c r="B151" i="4" s="1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I150" i="4" s="1"/>
  <c r="H77" i="4"/>
  <c r="H150" i="4" s="1"/>
  <c r="G77" i="4"/>
  <c r="F77" i="4"/>
  <c r="E77" i="4"/>
  <c r="D77" i="4"/>
  <c r="C77" i="4"/>
  <c r="B77" i="4"/>
  <c r="W76" i="4"/>
  <c r="W149" i="4" s="1"/>
  <c r="V76" i="4"/>
  <c r="V149" i="4" s="1"/>
  <c r="U76" i="4"/>
  <c r="T76" i="4"/>
  <c r="S76" i="4"/>
  <c r="R76" i="4"/>
  <c r="Q76" i="4"/>
  <c r="P76" i="4"/>
  <c r="O76" i="4"/>
  <c r="O149" i="4" s="1"/>
  <c r="N76" i="4"/>
  <c r="N149" i="4" s="1"/>
  <c r="M76" i="4"/>
  <c r="L76" i="4"/>
  <c r="K76" i="4"/>
  <c r="J76" i="4"/>
  <c r="I76" i="4"/>
  <c r="H76" i="4"/>
  <c r="G76" i="4"/>
  <c r="F76" i="4"/>
  <c r="E76" i="4"/>
  <c r="D76" i="4"/>
  <c r="C76" i="4"/>
  <c r="B76" i="4"/>
  <c r="W75" i="4"/>
  <c r="V75" i="4"/>
  <c r="U75" i="4"/>
  <c r="U148" i="4" s="1"/>
  <c r="T75" i="4"/>
  <c r="T148" i="4" s="1"/>
  <c r="S75" i="4"/>
  <c r="R75" i="4"/>
  <c r="Q75" i="4"/>
  <c r="P75" i="4"/>
  <c r="O75" i="4"/>
  <c r="N75" i="4"/>
  <c r="M75" i="4"/>
  <c r="M148" i="4" s="1"/>
  <c r="L75" i="4"/>
  <c r="K75" i="4"/>
  <c r="J75" i="4"/>
  <c r="I75" i="4"/>
  <c r="H75" i="4"/>
  <c r="G75" i="4"/>
  <c r="F75" i="4"/>
  <c r="E75" i="4"/>
  <c r="D75" i="4"/>
  <c r="C75" i="4"/>
  <c r="B75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K147" i="4" s="1"/>
  <c r="J74" i="4"/>
  <c r="J147" i="4" s="1"/>
  <c r="I74" i="4"/>
  <c r="H74" i="4"/>
  <c r="G74" i="4"/>
  <c r="F74" i="4"/>
  <c r="E74" i="4"/>
  <c r="D74" i="4"/>
  <c r="C74" i="4"/>
  <c r="C147" i="4" s="1"/>
  <c r="B74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I146" i="4" s="1"/>
  <c r="H73" i="4"/>
  <c r="H146" i="4" s="1"/>
  <c r="G73" i="4"/>
  <c r="F73" i="4"/>
  <c r="E73" i="4"/>
  <c r="D73" i="4"/>
  <c r="C73" i="4"/>
  <c r="B73" i="4"/>
  <c r="W72" i="4"/>
  <c r="V72" i="4"/>
  <c r="T72" i="4"/>
  <c r="S72" i="4"/>
  <c r="R72" i="4"/>
  <c r="Q72" i="4"/>
  <c r="J72" i="4"/>
  <c r="H72" i="4"/>
  <c r="G72" i="4"/>
  <c r="G145" i="4" s="1"/>
  <c r="F72" i="4"/>
  <c r="F145" i="4" s="1"/>
  <c r="E72" i="4"/>
  <c r="D72" i="4"/>
  <c r="C72" i="4"/>
  <c r="B72" i="4"/>
  <c r="W71" i="4"/>
  <c r="U71" i="4"/>
  <c r="U144" i="4" s="1"/>
  <c r="S71" i="4"/>
  <c r="Q71" i="4"/>
  <c r="N71" i="4"/>
  <c r="M71" i="4"/>
  <c r="L71" i="4"/>
  <c r="K71" i="4"/>
  <c r="I71" i="4"/>
  <c r="G71" i="4"/>
  <c r="D71" i="4"/>
  <c r="D144" i="4" s="1"/>
  <c r="B71" i="4"/>
  <c r="W70" i="4"/>
  <c r="V70" i="4"/>
  <c r="U70" i="4"/>
  <c r="T70" i="4"/>
  <c r="S70" i="4"/>
  <c r="S143" i="4" s="1"/>
  <c r="R70" i="4"/>
  <c r="R143" i="4" s="1"/>
  <c r="Q70" i="4"/>
  <c r="P70" i="4"/>
  <c r="O70" i="4"/>
  <c r="N70" i="4"/>
  <c r="M70" i="4"/>
  <c r="K70" i="4"/>
  <c r="J70" i="4"/>
  <c r="H70" i="4"/>
  <c r="V68" i="4"/>
  <c r="V141" i="4" s="1"/>
  <c r="U68" i="4"/>
  <c r="T68" i="4"/>
  <c r="S68" i="4"/>
  <c r="R68" i="4"/>
  <c r="Q68" i="4"/>
  <c r="P68" i="4"/>
  <c r="O68" i="4"/>
  <c r="O141" i="4" s="1"/>
  <c r="N68" i="4"/>
  <c r="N141" i="4" s="1"/>
  <c r="L68" i="4"/>
  <c r="K68" i="4"/>
  <c r="J68" i="4"/>
  <c r="I68" i="4"/>
  <c r="H68" i="4"/>
  <c r="G68" i="4"/>
  <c r="G141" i="4" s="1"/>
  <c r="F68" i="4"/>
  <c r="F141" i="4" s="1"/>
  <c r="E68" i="4"/>
  <c r="D68" i="4"/>
  <c r="C68" i="4"/>
  <c r="B68" i="4"/>
  <c r="W67" i="4"/>
  <c r="V67" i="4"/>
  <c r="U67" i="4"/>
  <c r="U140" i="4" s="1"/>
  <c r="S67" i="4"/>
  <c r="P67" i="4"/>
  <c r="O67" i="4"/>
  <c r="N67" i="4"/>
  <c r="M67" i="4"/>
  <c r="M140" i="4" s="1"/>
  <c r="L67" i="4"/>
  <c r="L140" i="4" s="1"/>
  <c r="K67" i="4"/>
  <c r="J67" i="4"/>
  <c r="I67" i="4"/>
  <c r="H67" i="4"/>
  <c r="F67" i="4"/>
  <c r="D67" i="4"/>
  <c r="D140" i="4" s="1"/>
  <c r="C67" i="4"/>
  <c r="B67" i="4"/>
  <c r="W66" i="4"/>
  <c r="V66" i="4"/>
  <c r="U66" i="4"/>
  <c r="T66" i="4"/>
  <c r="S66" i="4"/>
  <c r="R66" i="4"/>
  <c r="Q66" i="4"/>
  <c r="P66" i="4"/>
  <c r="O66" i="4"/>
  <c r="M66" i="4"/>
  <c r="J66" i="4"/>
  <c r="J139" i="4" s="1"/>
  <c r="I66" i="4"/>
  <c r="H66" i="4"/>
  <c r="G66" i="4"/>
  <c r="F66" i="4"/>
  <c r="E66" i="4"/>
  <c r="D66" i="4"/>
  <c r="C66" i="4"/>
  <c r="C139" i="4" s="1"/>
  <c r="B66" i="4"/>
  <c r="B139" i="4" s="1"/>
  <c r="U64" i="4"/>
  <c r="S64" i="4"/>
  <c r="Q64" i="4"/>
  <c r="P64" i="4"/>
  <c r="O64" i="4"/>
  <c r="N64" i="4"/>
  <c r="L64" i="4"/>
  <c r="J64" i="4"/>
  <c r="I64" i="4"/>
  <c r="G64" i="4"/>
  <c r="G137" i="4" s="1"/>
  <c r="F64" i="4"/>
  <c r="F137" i="4" s="1"/>
  <c r="E64" i="4"/>
  <c r="D64" i="4"/>
  <c r="B64" i="4"/>
  <c r="V63" i="4"/>
  <c r="U63" i="4"/>
  <c r="Q63" i="4"/>
  <c r="O63" i="4"/>
  <c r="M63" i="4"/>
  <c r="K63" i="4"/>
  <c r="J63" i="4"/>
  <c r="I63" i="4"/>
  <c r="G63" i="4"/>
  <c r="F63" i="4"/>
  <c r="E63" i="4"/>
  <c r="D63" i="4"/>
  <c r="D136" i="4" s="1"/>
  <c r="C63" i="4"/>
  <c r="B63" i="4"/>
  <c r="P60" i="4"/>
  <c r="O60" i="4"/>
  <c r="O133" i="4" s="1"/>
  <c r="E60" i="4"/>
  <c r="D60" i="4"/>
  <c r="B60" i="4"/>
  <c r="W59" i="4"/>
  <c r="V59" i="4"/>
  <c r="U59" i="4"/>
  <c r="T59" i="4"/>
  <c r="R59" i="4"/>
  <c r="P59" i="4"/>
  <c r="O59" i="4"/>
  <c r="N59" i="4"/>
  <c r="M59" i="4"/>
  <c r="L59" i="4"/>
  <c r="J59" i="4"/>
  <c r="T58" i="4"/>
  <c r="P58" i="4"/>
  <c r="N58" i="4"/>
  <c r="L58" i="4"/>
  <c r="J58" i="4"/>
  <c r="I58" i="4"/>
  <c r="H58" i="4"/>
  <c r="F58" i="4"/>
  <c r="D58" i="4"/>
  <c r="C58" i="4"/>
  <c r="W56" i="4"/>
  <c r="W131" i="4" s="1"/>
  <c r="V56" i="4"/>
  <c r="V131" i="4" s="1"/>
  <c r="T56" i="4"/>
  <c r="T131" i="4" s="1"/>
  <c r="S56" i="4"/>
  <c r="S131" i="4" s="1"/>
  <c r="K56" i="4"/>
  <c r="J56" i="4"/>
  <c r="I56" i="4"/>
  <c r="I131" i="4" s="1"/>
  <c r="H56" i="4"/>
  <c r="H131" i="4" s="1"/>
  <c r="G56" i="4"/>
  <c r="G131" i="4" s="1"/>
  <c r="F56" i="4"/>
  <c r="F131" i="4" s="1"/>
  <c r="E56" i="4"/>
  <c r="E131" i="4" s="1"/>
  <c r="D56" i="4"/>
  <c r="D131" i="4" s="1"/>
  <c r="V54" i="4"/>
  <c r="T54" i="4"/>
  <c r="R54" i="4"/>
  <c r="P54" i="4"/>
  <c r="O54" i="4"/>
  <c r="N54" i="4"/>
  <c r="M54" i="4"/>
  <c r="K54" i="4"/>
  <c r="N53" i="4"/>
  <c r="L53" i="4"/>
  <c r="J53" i="4"/>
  <c r="I53" i="4"/>
  <c r="H53" i="4"/>
  <c r="G53" i="4"/>
  <c r="F53" i="4"/>
  <c r="E53" i="4"/>
  <c r="D53" i="4"/>
  <c r="C53" i="4"/>
  <c r="B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W151" i="4" s="1"/>
  <c r="V26" i="4"/>
  <c r="V151" i="4" s="1"/>
  <c r="U26" i="4"/>
  <c r="U151" i="4" s="1"/>
  <c r="T26" i="4"/>
  <c r="T151" i="4" s="1"/>
  <c r="S26" i="4"/>
  <c r="R26" i="4"/>
  <c r="R151" i="4" s="1"/>
  <c r="Q26" i="4"/>
  <c r="P26" i="4"/>
  <c r="O26" i="4"/>
  <c r="O151" i="4" s="1"/>
  <c r="N26" i="4"/>
  <c r="N151" i="4" s="1"/>
  <c r="M26" i="4"/>
  <c r="M151" i="4" s="1"/>
  <c r="L26" i="4"/>
  <c r="L151" i="4" s="1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U150" i="4" s="1"/>
  <c r="T25" i="4"/>
  <c r="T150" i="4" s="1"/>
  <c r="S25" i="4"/>
  <c r="S150" i="4" s="1"/>
  <c r="R25" i="4"/>
  <c r="R150" i="4" s="1"/>
  <c r="Q25" i="4"/>
  <c r="P25" i="4"/>
  <c r="O25" i="4"/>
  <c r="N25" i="4"/>
  <c r="M25" i="4"/>
  <c r="M150" i="4" s="1"/>
  <c r="L25" i="4"/>
  <c r="L150" i="4" s="1"/>
  <c r="K25" i="4"/>
  <c r="K150" i="4" s="1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S149" i="4" s="1"/>
  <c r="R24" i="4"/>
  <c r="Q24" i="4"/>
  <c r="P24" i="4"/>
  <c r="O24" i="4"/>
  <c r="N24" i="4"/>
  <c r="M24" i="4"/>
  <c r="L24" i="4"/>
  <c r="K24" i="4"/>
  <c r="K149" i="4" s="1"/>
  <c r="J24" i="4"/>
  <c r="I24" i="4"/>
  <c r="I149" i="4" s="1"/>
  <c r="H24" i="4"/>
  <c r="H149" i="4" s="1"/>
  <c r="G24" i="4"/>
  <c r="F24" i="4"/>
  <c r="E24" i="4"/>
  <c r="D24" i="4"/>
  <c r="C24" i="4"/>
  <c r="C149" i="4" s="1"/>
  <c r="B24" i="4"/>
  <c r="B149" i="4" s="1"/>
  <c r="W23" i="4"/>
  <c r="V23" i="4"/>
  <c r="V148" i="4" s="1"/>
  <c r="U23" i="4"/>
  <c r="T23" i="4"/>
  <c r="S23" i="4"/>
  <c r="R23" i="4"/>
  <c r="Q23" i="4"/>
  <c r="P23" i="4"/>
  <c r="P148" i="4" s="1"/>
  <c r="O23" i="4"/>
  <c r="N23" i="4"/>
  <c r="M23" i="4"/>
  <c r="L23" i="4"/>
  <c r="K23" i="4"/>
  <c r="J23" i="4"/>
  <c r="I23" i="4"/>
  <c r="I148" i="4" s="1"/>
  <c r="H23" i="4"/>
  <c r="H148" i="4" s="1"/>
  <c r="G23" i="4"/>
  <c r="F23" i="4"/>
  <c r="F148" i="4" s="1"/>
  <c r="E23" i="4"/>
  <c r="D23" i="4"/>
  <c r="C23" i="4"/>
  <c r="B23" i="4"/>
  <c r="W22" i="4"/>
  <c r="W147" i="4" s="1"/>
  <c r="V22" i="4"/>
  <c r="V147" i="4" s="1"/>
  <c r="U22" i="4"/>
  <c r="U147" i="4" s="1"/>
  <c r="T22" i="4"/>
  <c r="T147" i="4" s="1"/>
  <c r="S22" i="4"/>
  <c r="R22" i="4"/>
  <c r="Q22" i="4"/>
  <c r="P22" i="4"/>
  <c r="O22" i="4"/>
  <c r="O147" i="4" s="1"/>
  <c r="N22" i="4"/>
  <c r="N147" i="4" s="1"/>
  <c r="M22" i="4"/>
  <c r="M147" i="4" s="1"/>
  <c r="L22" i="4"/>
  <c r="L147" i="4" s="1"/>
  <c r="K22" i="4"/>
  <c r="J22" i="4"/>
  <c r="I22" i="4"/>
  <c r="H22" i="4"/>
  <c r="G22" i="4"/>
  <c r="F22" i="4"/>
  <c r="E22" i="4"/>
  <c r="D22" i="4"/>
  <c r="C22" i="4"/>
  <c r="B22" i="4"/>
  <c r="B147" i="4" s="1"/>
  <c r="W21" i="4"/>
  <c r="V21" i="4"/>
  <c r="U21" i="4"/>
  <c r="U146" i="4" s="1"/>
  <c r="T21" i="4"/>
  <c r="S21" i="4"/>
  <c r="S146" i="4" s="1"/>
  <c r="R21" i="4"/>
  <c r="R146" i="4" s="1"/>
  <c r="Q21" i="4"/>
  <c r="P21" i="4"/>
  <c r="O21" i="4"/>
  <c r="N21" i="4"/>
  <c r="M21" i="4"/>
  <c r="M146" i="4" s="1"/>
  <c r="L21" i="4"/>
  <c r="K21" i="4"/>
  <c r="J21" i="4"/>
  <c r="I21" i="4"/>
  <c r="H21" i="4"/>
  <c r="G21" i="4"/>
  <c r="F21" i="4"/>
  <c r="E21" i="4"/>
  <c r="E146" i="4" s="1"/>
  <c r="D21" i="4"/>
  <c r="C21" i="4"/>
  <c r="C146" i="4" s="1"/>
  <c r="B21" i="4"/>
  <c r="B146" i="4" s="1"/>
  <c r="W20" i="4"/>
  <c r="V20" i="4"/>
  <c r="U20" i="4"/>
  <c r="T20" i="4"/>
  <c r="S20" i="4"/>
  <c r="S145" i="4" s="1"/>
  <c r="R20" i="4"/>
  <c r="R145" i="4" s="1"/>
  <c r="Q20" i="4"/>
  <c r="Q145" i="4" s="1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Q144" i="4" s="1"/>
  <c r="P19" i="4"/>
  <c r="O19" i="4"/>
  <c r="N19" i="4"/>
  <c r="N144" i="4" s="1"/>
  <c r="M19" i="4"/>
  <c r="L19" i="4"/>
  <c r="L144" i="4" s="1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U17" i="4"/>
  <c r="T17" i="4"/>
  <c r="S17" i="4"/>
  <c r="R17" i="4"/>
  <c r="P17" i="4"/>
  <c r="O17" i="4"/>
  <c r="L17" i="4"/>
  <c r="K17" i="4"/>
  <c r="J17" i="4"/>
  <c r="I17" i="4"/>
  <c r="H17" i="4"/>
  <c r="G17" i="4"/>
  <c r="F17" i="4"/>
  <c r="E17" i="4"/>
  <c r="D17" i="4"/>
  <c r="C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K141" i="4" s="1"/>
  <c r="J16" i="4"/>
  <c r="I16" i="4"/>
  <c r="H16" i="4"/>
  <c r="G16" i="4"/>
  <c r="F16" i="4"/>
  <c r="E16" i="4"/>
  <c r="D16" i="4"/>
  <c r="C16" i="4"/>
  <c r="C141" i="4" s="1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F140" i="4" s="1"/>
  <c r="E15" i="4"/>
  <c r="D15" i="4"/>
  <c r="C15" i="4"/>
  <c r="B15" i="4"/>
  <c r="W14" i="4"/>
  <c r="V14" i="4"/>
  <c r="V139" i="4" s="1"/>
  <c r="U14" i="4"/>
  <c r="U139" i="4" s="1"/>
  <c r="T14" i="4"/>
  <c r="T139" i="4" s="1"/>
  <c r="S14" i="4"/>
  <c r="S139" i="4" s="1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G13" i="4"/>
  <c r="F13" i="4"/>
  <c r="E13" i="4"/>
  <c r="D13" i="4"/>
  <c r="B13" i="4"/>
  <c r="W12" i="4"/>
  <c r="V12" i="4"/>
  <c r="U12" i="4"/>
  <c r="T12" i="4"/>
  <c r="S12" i="4"/>
  <c r="S137" i="4" s="1"/>
  <c r="R12" i="4"/>
  <c r="Q12" i="4"/>
  <c r="Q137" i="4" s="1"/>
  <c r="P12" i="4"/>
  <c r="P137" i="4" s="1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Q136" i="4" s="1"/>
  <c r="P11" i="4"/>
  <c r="O11" i="4"/>
  <c r="O136" i="4" s="1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S9" i="4"/>
  <c r="Q9" i="4"/>
  <c r="N9" i="4"/>
  <c r="M9" i="4"/>
  <c r="J9" i="4"/>
  <c r="I9" i="4"/>
  <c r="H9" i="4"/>
  <c r="G9" i="4"/>
  <c r="F9" i="4"/>
  <c r="E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T7" i="4"/>
  <c r="R7" i="4"/>
  <c r="Q7" i="4"/>
  <c r="P7" i="4"/>
  <c r="O7" i="4"/>
  <c r="N7" i="4"/>
  <c r="M7" i="4"/>
  <c r="L7" i="4"/>
  <c r="K7" i="4"/>
  <c r="J7" i="4"/>
  <c r="I7" i="4"/>
  <c r="H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U5" i="4"/>
  <c r="M5" i="4"/>
  <c r="W4" i="4"/>
  <c r="V4" i="4"/>
  <c r="U4" i="4"/>
  <c r="T4" i="4"/>
  <c r="S4" i="4"/>
  <c r="R4" i="4"/>
  <c r="Q4" i="4"/>
  <c r="P4" i="4"/>
  <c r="O4" i="4"/>
  <c r="N4" i="4"/>
  <c r="M4" i="4"/>
  <c r="B4" i="4"/>
  <c r="A1" i="4"/>
  <c r="B51" i="2"/>
  <c r="B39" i="2"/>
  <c r="B31" i="2"/>
  <c r="B8" i="2"/>
  <c r="B14" i="2"/>
  <c r="B36" i="2"/>
  <c r="B16" i="2"/>
  <c r="B26" i="2"/>
  <c r="B41" i="2"/>
  <c r="B50" i="2"/>
  <c r="B45" i="2"/>
  <c r="B13" i="2"/>
  <c r="B6" i="2"/>
  <c r="B58" i="2"/>
  <c r="B40" i="2"/>
  <c r="B55" i="2"/>
  <c r="B35" i="2"/>
  <c r="B56" i="2"/>
  <c r="B19" i="2"/>
  <c r="B48" i="2"/>
  <c r="B54" i="2"/>
  <c r="B25" i="2"/>
  <c r="B21" i="2"/>
  <c r="B59" i="2"/>
  <c r="B46" i="2"/>
  <c r="B4" i="2"/>
  <c r="B44" i="2"/>
  <c r="B30" i="2"/>
  <c r="B23" i="2"/>
  <c r="B38" i="2"/>
  <c r="B10" i="2"/>
  <c r="B15" i="2"/>
  <c r="B43" i="2"/>
  <c r="B5" i="2"/>
  <c r="B33" i="2"/>
  <c r="B29" i="2"/>
  <c r="B53" i="2"/>
  <c r="B28" i="2"/>
  <c r="B18" i="2"/>
  <c r="B11" i="2"/>
  <c r="B34" i="2"/>
  <c r="B49" i="2"/>
  <c r="B24" i="2"/>
  <c r="B61" i="2"/>
  <c r="B60" i="2"/>
  <c r="B20" i="2"/>
  <c r="B9" i="2"/>
  <c r="C73" i="51" l="1"/>
  <c r="I73" i="51"/>
  <c r="J73" i="51"/>
  <c r="F73" i="51"/>
  <c r="G73" i="51"/>
  <c r="H73" i="51"/>
  <c r="K73" i="51"/>
  <c r="Q73" i="51"/>
  <c r="R73" i="51"/>
  <c r="N73" i="51"/>
  <c r="O73" i="51"/>
  <c r="P73" i="51"/>
  <c r="S73" i="51"/>
  <c r="V73" i="51"/>
  <c r="W73" i="51"/>
  <c r="B73" i="51"/>
  <c r="R80" i="51"/>
  <c r="H87" i="51"/>
  <c r="D73" i="50"/>
  <c r="E73" i="50"/>
  <c r="B73" i="50"/>
  <c r="C73" i="50"/>
  <c r="L73" i="50"/>
  <c r="I73" i="50"/>
  <c r="J73" i="50"/>
  <c r="K73" i="50"/>
  <c r="T73" i="50"/>
  <c r="U73" i="50"/>
  <c r="Q73" i="50"/>
  <c r="R73" i="50"/>
  <c r="H73" i="50"/>
  <c r="S73" i="50"/>
  <c r="B105" i="50"/>
  <c r="L73" i="49"/>
  <c r="N73" i="49"/>
  <c r="S103" i="50"/>
  <c r="C105" i="50"/>
  <c r="S103" i="51"/>
  <c r="K73" i="49"/>
  <c r="T73" i="49"/>
  <c r="C104" i="50"/>
  <c r="V73" i="49"/>
  <c r="I103" i="49"/>
  <c r="D104" i="50"/>
  <c r="J105" i="51"/>
  <c r="K105" i="50"/>
  <c r="L105" i="50"/>
  <c r="F104" i="51"/>
  <c r="M105" i="50"/>
  <c r="S73" i="49"/>
  <c r="C104" i="49"/>
  <c r="B103" i="51"/>
  <c r="H104" i="51"/>
  <c r="N105" i="51"/>
  <c r="N87" i="49"/>
  <c r="J104" i="49"/>
  <c r="C103" i="50"/>
  <c r="I104" i="50"/>
  <c r="C103" i="51"/>
  <c r="O105" i="51"/>
  <c r="O87" i="49"/>
  <c r="K104" i="49"/>
  <c r="D103" i="50"/>
  <c r="J104" i="50"/>
  <c r="D103" i="51"/>
  <c r="P105" i="51"/>
  <c r="V87" i="49"/>
  <c r="R104" i="49"/>
  <c r="K104" i="50"/>
  <c r="F103" i="50"/>
  <c r="H73" i="49"/>
  <c r="W87" i="49"/>
  <c r="S104" i="49"/>
  <c r="L104" i="50"/>
  <c r="N103" i="50"/>
  <c r="F103" i="51"/>
  <c r="R105" i="51"/>
  <c r="G103" i="50"/>
  <c r="S105" i="50"/>
  <c r="D73" i="49"/>
  <c r="H103" i="50"/>
  <c r="T105" i="50"/>
  <c r="H104" i="50"/>
  <c r="H103" i="51"/>
  <c r="N104" i="51"/>
  <c r="L105" i="49"/>
  <c r="I103" i="50"/>
  <c r="U105" i="50"/>
  <c r="P104" i="50"/>
  <c r="I103" i="51"/>
  <c r="T105" i="49"/>
  <c r="K103" i="50"/>
  <c r="Q104" i="50"/>
  <c r="J105" i="50"/>
  <c r="K103" i="51"/>
  <c r="W105" i="51"/>
  <c r="U105" i="49"/>
  <c r="L103" i="50"/>
  <c r="R104" i="50"/>
  <c r="R105" i="50"/>
  <c r="L103" i="51"/>
  <c r="S104" i="50"/>
  <c r="P73" i="49"/>
  <c r="C73" i="49"/>
  <c r="T104" i="50"/>
  <c r="N103" i="51"/>
  <c r="O103" i="50"/>
  <c r="D151" i="4"/>
  <c r="S151" i="4"/>
  <c r="E151" i="4"/>
  <c r="F151" i="4"/>
  <c r="G151" i="4"/>
  <c r="O52" i="47"/>
  <c r="E52" i="47"/>
  <c r="H52" i="47"/>
  <c r="B52" i="47"/>
  <c r="K52" i="47"/>
  <c r="W52" i="47"/>
  <c r="W124" i="4"/>
  <c r="M52" i="47"/>
  <c r="P52" i="47"/>
  <c r="S52" i="47"/>
  <c r="I60" i="47"/>
  <c r="U52" i="47"/>
  <c r="K60" i="47"/>
  <c r="G52" i="47"/>
  <c r="T52" i="46"/>
  <c r="E52" i="46"/>
  <c r="I52" i="46"/>
  <c r="D52" i="46"/>
  <c r="V52" i="46"/>
  <c r="L52" i="46"/>
  <c r="H52" i="46"/>
  <c r="U52" i="46"/>
  <c r="F52" i="46"/>
  <c r="B69" i="45"/>
  <c r="V52" i="45"/>
  <c r="W60" i="45"/>
  <c r="W52" i="45"/>
  <c r="N77" i="47"/>
  <c r="B52" i="45"/>
  <c r="D52" i="45"/>
  <c r="F52" i="45"/>
  <c r="K77" i="45"/>
  <c r="K69" i="45" s="1"/>
  <c r="J52" i="45"/>
  <c r="L52" i="45"/>
  <c r="V69" i="45"/>
  <c r="Q77" i="47"/>
  <c r="N52" i="45"/>
  <c r="S77" i="47"/>
  <c r="H60" i="45"/>
  <c r="R52" i="45"/>
  <c r="O60" i="45"/>
  <c r="T52" i="45"/>
  <c r="P60" i="45"/>
  <c r="C150" i="4"/>
  <c r="D150" i="4"/>
  <c r="E150" i="4"/>
  <c r="J150" i="4"/>
  <c r="G69" i="45"/>
  <c r="J69" i="45"/>
  <c r="O69" i="45"/>
  <c r="F69" i="45"/>
  <c r="P150" i="4"/>
  <c r="Q150" i="4"/>
  <c r="R69" i="45"/>
  <c r="L69" i="45"/>
  <c r="C69" i="45"/>
  <c r="B150" i="4"/>
  <c r="W69" i="45"/>
  <c r="N69" i="45"/>
  <c r="B124" i="4"/>
  <c r="K63" i="43"/>
  <c r="M63" i="43"/>
  <c r="I72" i="43"/>
  <c r="K72" i="43"/>
  <c r="Q63" i="43"/>
  <c r="S63" i="43"/>
  <c r="N63" i="43"/>
  <c r="N90" i="43"/>
  <c r="U63" i="43"/>
  <c r="V63" i="43"/>
  <c r="C63" i="43"/>
  <c r="E63" i="43"/>
  <c r="V63" i="42"/>
  <c r="I63" i="42"/>
  <c r="Q63" i="42"/>
  <c r="D63" i="42"/>
  <c r="C63" i="42"/>
  <c r="F63" i="42"/>
  <c r="H63" i="42"/>
  <c r="L63" i="42"/>
  <c r="F72" i="42"/>
  <c r="N63" i="42"/>
  <c r="L72" i="42"/>
  <c r="P63" i="42"/>
  <c r="M72" i="42"/>
  <c r="N72" i="42"/>
  <c r="T63" i="42"/>
  <c r="S63" i="41"/>
  <c r="N63" i="41"/>
  <c r="V63" i="41"/>
  <c r="W63" i="41"/>
  <c r="F90" i="41"/>
  <c r="Q90" i="43"/>
  <c r="D90" i="42"/>
  <c r="R90" i="43"/>
  <c r="F90" i="43"/>
  <c r="E90" i="42"/>
  <c r="S90" i="43"/>
  <c r="V90" i="41"/>
  <c r="V90" i="43"/>
  <c r="C63" i="41"/>
  <c r="W90" i="43"/>
  <c r="F63" i="41"/>
  <c r="G63" i="41"/>
  <c r="T81" i="41"/>
  <c r="I63" i="41"/>
  <c r="K63" i="41"/>
  <c r="G72" i="41"/>
  <c r="H72" i="41"/>
  <c r="B90" i="43"/>
  <c r="C90" i="43"/>
  <c r="D63" i="41"/>
  <c r="O63" i="41"/>
  <c r="O72" i="41"/>
  <c r="T90" i="42"/>
  <c r="Q63" i="41"/>
  <c r="Q72" i="41"/>
  <c r="U90" i="42"/>
  <c r="G90" i="43"/>
  <c r="L63" i="41"/>
  <c r="V90" i="42"/>
  <c r="I81" i="41"/>
  <c r="L81" i="41"/>
  <c r="Q81" i="41"/>
  <c r="J149" i="4"/>
  <c r="F149" i="4"/>
  <c r="G149" i="4"/>
  <c r="Q149" i="4"/>
  <c r="P149" i="4"/>
  <c r="R149" i="4"/>
  <c r="P51" i="39"/>
  <c r="F51" i="39"/>
  <c r="K51" i="39"/>
  <c r="S51" i="39"/>
  <c r="E51" i="39"/>
  <c r="H51" i="39"/>
  <c r="T51" i="39"/>
  <c r="M51" i="39"/>
  <c r="C51" i="39"/>
  <c r="L51" i="38"/>
  <c r="T51" i="38"/>
  <c r="J51" i="38"/>
  <c r="D60" i="38"/>
  <c r="R51" i="38"/>
  <c r="M51" i="38"/>
  <c r="U51" i="38"/>
  <c r="D51" i="38"/>
  <c r="S51" i="37"/>
  <c r="T51" i="37"/>
  <c r="F63" i="37"/>
  <c r="F80" i="38"/>
  <c r="C78" i="39"/>
  <c r="Q63" i="37"/>
  <c r="B78" i="37"/>
  <c r="S63" i="37"/>
  <c r="G78" i="37"/>
  <c r="I60" i="37"/>
  <c r="V63" i="37"/>
  <c r="L60" i="37"/>
  <c r="W63" i="37"/>
  <c r="L78" i="37"/>
  <c r="F51" i="37"/>
  <c r="M60" i="37"/>
  <c r="Q60" i="37"/>
  <c r="R78" i="37"/>
  <c r="B78" i="38"/>
  <c r="N80" i="38"/>
  <c r="W80" i="39"/>
  <c r="C51" i="37"/>
  <c r="M57" i="37"/>
  <c r="D51" i="37"/>
  <c r="P57" i="37"/>
  <c r="L79" i="38"/>
  <c r="I51" i="37"/>
  <c r="S79" i="37"/>
  <c r="S72" i="37" s="1"/>
  <c r="J78" i="38"/>
  <c r="V80" i="38"/>
  <c r="S78" i="39"/>
  <c r="L51" i="37"/>
  <c r="G80" i="37"/>
  <c r="H80" i="37"/>
  <c r="T79" i="38"/>
  <c r="G80" i="39"/>
  <c r="O51" i="37"/>
  <c r="K78" i="39"/>
  <c r="R78" i="38"/>
  <c r="W148" i="4"/>
  <c r="G148" i="4"/>
  <c r="D122" i="4"/>
  <c r="D148" i="4"/>
  <c r="N148" i="4"/>
  <c r="E148" i="4"/>
  <c r="O148" i="4"/>
  <c r="Q148" i="4"/>
  <c r="K51" i="35"/>
  <c r="M51" i="35"/>
  <c r="D79" i="35"/>
  <c r="S51" i="35"/>
  <c r="T51" i="35"/>
  <c r="J51" i="35"/>
  <c r="B78" i="35"/>
  <c r="N80" i="35"/>
  <c r="U51" i="35"/>
  <c r="Q63" i="35"/>
  <c r="W51" i="35"/>
  <c r="G60" i="35"/>
  <c r="L79" i="35"/>
  <c r="R51" i="35"/>
  <c r="E57" i="35"/>
  <c r="C51" i="35"/>
  <c r="I57" i="35"/>
  <c r="D51" i="35"/>
  <c r="E51" i="35"/>
  <c r="G51" i="35"/>
  <c r="M51" i="34"/>
  <c r="C51" i="34"/>
  <c r="T51" i="34"/>
  <c r="W51" i="34"/>
  <c r="Q63" i="34"/>
  <c r="U51" i="34"/>
  <c r="F51" i="34"/>
  <c r="I51" i="34"/>
  <c r="D51" i="34"/>
  <c r="D57" i="34"/>
  <c r="G51" i="34"/>
  <c r="S51" i="34"/>
  <c r="B51" i="34"/>
  <c r="N51" i="34"/>
  <c r="E51" i="34"/>
  <c r="Q51" i="34"/>
  <c r="L51" i="34"/>
  <c r="O51" i="34"/>
  <c r="J51" i="34"/>
  <c r="V51" i="34"/>
  <c r="E79" i="34"/>
  <c r="C79" i="35"/>
  <c r="I80" i="35"/>
  <c r="K51" i="33"/>
  <c r="M78" i="35"/>
  <c r="W79" i="35"/>
  <c r="I51" i="33"/>
  <c r="U51" i="33"/>
  <c r="N79" i="34"/>
  <c r="S51" i="33"/>
  <c r="N51" i="33"/>
  <c r="G63" i="33"/>
  <c r="H78" i="33"/>
  <c r="T63" i="33"/>
  <c r="B79" i="33"/>
  <c r="M78" i="34"/>
  <c r="Q51" i="33"/>
  <c r="G51" i="33"/>
  <c r="U79" i="34"/>
  <c r="V79" i="34"/>
  <c r="D60" i="33"/>
  <c r="L80" i="33"/>
  <c r="S79" i="35"/>
  <c r="E51" i="33"/>
  <c r="V51" i="33"/>
  <c r="N60" i="33"/>
  <c r="T78" i="34"/>
  <c r="U78" i="34"/>
  <c r="Q78" i="35"/>
  <c r="C51" i="33"/>
  <c r="O51" i="33"/>
  <c r="V60" i="33"/>
  <c r="J51" i="33"/>
  <c r="H80" i="34"/>
  <c r="B57" i="33"/>
  <c r="I80" i="34"/>
  <c r="E80" i="35"/>
  <c r="M51" i="33"/>
  <c r="C57" i="33"/>
  <c r="D147" i="4"/>
  <c r="F147" i="4"/>
  <c r="R147" i="4"/>
  <c r="S147" i="4"/>
  <c r="E147" i="4"/>
  <c r="G147" i="4"/>
  <c r="K94" i="31"/>
  <c r="R84" i="31"/>
  <c r="I90" i="31"/>
  <c r="D84" i="31"/>
  <c r="U99" i="31"/>
  <c r="L84" i="31"/>
  <c r="M84" i="31"/>
  <c r="W105" i="31"/>
  <c r="L120" i="4"/>
  <c r="T84" i="31"/>
  <c r="J84" i="31"/>
  <c r="W84" i="30"/>
  <c r="D84" i="30"/>
  <c r="P84" i="30"/>
  <c r="E90" i="30"/>
  <c r="L84" i="30"/>
  <c r="J84" i="30"/>
  <c r="M84" i="30"/>
  <c r="R84" i="30"/>
  <c r="U84" i="30"/>
  <c r="O84" i="29"/>
  <c r="U90" i="29"/>
  <c r="U105" i="29"/>
  <c r="C122" i="29"/>
  <c r="I120" i="30"/>
  <c r="M122" i="31"/>
  <c r="J84" i="29"/>
  <c r="L122" i="29"/>
  <c r="H123" i="29"/>
  <c r="P84" i="29"/>
  <c r="W84" i="29"/>
  <c r="Q120" i="30"/>
  <c r="R84" i="29"/>
  <c r="J123" i="31"/>
  <c r="U84" i="29"/>
  <c r="K84" i="29"/>
  <c r="B94" i="29"/>
  <c r="V84" i="29"/>
  <c r="G94" i="29"/>
  <c r="Q119" i="31"/>
  <c r="G123" i="31"/>
  <c r="E122" i="30"/>
  <c r="B90" i="29"/>
  <c r="G84" i="29"/>
  <c r="S84" i="29"/>
  <c r="E90" i="29"/>
  <c r="W119" i="30"/>
  <c r="E122" i="31"/>
  <c r="B84" i="29"/>
  <c r="G90" i="29"/>
  <c r="H90" i="29"/>
  <c r="I99" i="29"/>
  <c r="Q99" i="29"/>
  <c r="F105" i="29"/>
  <c r="D120" i="30"/>
  <c r="E84" i="29"/>
  <c r="M90" i="29"/>
  <c r="C120" i="31"/>
  <c r="O123" i="31"/>
  <c r="F84" i="29"/>
  <c r="O90" i="29"/>
  <c r="M105" i="29"/>
  <c r="P90" i="29"/>
  <c r="N105" i="29"/>
  <c r="H84" i="29"/>
  <c r="R90" i="29"/>
  <c r="P105" i="29"/>
  <c r="T39" i="4"/>
  <c r="T146" i="4"/>
  <c r="P146" i="4"/>
  <c r="Q146" i="4"/>
  <c r="C39" i="4"/>
  <c r="D146" i="4"/>
  <c r="V120" i="4"/>
  <c r="J146" i="4"/>
  <c r="K146" i="4"/>
  <c r="L146" i="4"/>
  <c r="F117" i="4"/>
  <c r="G117" i="4"/>
  <c r="D126" i="27"/>
  <c r="P126" i="27"/>
  <c r="F110" i="27"/>
  <c r="R110" i="27"/>
  <c r="D110" i="27"/>
  <c r="E110" i="27"/>
  <c r="K110" i="27"/>
  <c r="Q126" i="27"/>
  <c r="T98" i="27"/>
  <c r="N110" i="27"/>
  <c r="M57" i="24"/>
  <c r="M116" i="4" s="1"/>
  <c r="S57" i="24"/>
  <c r="S116" i="4" s="1"/>
  <c r="J126" i="27"/>
  <c r="S110" i="27"/>
  <c r="M126" i="27"/>
  <c r="C126" i="27"/>
  <c r="O110" i="27"/>
  <c r="T126" i="27"/>
  <c r="R98" i="27"/>
  <c r="V110" i="27"/>
  <c r="P77" i="24"/>
  <c r="P174" i="4" s="1"/>
  <c r="W57" i="24"/>
  <c r="W116" i="4" s="1"/>
  <c r="R126" i="27"/>
  <c r="H126" i="27"/>
  <c r="D98" i="27"/>
  <c r="P98" i="27"/>
  <c r="I98" i="27"/>
  <c r="T110" i="27"/>
  <c r="J110" i="27"/>
  <c r="S118" i="4"/>
  <c r="U126" i="27"/>
  <c r="K126" i="27"/>
  <c r="M98" i="27"/>
  <c r="W110" i="27"/>
  <c r="M110" i="27"/>
  <c r="H110" i="27"/>
  <c r="C110" i="27"/>
  <c r="R98" i="26"/>
  <c r="N98" i="26"/>
  <c r="H110" i="26"/>
  <c r="P98" i="26"/>
  <c r="U126" i="26"/>
  <c r="S98" i="26"/>
  <c r="I98" i="26"/>
  <c r="F110" i="26"/>
  <c r="G126" i="26"/>
  <c r="N126" i="26"/>
  <c r="V98" i="26"/>
  <c r="I110" i="26"/>
  <c r="P110" i="26"/>
  <c r="J126" i="26"/>
  <c r="B98" i="26"/>
  <c r="L110" i="26"/>
  <c r="L126" i="26"/>
  <c r="Q98" i="26"/>
  <c r="N110" i="26"/>
  <c r="O126" i="26"/>
  <c r="E126" i="26"/>
  <c r="V126" i="26"/>
  <c r="Q110" i="26"/>
  <c r="C98" i="26"/>
  <c r="R126" i="26"/>
  <c r="J98" i="26"/>
  <c r="T110" i="26"/>
  <c r="T126" i="26"/>
  <c r="F98" i="26"/>
  <c r="V110" i="26"/>
  <c r="L70" i="4"/>
  <c r="W52" i="24"/>
  <c r="U105" i="25"/>
  <c r="I156" i="25"/>
  <c r="V152" i="26"/>
  <c r="V105" i="25"/>
  <c r="E98" i="25"/>
  <c r="K98" i="25"/>
  <c r="F98" i="25"/>
  <c r="L98" i="25"/>
  <c r="F119" i="25"/>
  <c r="T126" i="25"/>
  <c r="V119" i="25"/>
  <c r="N156" i="25"/>
  <c r="D156" i="25"/>
  <c r="D110" i="25"/>
  <c r="J98" i="25"/>
  <c r="C110" i="25"/>
  <c r="W126" i="25"/>
  <c r="O72" i="4"/>
  <c r="O145" i="4" s="1"/>
  <c r="O52" i="24"/>
  <c r="O74" i="24" s="1"/>
  <c r="O171" i="4" s="1"/>
  <c r="S136" i="25"/>
  <c r="M98" i="25"/>
  <c r="S98" i="25"/>
  <c r="B110" i="25"/>
  <c r="N110" i="25"/>
  <c r="J126" i="25"/>
  <c r="E136" i="25"/>
  <c r="S156" i="25"/>
  <c r="N98" i="25"/>
  <c r="T98" i="25"/>
  <c r="F152" i="26"/>
  <c r="R154" i="26"/>
  <c r="E143" i="4"/>
  <c r="Q98" i="25"/>
  <c r="H126" i="25"/>
  <c r="W156" i="25"/>
  <c r="U126" i="25"/>
  <c r="S77" i="24"/>
  <c r="S174" i="4" s="1"/>
  <c r="B77" i="24"/>
  <c r="B174" i="4" s="1"/>
  <c r="D126" i="25"/>
  <c r="V110" i="25"/>
  <c r="U98" i="25"/>
  <c r="J110" i="25"/>
  <c r="F126" i="25"/>
  <c r="R126" i="25"/>
  <c r="V98" i="25"/>
  <c r="B105" i="25"/>
  <c r="G126" i="25"/>
  <c r="V145" i="4"/>
  <c r="T52" i="24"/>
  <c r="T69" i="4" s="1"/>
  <c r="T142" i="4" s="1"/>
  <c r="L143" i="4"/>
  <c r="P71" i="4"/>
  <c r="P144" i="4" s="1"/>
  <c r="N152" i="26"/>
  <c r="M143" i="4"/>
  <c r="C70" i="4"/>
  <c r="C143" i="4" s="1"/>
  <c r="F105" i="25"/>
  <c r="N143" i="4"/>
  <c r="C98" i="25"/>
  <c r="O98" i="25"/>
  <c r="I105" i="25"/>
  <c r="T110" i="25"/>
  <c r="D122" i="25"/>
  <c r="P126" i="25"/>
  <c r="J105" i="25"/>
  <c r="I110" i="25"/>
  <c r="F70" i="4"/>
  <c r="F143" i="4" s="1"/>
  <c r="D98" i="25"/>
  <c r="G70" i="4"/>
  <c r="G143" i="4" s="1"/>
  <c r="T71" i="4"/>
  <c r="U76" i="24"/>
  <c r="U173" i="4" s="1"/>
  <c r="M105" i="25"/>
  <c r="T122" i="25"/>
  <c r="L126" i="25"/>
  <c r="B154" i="26"/>
  <c r="F52" i="24"/>
  <c r="F69" i="4" s="1"/>
  <c r="N105" i="25"/>
  <c r="K110" i="25"/>
  <c r="V71" i="4"/>
  <c r="V144" i="4" s="1"/>
  <c r="G52" i="24"/>
  <c r="G69" i="4" s="1"/>
  <c r="G142" i="4" s="1"/>
  <c r="Q105" i="25"/>
  <c r="R110" i="25"/>
  <c r="N126" i="25"/>
  <c r="G156" i="25"/>
  <c r="M3" i="4"/>
  <c r="M128" i="4" s="1"/>
  <c r="V143" i="4"/>
  <c r="H145" i="4"/>
  <c r="J145" i="4"/>
  <c r="G144" i="4"/>
  <c r="J143" i="4"/>
  <c r="K143" i="4"/>
  <c r="W145" i="4"/>
  <c r="I144" i="4"/>
  <c r="P76" i="24"/>
  <c r="P173" i="4" s="1"/>
  <c r="D143" i="4"/>
  <c r="P145" i="4"/>
  <c r="Q76" i="24"/>
  <c r="Q173" i="4" s="1"/>
  <c r="P136" i="25"/>
  <c r="T144" i="4"/>
  <c r="J57" i="24"/>
  <c r="J116" i="4" s="1"/>
  <c r="T76" i="24"/>
  <c r="T173" i="4" s="1"/>
  <c r="U52" i="24"/>
  <c r="E77" i="24"/>
  <c r="E174" i="4" s="1"/>
  <c r="E57" i="24"/>
  <c r="E116" i="4" s="1"/>
  <c r="K57" i="24"/>
  <c r="K116" i="4" s="1"/>
  <c r="K156" i="25"/>
  <c r="C77" i="24"/>
  <c r="C174" i="4" s="1"/>
  <c r="F77" i="24"/>
  <c r="F174" i="4" s="1"/>
  <c r="N74" i="24"/>
  <c r="N171" i="4" s="1"/>
  <c r="J77" i="24"/>
  <c r="J174" i="4" s="1"/>
  <c r="K77" i="24"/>
  <c r="K174" i="4" s="1"/>
  <c r="Q156" i="25"/>
  <c r="V52" i="24"/>
  <c r="L57" i="24"/>
  <c r="L116" i="4" s="1"/>
  <c r="R57" i="24"/>
  <c r="R116" i="4" s="1"/>
  <c r="B75" i="24"/>
  <c r="B172" i="4" s="1"/>
  <c r="N77" i="24"/>
  <c r="N174" i="4" s="1"/>
  <c r="C75" i="24"/>
  <c r="C172" i="4" s="1"/>
  <c r="O77" i="24"/>
  <c r="O174" i="4" s="1"/>
  <c r="F75" i="24"/>
  <c r="F172" i="4" s="1"/>
  <c r="G75" i="24"/>
  <c r="G172" i="4" s="1"/>
  <c r="D52" i="24"/>
  <c r="P57" i="24"/>
  <c r="P116" i="4" s="1"/>
  <c r="J75" i="24"/>
  <c r="J172" i="4" s="1"/>
  <c r="V77" i="24"/>
  <c r="V174" i="4" s="1"/>
  <c r="V156" i="25"/>
  <c r="E52" i="24"/>
  <c r="K76" i="24"/>
  <c r="K173" i="4" s="1"/>
  <c r="Q77" i="24"/>
  <c r="Q174" i="4" s="1"/>
  <c r="Q57" i="24"/>
  <c r="Q116" i="4" s="1"/>
  <c r="K75" i="24"/>
  <c r="K172" i="4" s="1"/>
  <c r="W77" i="24"/>
  <c r="W174" i="4" s="1"/>
  <c r="O143" i="4"/>
  <c r="C71" i="4"/>
  <c r="I72" i="4"/>
  <c r="W144" i="4"/>
  <c r="B145" i="4"/>
  <c r="E71" i="4"/>
  <c r="E144" i="4" s="1"/>
  <c r="K72" i="4"/>
  <c r="K145" i="4" s="1"/>
  <c r="I117" i="4"/>
  <c r="C145" i="4"/>
  <c r="F71" i="4"/>
  <c r="F144" i="4" s="1"/>
  <c r="N75" i="24"/>
  <c r="N172" i="4" s="1"/>
  <c r="M136" i="25"/>
  <c r="O75" i="24"/>
  <c r="O172" i="4" s="1"/>
  <c r="T143" i="4"/>
  <c r="B30" i="4"/>
  <c r="W69" i="4"/>
  <c r="W142" i="4" s="1"/>
  <c r="M72" i="4"/>
  <c r="M145" i="4" s="1"/>
  <c r="U143" i="4"/>
  <c r="B70" i="4"/>
  <c r="B143" i="4" s="1"/>
  <c r="H71" i="4"/>
  <c r="H144" i="4" s="1"/>
  <c r="N72" i="4"/>
  <c r="N145" i="4" s="1"/>
  <c r="L117" i="4"/>
  <c r="R118" i="4"/>
  <c r="N76" i="24"/>
  <c r="N173" i="4" s="1"/>
  <c r="T57" i="24"/>
  <c r="T116" i="4" s="1"/>
  <c r="R75" i="24"/>
  <c r="R172" i="4" s="1"/>
  <c r="I75" i="24"/>
  <c r="I172" i="4" s="1"/>
  <c r="O76" i="24"/>
  <c r="O173" i="4" s="1"/>
  <c r="U77" i="24"/>
  <c r="U174" i="4" s="1"/>
  <c r="U57" i="24"/>
  <c r="U116" i="4" s="1"/>
  <c r="E156" i="25"/>
  <c r="W143" i="4"/>
  <c r="E30" i="4"/>
  <c r="D70" i="4"/>
  <c r="P72" i="4"/>
  <c r="N117" i="4"/>
  <c r="D67" i="24"/>
  <c r="V75" i="24"/>
  <c r="V172" i="4" s="1"/>
  <c r="W75" i="24"/>
  <c r="W172" i="4" s="1"/>
  <c r="I145" i="4"/>
  <c r="P117" i="4"/>
  <c r="V118" i="4"/>
  <c r="L52" i="24"/>
  <c r="B57" i="24"/>
  <c r="B116" i="4" s="1"/>
  <c r="T67" i="24"/>
  <c r="D76" i="24"/>
  <c r="D173" i="4" s="1"/>
  <c r="T156" i="25"/>
  <c r="M144" i="4"/>
  <c r="M52" i="24"/>
  <c r="S76" i="24"/>
  <c r="S173" i="4" s="1"/>
  <c r="C57" i="24"/>
  <c r="C116" i="4" s="1"/>
  <c r="F68" i="24"/>
  <c r="E76" i="24"/>
  <c r="E173" i="4" s="1"/>
  <c r="H136" i="25"/>
  <c r="C156" i="25"/>
  <c r="H76" i="24"/>
  <c r="H173" i="4" s="1"/>
  <c r="U136" i="25"/>
  <c r="K136" i="25"/>
  <c r="I70" i="4"/>
  <c r="O71" i="4"/>
  <c r="O144" i="4" s="1"/>
  <c r="U72" i="4"/>
  <c r="I76" i="24"/>
  <c r="I173" i="4" s="1"/>
  <c r="V76" i="24"/>
  <c r="V173" i="4" s="1"/>
  <c r="H69" i="24"/>
  <c r="F156" i="25"/>
  <c r="Q75" i="24"/>
  <c r="Q172" i="4" s="1"/>
  <c r="W76" i="24"/>
  <c r="W173" i="4" s="1"/>
  <c r="P69" i="24"/>
  <c r="M76" i="24"/>
  <c r="M173" i="4" s="1"/>
  <c r="M156" i="25"/>
  <c r="B143" i="23"/>
  <c r="B60" i="20"/>
  <c r="B113" i="4" s="1"/>
  <c r="B137" i="23"/>
  <c r="S170" i="23"/>
  <c r="S62" i="20"/>
  <c r="S115" i="4" s="1"/>
  <c r="S60" i="20"/>
  <c r="S113" i="4" s="1"/>
  <c r="B205" i="23"/>
  <c r="W60" i="20"/>
  <c r="W113" i="4" s="1"/>
  <c r="C183" i="23"/>
  <c r="O183" i="23"/>
  <c r="G183" i="23"/>
  <c r="K61" i="20"/>
  <c r="K114" i="4" s="1"/>
  <c r="R61" i="20"/>
  <c r="R114" i="4" s="1"/>
  <c r="S61" i="20"/>
  <c r="S114" i="4" s="1"/>
  <c r="B141" i="23"/>
  <c r="D77" i="20"/>
  <c r="D168" i="4" s="1"/>
  <c r="B192" i="23"/>
  <c r="J141" i="23"/>
  <c r="D192" i="23"/>
  <c r="D183" i="23" s="1"/>
  <c r="S56" i="20"/>
  <c r="K141" i="23"/>
  <c r="M192" i="23"/>
  <c r="M183" i="23" s="1"/>
  <c r="S137" i="23"/>
  <c r="S132" i="23" s="1"/>
  <c r="R99" i="23"/>
  <c r="S141" i="23"/>
  <c r="C5" i="23"/>
  <c r="F5" i="23"/>
  <c r="G5" i="23"/>
  <c r="G60" i="20" s="1"/>
  <c r="G113" i="4" s="1"/>
  <c r="J5" i="23"/>
  <c r="K5" i="23"/>
  <c r="S57" i="20"/>
  <c r="N5" i="23"/>
  <c r="B48" i="23"/>
  <c r="B154" i="23" s="1"/>
  <c r="O5" i="23"/>
  <c r="C48" i="23"/>
  <c r="R5" i="23"/>
  <c r="J48" i="23"/>
  <c r="S165" i="22"/>
  <c r="O211" i="22"/>
  <c r="M201" i="22"/>
  <c r="T165" i="22"/>
  <c r="G132" i="22"/>
  <c r="N146" i="22"/>
  <c r="L157" i="22"/>
  <c r="Q165" i="22"/>
  <c r="G165" i="22"/>
  <c r="R165" i="22"/>
  <c r="H165" i="22"/>
  <c r="F132" i="22"/>
  <c r="O132" i="22"/>
  <c r="E132" i="22"/>
  <c r="C165" i="22"/>
  <c r="O165" i="22"/>
  <c r="D165" i="22"/>
  <c r="P165" i="22"/>
  <c r="B165" i="22"/>
  <c r="M132" i="22"/>
  <c r="K165" i="22"/>
  <c r="L165" i="22"/>
  <c r="R203" i="22"/>
  <c r="I165" i="22"/>
  <c r="J165" i="22"/>
  <c r="P202" i="22"/>
  <c r="U132" i="22"/>
  <c r="C141" i="21"/>
  <c r="D141" i="21"/>
  <c r="C146" i="21"/>
  <c r="O146" i="21"/>
  <c r="M165" i="21"/>
  <c r="F146" i="21"/>
  <c r="D213" i="22"/>
  <c r="K141" i="21"/>
  <c r="H146" i="21"/>
  <c r="P165" i="21"/>
  <c r="V165" i="21"/>
  <c r="O183" i="21"/>
  <c r="V203" i="22"/>
  <c r="J141" i="4"/>
  <c r="K66" i="4"/>
  <c r="K139" i="4" s="1"/>
  <c r="L141" i="21"/>
  <c r="W165" i="21"/>
  <c r="K201" i="22"/>
  <c r="P141" i="21"/>
  <c r="P132" i="21" s="1"/>
  <c r="V213" i="21"/>
  <c r="Q141" i="21"/>
  <c r="Q132" i="21" s="1"/>
  <c r="T70" i="20"/>
  <c r="S141" i="21"/>
  <c r="R146" i="21"/>
  <c r="K146" i="21"/>
  <c r="W146" i="21"/>
  <c r="U165" i="21"/>
  <c r="L146" i="21"/>
  <c r="N146" i="21"/>
  <c r="L213" i="22"/>
  <c r="Q201" i="21"/>
  <c r="B211" i="21"/>
  <c r="P146" i="21"/>
  <c r="B165" i="21"/>
  <c r="N165" i="21"/>
  <c r="E203" i="21"/>
  <c r="W68" i="4"/>
  <c r="G140" i="4"/>
  <c r="N51" i="20"/>
  <c r="N65" i="4" s="1"/>
  <c r="H132" i="21"/>
  <c r="F51" i="20"/>
  <c r="F65" i="4" s="1"/>
  <c r="W71" i="20"/>
  <c r="F165" i="21"/>
  <c r="P192" i="22"/>
  <c r="F203" i="22"/>
  <c r="R213" i="22"/>
  <c r="S146" i="21"/>
  <c r="G165" i="21"/>
  <c r="S213" i="22"/>
  <c r="T146" i="21"/>
  <c r="V146" i="21"/>
  <c r="T213" i="22"/>
  <c r="Q140" i="4"/>
  <c r="E67" i="4"/>
  <c r="E140" i="4" s="1"/>
  <c r="M68" i="4"/>
  <c r="M141" i="4" s="1"/>
  <c r="J153" i="21"/>
  <c r="B146" i="21"/>
  <c r="J165" i="21"/>
  <c r="D202" i="22"/>
  <c r="G67" i="4"/>
  <c r="G146" i="21"/>
  <c r="K153" i="21"/>
  <c r="E165" i="21"/>
  <c r="R153" i="21"/>
  <c r="V140" i="4"/>
  <c r="S153" i="21"/>
  <c r="W140" i="4"/>
  <c r="V153" i="21"/>
  <c r="H165" i="21"/>
  <c r="N203" i="22"/>
  <c r="R139" i="4"/>
  <c r="B141" i="4"/>
  <c r="Q146" i="21"/>
  <c r="W153" i="21"/>
  <c r="O165" i="21"/>
  <c r="P141" i="4"/>
  <c r="E139" i="4"/>
  <c r="P140" i="4"/>
  <c r="M139" i="4"/>
  <c r="I141" i="4"/>
  <c r="H140" i="4"/>
  <c r="I140" i="4"/>
  <c r="D139" i="4"/>
  <c r="R39" i="4"/>
  <c r="Q141" i="4"/>
  <c r="S39" i="4"/>
  <c r="L139" i="4"/>
  <c r="O139" i="4"/>
  <c r="W77" i="20"/>
  <c r="W168" i="4" s="1"/>
  <c r="B183" i="23"/>
  <c r="N183" i="23"/>
  <c r="B51" i="20"/>
  <c r="B65" i="4" s="1"/>
  <c r="B138" i="4" s="1"/>
  <c r="W139" i="4"/>
  <c r="J194" i="23"/>
  <c r="F183" i="23"/>
  <c r="H141" i="4"/>
  <c r="J39" i="4"/>
  <c r="K39" i="4"/>
  <c r="E51" i="20"/>
  <c r="E65" i="4" s="1"/>
  <c r="E138" i="4" s="1"/>
  <c r="D183" i="21"/>
  <c r="R194" i="23"/>
  <c r="L39" i="4"/>
  <c r="J205" i="23"/>
  <c r="B42" i="4"/>
  <c r="J51" i="20"/>
  <c r="H205" i="23"/>
  <c r="I205" i="23"/>
  <c r="S183" i="23"/>
  <c r="M51" i="20"/>
  <c r="M65" i="4" s="1"/>
  <c r="M138" i="4" s="1"/>
  <c r="L183" i="21"/>
  <c r="W183" i="21"/>
  <c r="W183" i="23"/>
  <c r="M39" i="4"/>
  <c r="F139" i="4"/>
  <c r="R141" i="4"/>
  <c r="W141" i="4"/>
  <c r="G139" i="4"/>
  <c r="S141" i="4"/>
  <c r="R67" i="4"/>
  <c r="R140" i="4" s="1"/>
  <c r="N140" i="4"/>
  <c r="H30" i="4"/>
  <c r="O140" i="4"/>
  <c r="I30" i="4"/>
  <c r="N66" i="4"/>
  <c r="N139" i="4" s="1"/>
  <c r="R51" i="20"/>
  <c r="R65" i="4" s="1"/>
  <c r="R138" i="4" s="1"/>
  <c r="B69" i="20"/>
  <c r="G183" i="21"/>
  <c r="K183" i="23"/>
  <c r="P205" i="23"/>
  <c r="S77" i="20"/>
  <c r="S168" i="4" s="1"/>
  <c r="C69" i="20"/>
  <c r="V183" i="23"/>
  <c r="Q205" i="23"/>
  <c r="K42" i="7"/>
  <c r="T77" i="20"/>
  <c r="T168" i="4" s="1"/>
  <c r="J69" i="20"/>
  <c r="U51" i="20"/>
  <c r="U65" i="4" s="1"/>
  <c r="U138" i="4" s="1"/>
  <c r="K69" i="20"/>
  <c r="T183" i="21"/>
  <c r="J172" i="19"/>
  <c r="J168" i="19"/>
  <c r="J176" i="19"/>
  <c r="J80" i="16"/>
  <c r="J109" i="4" s="1"/>
  <c r="K167" i="19"/>
  <c r="K165" i="19"/>
  <c r="K172" i="19"/>
  <c r="K168" i="19"/>
  <c r="K176" i="19"/>
  <c r="K80" i="16"/>
  <c r="K109" i="4" s="1"/>
  <c r="N165" i="19"/>
  <c r="N167" i="19"/>
  <c r="N80" i="16"/>
  <c r="N109" i="4" s="1"/>
  <c r="R168" i="19"/>
  <c r="R173" i="19"/>
  <c r="R80" i="16"/>
  <c r="R109" i="4" s="1"/>
  <c r="R77" i="16"/>
  <c r="B167" i="19"/>
  <c r="B80" i="16"/>
  <c r="B109" i="4" s="1"/>
  <c r="B172" i="19"/>
  <c r="B168" i="19"/>
  <c r="B77" i="16"/>
  <c r="B76" i="16" s="1"/>
  <c r="C167" i="19"/>
  <c r="C80" i="16"/>
  <c r="C109" i="4" s="1"/>
  <c r="C169" i="19"/>
  <c r="C172" i="19"/>
  <c r="E167" i="19"/>
  <c r="E165" i="19"/>
  <c r="E80" i="16"/>
  <c r="E109" i="4" s="1"/>
  <c r="I102" i="16"/>
  <c r="I165" i="4" s="1"/>
  <c r="I110" i="4"/>
  <c r="S111" i="4"/>
  <c r="P197" i="19"/>
  <c r="I190" i="19"/>
  <c r="E197" i="19"/>
  <c r="Q197" i="19"/>
  <c r="B197" i="19"/>
  <c r="N197" i="19"/>
  <c r="S80" i="16"/>
  <c r="S109" i="4" s="1"/>
  <c r="C197" i="19"/>
  <c r="I197" i="19"/>
  <c r="S168" i="19"/>
  <c r="M197" i="19"/>
  <c r="J197" i="19"/>
  <c r="V197" i="19"/>
  <c r="K197" i="19"/>
  <c r="U197" i="19"/>
  <c r="R197" i="19"/>
  <c r="H197" i="19"/>
  <c r="S197" i="19"/>
  <c r="B190" i="19"/>
  <c r="F197" i="19"/>
  <c r="J96" i="16"/>
  <c r="T5" i="18"/>
  <c r="M197" i="18"/>
  <c r="C197" i="18"/>
  <c r="B178" i="18"/>
  <c r="N178" i="18"/>
  <c r="N197" i="18"/>
  <c r="D197" i="18"/>
  <c r="L95" i="16"/>
  <c r="W197" i="18"/>
  <c r="L178" i="18"/>
  <c r="U197" i="18"/>
  <c r="K197" i="18"/>
  <c r="J178" i="18"/>
  <c r="V197" i="18"/>
  <c r="H178" i="18"/>
  <c r="T178" i="18"/>
  <c r="I178" i="18"/>
  <c r="W237" i="18"/>
  <c r="S197" i="18"/>
  <c r="H197" i="18"/>
  <c r="E197" i="18"/>
  <c r="L223" i="18"/>
  <c r="P178" i="18"/>
  <c r="F197" i="18"/>
  <c r="R197" i="18"/>
  <c r="C96" i="16"/>
  <c r="J5" i="18"/>
  <c r="J161" i="18" s="1"/>
  <c r="Q178" i="18"/>
  <c r="G178" i="18"/>
  <c r="E96" i="16"/>
  <c r="K5" i="18"/>
  <c r="R178" i="18"/>
  <c r="O197" i="18"/>
  <c r="M5" i="18"/>
  <c r="M97" i="16" s="1"/>
  <c r="M95" i="16" s="1"/>
  <c r="D178" i="18"/>
  <c r="H96" i="16"/>
  <c r="R5" i="18"/>
  <c r="E178" i="18"/>
  <c r="I96" i="16"/>
  <c r="S5" i="18"/>
  <c r="H63" i="4"/>
  <c r="D96" i="16"/>
  <c r="S97" i="16"/>
  <c r="R175" i="17"/>
  <c r="R197" i="17"/>
  <c r="M229" i="17"/>
  <c r="K137" i="4"/>
  <c r="G136" i="4"/>
  <c r="H136" i="4"/>
  <c r="U5" i="17"/>
  <c r="M178" i="17"/>
  <c r="T190" i="17"/>
  <c r="H217" i="17"/>
  <c r="I136" i="4"/>
  <c r="P163" i="17"/>
  <c r="J178" i="17"/>
  <c r="W197" i="17"/>
  <c r="R137" i="4"/>
  <c r="D197" i="17"/>
  <c r="J162" i="18"/>
  <c r="H178" i="17"/>
  <c r="K197" i="17"/>
  <c r="B171" i="18"/>
  <c r="Q237" i="19"/>
  <c r="M235" i="19"/>
  <c r="E209" i="17"/>
  <c r="M237" i="17"/>
  <c r="O237" i="18"/>
  <c r="N237" i="17"/>
  <c r="B197" i="17"/>
  <c r="W246" i="18"/>
  <c r="R165" i="18"/>
  <c r="R178" i="17"/>
  <c r="I197" i="17"/>
  <c r="U197" i="17"/>
  <c r="P53" i="16"/>
  <c r="P167" i="17"/>
  <c r="J167" i="18"/>
  <c r="U136" i="4"/>
  <c r="H64" i="4"/>
  <c r="H137" i="4" s="1"/>
  <c r="Q53" i="16"/>
  <c r="S96" i="16"/>
  <c r="Q168" i="17"/>
  <c r="S178" i="17"/>
  <c r="V136" i="4"/>
  <c r="L197" i="17"/>
  <c r="W92" i="16"/>
  <c r="P178" i="17"/>
  <c r="G197" i="17"/>
  <c r="S197" i="17"/>
  <c r="J171" i="18"/>
  <c r="K64" i="4"/>
  <c r="R102" i="16"/>
  <c r="R165" i="4" s="1"/>
  <c r="Q178" i="17"/>
  <c r="K171" i="18"/>
  <c r="C235" i="18"/>
  <c r="K103" i="16"/>
  <c r="K166" i="4" s="1"/>
  <c r="M64" i="4"/>
  <c r="J197" i="17"/>
  <c r="R170" i="18"/>
  <c r="O71" i="16"/>
  <c r="D5" i="17"/>
  <c r="D169" i="17" s="1"/>
  <c r="D178" i="17"/>
  <c r="Q197" i="17"/>
  <c r="J172" i="18"/>
  <c r="J97" i="16"/>
  <c r="H5" i="17"/>
  <c r="P173" i="17"/>
  <c r="R226" i="17"/>
  <c r="B5" i="18"/>
  <c r="I5" i="17"/>
  <c r="T197" i="17"/>
  <c r="C5" i="18"/>
  <c r="L5" i="17"/>
  <c r="B178" i="17"/>
  <c r="N178" i="17"/>
  <c r="O197" i="17"/>
  <c r="D5" i="18"/>
  <c r="K174" i="18"/>
  <c r="B96" i="16"/>
  <c r="M5" i="17"/>
  <c r="E5" i="18"/>
  <c r="E172" i="18" s="1"/>
  <c r="S226" i="18"/>
  <c r="R175" i="18"/>
  <c r="U3" i="4"/>
  <c r="U128" i="4" s="1"/>
  <c r="U9" i="4"/>
  <c r="F136" i="4"/>
  <c r="C64" i="4"/>
  <c r="C137" i="4" s="1"/>
  <c r="C30" i="4"/>
  <c r="D30" i="4"/>
  <c r="P92" i="16"/>
  <c r="W71" i="16"/>
  <c r="N136" i="4"/>
  <c r="E136" i="4"/>
  <c r="L111" i="4"/>
  <c r="P52" i="16"/>
  <c r="P61" i="4" s="1"/>
  <c r="P134" i="4" s="1"/>
  <c r="B102" i="16"/>
  <c r="B165" i="4" s="1"/>
  <c r="Q52" i="16"/>
  <c r="Q61" i="4" s="1"/>
  <c r="Q134" i="4" s="1"/>
  <c r="P136" i="4"/>
  <c r="B41" i="7"/>
  <c r="Q102" i="16"/>
  <c r="Q165" i="4" s="1"/>
  <c r="N137" i="4"/>
  <c r="O137" i="4"/>
  <c r="C103" i="16"/>
  <c r="C166" i="4" s="1"/>
  <c r="D103" i="16"/>
  <c r="D166" i="4" s="1"/>
  <c r="L136" i="4"/>
  <c r="P217" i="17"/>
  <c r="M136" i="4"/>
  <c r="B240" i="17"/>
  <c r="T64" i="4"/>
  <c r="T103" i="16"/>
  <c r="T166" i="4" s="1"/>
  <c r="N63" i="4"/>
  <c r="C71" i="16"/>
  <c r="J30" i="4"/>
  <c r="D71" i="16"/>
  <c r="R76" i="16"/>
  <c r="W136" i="4"/>
  <c r="B137" i="4"/>
  <c r="W137" i="4"/>
  <c r="P30" i="4"/>
  <c r="R63" i="4"/>
  <c r="E71" i="16"/>
  <c r="S63" i="4"/>
  <c r="E3" i="4"/>
  <c r="E128" i="4" s="1"/>
  <c r="G71" i="16"/>
  <c r="D39" i="4"/>
  <c r="I71" i="16"/>
  <c r="K71" i="16"/>
  <c r="W33" i="4"/>
  <c r="L71" i="16"/>
  <c r="I137" i="4"/>
  <c r="J137" i="4"/>
  <c r="R41" i="7"/>
  <c r="M71" i="16"/>
  <c r="C182" i="15"/>
  <c r="C185" i="15"/>
  <c r="C76" i="12"/>
  <c r="C105" i="4" s="1"/>
  <c r="C233" i="15"/>
  <c r="C71" i="12"/>
  <c r="I218" i="15"/>
  <c r="I78" i="12"/>
  <c r="I107" i="4" s="1"/>
  <c r="J185" i="15"/>
  <c r="J71" i="12"/>
  <c r="J176" i="15"/>
  <c r="J76" i="12"/>
  <c r="J105" i="4" s="1"/>
  <c r="R213" i="15"/>
  <c r="R217" i="15"/>
  <c r="R78" i="12"/>
  <c r="R107" i="4" s="1"/>
  <c r="R71" i="12"/>
  <c r="S182" i="15"/>
  <c r="S76" i="12"/>
  <c r="S71" i="12"/>
  <c r="S70" i="12" s="1"/>
  <c r="S185" i="15"/>
  <c r="S181" i="15"/>
  <c r="P210" i="15"/>
  <c r="P214" i="15"/>
  <c r="P78" i="12"/>
  <c r="P107" i="4" s="1"/>
  <c r="B213" i="15"/>
  <c r="B211" i="15"/>
  <c r="B78" i="12"/>
  <c r="B107" i="4" s="1"/>
  <c r="R181" i="15"/>
  <c r="L185" i="15"/>
  <c r="B187" i="15"/>
  <c r="U106" i="4"/>
  <c r="D71" i="12"/>
  <c r="L76" i="12"/>
  <c r="F162" i="15"/>
  <c r="R176" i="15"/>
  <c r="T185" i="15"/>
  <c r="M76" i="12"/>
  <c r="M75" i="12" s="1"/>
  <c r="M104" i="4" s="1"/>
  <c r="K187" i="15"/>
  <c r="L187" i="15"/>
  <c r="O162" i="15"/>
  <c r="T71" i="12"/>
  <c r="T70" i="12" s="1"/>
  <c r="D162" i="15"/>
  <c r="T76" i="12"/>
  <c r="J78" i="12"/>
  <c r="J107" i="4" s="1"/>
  <c r="J187" i="15"/>
  <c r="V187" i="15"/>
  <c r="D70" i="12"/>
  <c r="Q78" i="12"/>
  <c r="Q107" i="4" s="1"/>
  <c r="U34" i="15"/>
  <c r="B162" i="15"/>
  <c r="N162" i="15"/>
  <c r="Q216" i="15"/>
  <c r="V34" i="15"/>
  <c r="V233" i="15" s="1"/>
  <c r="G187" i="15"/>
  <c r="S187" i="15"/>
  <c r="T187" i="15"/>
  <c r="Q218" i="15"/>
  <c r="L162" i="15"/>
  <c r="J213" i="15"/>
  <c r="E181" i="15"/>
  <c r="F181" i="15"/>
  <c r="R187" i="15"/>
  <c r="H209" i="15"/>
  <c r="I162" i="15"/>
  <c r="U162" i="15"/>
  <c r="J209" i="15"/>
  <c r="J75" i="12"/>
  <c r="J73" i="12" s="1"/>
  <c r="J162" i="15"/>
  <c r="V162" i="15"/>
  <c r="C99" i="12"/>
  <c r="C160" i="4" s="1"/>
  <c r="O187" i="15"/>
  <c r="Q211" i="15"/>
  <c r="J181" i="15"/>
  <c r="L100" i="12"/>
  <c r="L161" i="4" s="1"/>
  <c r="T162" i="15"/>
  <c r="M100" i="12"/>
  <c r="M161" i="4" s="1"/>
  <c r="R70" i="12"/>
  <c r="M181" i="15"/>
  <c r="C181" i="15"/>
  <c r="C187" i="15"/>
  <c r="D181" i="15"/>
  <c r="D187" i="15"/>
  <c r="E199" i="15"/>
  <c r="F38" i="7"/>
  <c r="O100" i="12"/>
  <c r="O161" i="4" s="1"/>
  <c r="D76" i="12"/>
  <c r="D105" i="4" s="1"/>
  <c r="B34" i="15"/>
  <c r="Q162" i="15"/>
  <c r="G162" i="15"/>
  <c r="F199" i="15"/>
  <c r="G38" i="7"/>
  <c r="J99" i="12"/>
  <c r="J160" i="4" s="1"/>
  <c r="R162" i="15"/>
  <c r="D185" i="15"/>
  <c r="M171" i="14"/>
  <c r="T204" i="14"/>
  <c r="F204" i="14"/>
  <c r="H162" i="14"/>
  <c r="B171" i="14"/>
  <c r="P204" i="14"/>
  <c r="R162" i="14"/>
  <c r="V171" i="14"/>
  <c r="N162" i="14"/>
  <c r="D162" i="14"/>
  <c r="B204" i="14"/>
  <c r="O162" i="14"/>
  <c r="P162" i="14"/>
  <c r="J171" i="14"/>
  <c r="D204" i="14"/>
  <c r="B251" i="14"/>
  <c r="C251" i="14"/>
  <c r="C162" i="14"/>
  <c r="I171" i="14"/>
  <c r="V162" i="14"/>
  <c r="J204" i="14"/>
  <c r="V204" i="14"/>
  <c r="W162" i="14"/>
  <c r="L261" i="14"/>
  <c r="B162" i="14"/>
  <c r="F171" i="14"/>
  <c r="R171" i="14"/>
  <c r="L204" i="14"/>
  <c r="H171" i="14"/>
  <c r="H187" i="14"/>
  <c r="D261" i="14"/>
  <c r="K162" i="14"/>
  <c r="I187" i="14"/>
  <c r="E261" i="14"/>
  <c r="Q171" i="14"/>
  <c r="R204" i="14"/>
  <c r="M58" i="4"/>
  <c r="E87" i="12"/>
  <c r="L56" i="4"/>
  <c r="L131" i="4" s="1"/>
  <c r="Q60" i="4"/>
  <c r="T88" i="12"/>
  <c r="O56" i="4"/>
  <c r="O131" i="4" s="1"/>
  <c r="P56" i="4"/>
  <c r="P131" i="4" s="1"/>
  <c r="D59" i="4"/>
  <c r="V60" i="4"/>
  <c r="V133" i="4" s="1"/>
  <c r="Q56" i="4"/>
  <c r="Q131" i="4" s="1"/>
  <c r="E59" i="4"/>
  <c r="W60" i="4"/>
  <c r="W133" i="4" s="1"/>
  <c r="J65" i="12"/>
  <c r="J57" i="4" s="1"/>
  <c r="J132" i="4" s="1"/>
  <c r="R133" i="4"/>
  <c r="F59" i="4"/>
  <c r="I162" i="13"/>
  <c r="Q216" i="13"/>
  <c r="V261" i="13"/>
  <c r="B241" i="15"/>
  <c r="G59" i="4"/>
  <c r="F187" i="13"/>
  <c r="R216" i="13"/>
  <c r="V253" i="13"/>
  <c r="C241" i="15"/>
  <c r="W171" i="13"/>
  <c r="M171" i="13"/>
  <c r="G187" i="13"/>
  <c r="B241" i="14"/>
  <c r="H251" i="14"/>
  <c r="K59" i="4"/>
  <c r="R162" i="13"/>
  <c r="B171" i="13"/>
  <c r="C251" i="13"/>
  <c r="C241" i="14"/>
  <c r="Q204" i="13"/>
  <c r="D251" i="13"/>
  <c r="D243" i="13" s="1"/>
  <c r="O162" i="13"/>
  <c r="E162" i="13"/>
  <c r="E187" i="13"/>
  <c r="L251" i="13"/>
  <c r="K251" i="14"/>
  <c r="P162" i="13"/>
  <c r="F162" i="13"/>
  <c r="T243" i="13"/>
  <c r="S251" i="13"/>
  <c r="S243" i="13" s="1"/>
  <c r="S251" i="14"/>
  <c r="B233" i="13"/>
  <c r="N187" i="13"/>
  <c r="Q224" i="13"/>
  <c r="M233" i="13"/>
  <c r="B58" i="4"/>
  <c r="S59" i="4"/>
  <c r="U171" i="13"/>
  <c r="O187" i="13"/>
  <c r="F224" i="13"/>
  <c r="R224" i="13"/>
  <c r="J241" i="14"/>
  <c r="P251" i="14"/>
  <c r="L251" i="15"/>
  <c r="J171" i="13"/>
  <c r="B181" i="13"/>
  <c r="K241" i="14"/>
  <c r="M251" i="15"/>
  <c r="B56" i="4"/>
  <c r="B131" i="4" s="1"/>
  <c r="K171" i="13"/>
  <c r="I181" i="13"/>
  <c r="L241" i="14"/>
  <c r="E58" i="4"/>
  <c r="L187" i="13"/>
  <c r="I241" i="13"/>
  <c r="I233" i="13" s="1"/>
  <c r="M241" i="14"/>
  <c r="M187" i="13"/>
  <c r="L243" i="13"/>
  <c r="N253" i="13"/>
  <c r="V187" i="13"/>
  <c r="B204" i="13"/>
  <c r="K241" i="15"/>
  <c r="M60" i="4"/>
  <c r="M133" i="4" s="1"/>
  <c r="W187" i="13"/>
  <c r="R241" i="14"/>
  <c r="M261" i="14"/>
  <c r="N60" i="4"/>
  <c r="N133" i="4" s="1"/>
  <c r="D87" i="12"/>
  <c r="R171" i="13"/>
  <c r="U261" i="14"/>
  <c r="S171" i="13"/>
  <c r="T187" i="13"/>
  <c r="Q199" i="13"/>
  <c r="U251" i="15"/>
  <c r="U162" i="13"/>
  <c r="O171" i="13"/>
  <c r="E171" i="13"/>
  <c r="U187" i="13"/>
  <c r="R199" i="13"/>
  <c r="M56" i="4"/>
  <c r="M131" i="4" s="1"/>
  <c r="J162" i="13"/>
  <c r="F171" i="13"/>
  <c r="E261" i="13"/>
  <c r="E253" i="13" s="1"/>
  <c r="N56" i="4"/>
  <c r="N131" i="4" s="1"/>
  <c r="R58" i="4"/>
  <c r="F89" i="12"/>
  <c r="Q171" i="13"/>
  <c r="I204" i="13"/>
  <c r="F261" i="13"/>
  <c r="F253" i="13" s="1"/>
  <c r="H261" i="14"/>
  <c r="H187" i="13"/>
  <c r="B216" i="13"/>
  <c r="M261" i="13"/>
  <c r="M253" i="13" s="1"/>
  <c r="I261" i="14"/>
  <c r="S241" i="15"/>
  <c r="G162" i="13"/>
  <c r="I216" i="13"/>
  <c r="N261" i="13"/>
  <c r="W261" i="15"/>
  <c r="H162" i="13"/>
  <c r="J216" i="13"/>
  <c r="U261" i="13"/>
  <c r="U253" i="13" s="1"/>
  <c r="K5" i="4"/>
  <c r="K3" i="4"/>
  <c r="K128" i="4" s="1"/>
  <c r="V3" i="4"/>
  <c r="V128" i="4" s="1"/>
  <c r="V5" i="4"/>
  <c r="C5" i="4"/>
  <c r="C3" i="4"/>
  <c r="C128" i="4" s="1"/>
  <c r="D3" i="4"/>
  <c r="D128" i="4" s="1"/>
  <c r="D5" i="4"/>
  <c r="L3" i="4"/>
  <c r="L128" i="4" s="1"/>
  <c r="L5" i="4"/>
  <c r="O5" i="4"/>
  <c r="O3" i="4"/>
  <c r="O128" i="4" s="1"/>
  <c r="T5" i="4"/>
  <c r="T3" i="4"/>
  <c r="T128" i="4" s="1"/>
  <c r="K42" i="4"/>
  <c r="H33" i="4"/>
  <c r="L38" i="7"/>
  <c r="B59" i="4"/>
  <c r="B65" i="12"/>
  <c r="B57" i="4" s="1"/>
  <c r="B132" i="4" s="1"/>
  <c r="L88" i="12"/>
  <c r="H224" i="13"/>
  <c r="C59" i="4"/>
  <c r="D65" i="12"/>
  <c r="D57" i="4" s="1"/>
  <c r="D132" i="4" s="1"/>
  <c r="D73" i="12"/>
  <c r="D102" i="4" s="1"/>
  <c r="E7" i="4"/>
  <c r="E132" i="4" s="1"/>
  <c r="H42" i="4"/>
  <c r="K31" i="12"/>
  <c r="V233" i="13"/>
  <c r="K243" i="13"/>
  <c r="F7" i="4"/>
  <c r="C42" i="4"/>
  <c r="G3" i="4"/>
  <c r="G128" i="4" s="1"/>
  <c r="D82" i="12"/>
  <c r="D85" i="12"/>
  <c r="C224" i="13"/>
  <c r="G7" i="4"/>
  <c r="P42" i="4"/>
  <c r="L82" i="12"/>
  <c r="F85" i="12"/>
  <c r="D224" i="13"/>
  <c r="P224" i="13"/>
  <c r="Q30" i="4"/>
  <c r="M38" i="7"/>
  <c r="M5" i="7" s="1"/>
  <c r="M53" i="7" s="1"/>
  <c r="M82" i="12"/>
  <c r="J133" i="4"/>
  <c r="R30" i="4"/>
  <c r="H31" i="12"/>
  <c r="U82" i="12"/>
  <c r="L85" i="12"/>
  <c r="T233" i="13"/>
  <c r="J233" i="13"/>
  <c r="P133" i="4"/>
  <c r="B39" i="4"/>
  <c r="I31" i="12"/>
  <c r="V82" i="12"/>
  <c r="M85" i="12"/>
  <c r="U233" i="13"/>
  <c r="Q133" i="4"/>
  <c r="N82" i="12"/>
  <c r="J31" i="12"/>
  <c r="N85" i="12"/>
  <c r="N224" i="13"/>
  <c r="J33" i="4"/>
  <c r="V33" i="4"/>
  <c r="D38" i="7"/>
  <c r="Q42" i="4"/>
  <c r="M105" i="4"/>
  <c r="E38" i="7"/>
  <c r="N105" i="4"/>
  <c r="B40" i="7"/>
  <c r="B87" i="12"/>
  <c r="K224" i="13"/>
  <c r="L224" i="13"/>
  <c r="B224" i="13"/>
  <c r="I243" i="13"/>
  <c r="I253" i="13"/>
  <c r="D40" i="7"/>
  <c r="Q233" i="13"/>
  <c r="F3" i="12"/>
  <c r="P31" i="12"/>
  <c r="F37" i="12"/>
  <c r="K65" i="12"/>
  <c r="K57" i="4" s="1"/>
  <c r="K132" i="4" s="1"/>
  <c r="J87" i="12"/>
  <c r="F233" i="13"/>
  <c r="R233" i="13"/>
  <c r="Q31" i="12"/>
  <c r="L99" i="12"/>
  <c r="L160" i="4" s="1"/>
  <c r="K75" i="12"/>
  <c r="K104" i="4" s="1"/>
  <c r="K87" i="12"/>
  <c r="R31" i="12"/>
  <c r="M99" i="12"/>
  <c r="M160" i="4" s="1"/>
  <c r="M87" i="12"/>
  <c r="V224" i="13"/>
  <c r="W82" i="12"/>
  <c r="I37" i="12"/>
  <c r="J70" i="12"/>
  <c r="B88" i="12"/>
  <c r="D233" i="13"/>
  <c r="N3" i="12"/>
  <c r="V100" i="12"/>
  <c r="V161" i="4" s="1"/>
  <c r="C88" i="12"/>
  <c r="S224" i="13"/>
  <c r="I224" i="13"/>
  <c r="E233" i="13"/>
  <c r="E5" i="4"/>
  <c r="W7" i="4"/>
  <c r="U56" i="4"/>
  <c r="U131" i="4" s="1"/>
  <c r="S3" i="12"/>
  <c r="L37" i="12"/>
  <c r="W100" i="12"/>
  <c r="W161" i="4" s="1"/>
  <c r="C75" i="12"/>
  <c r="C104" i="4" s="1"/>
  <c r="D88" i="12"/>
  <c r="T224" i="13"/>
  <c r="J224" i="13"/>
  <c r="Q243" i="13"/>
  <c r="Q253" i="13"/>
  <c r="G88" i="12"/>
  <c r="K99" i="12"/>
  <c r="K160" i="4" s="1"/>
  <c r="U7" i="4"/>
  <c r="U132" i="4" s="1"/>
  <c r="V7" i="4"/>
  <c r="B133" i="4"/>
  <c r="H60" i="4"/>
  <c r="H133" i="4" s="1"/>
  <c r="M37" i="12"/>
  <c r="C70" i="12"/>
  <c r="D75" i="12"/>
  <c r="D104" i="4" s="1"/>
  <c r="R42" i="4"/>
  <c r="I60" i="4"/>
  <c r="I133" i="4" s="1"/>
  <c r="C31" i="12"/>
  <c r="N37" i="12"/>
  <c r="S65" i="12"/>
  <c r="S57" i="4" s="1"/>
  <c r="S132" i="4" s="1"/>
  <c r="E75" i="12"/>
  <c r="E104" i="4" s="1"/>
  <c r="R75" i="12"/>
  <c r="R99" i="12"/>
  <c r="R160" i="4" s="1"/>
  <c r="N233" i="13"/>
  <c r="C243" i="13"/>
  <c r="S42" i="4"/>
  <c r="V58" i="4"/>
  <c r="W3" i="12"/>
  <c r="D31" i="12"/>
  <c r="D101" i="12"/>
  <c r="D162" i="4" s="1"/>
  <c r="F75" i="12"/>
  <c r="F104" i="4" s="1"/>
  <c r="T52" i="8"/>
  <c r="T51" i="8" s="1"/>
  <c r="T56" i="8"/>
  <c r="T101" i="4" s="1"/>
  <c r="T67" i="8"/>
  <c r="T156" i="4" s="1"/>
  <c r="D123" i="11"/>
  <c r="D55" i="8"/>
  <c r="D54" i="8" s="1"/>
  <c r="D99" i="4" s="1"/>
  <c r="R100" i="11"/>
  <c r="H100" i="11"/>
  <c r="K123" i="11"/>
  <c r="D52" i="8"/>
  <c r="T54" i="8"/>
  <c r="T99" i="4" s="1"/>
  <c r="O100" i="11"/>
  <c r="D100" i="11"/>
  <c r="P100" i="11"/>
  <c r="W100" i="11"/>
  <c r="D67" i="8"/>
  <c r="D156" i="4" s="1"/>
  <c r="P56" i="8"/>
  <c r="U5" i="11"/>
  <c r="B100" i="11"/>
  <c r="Q54" i="11"/>
  <c r="S111" i="11"/>
  <c r="U111" i="11"/>
  <c r="L100" i="11"/>
  <c r="V111" i="11"/>
  <c r="J100" i="11"/>
  <c r="K100" i="11"/>
  <c r="H125" i="11"/>
  <c r="H129" i="11"/>
  <c r="T100" i="11"/>
  <c r="P125" i="11"/>
  <c r="P129" i="11"/>
  <c r="I122" i="11"/>
  <c r="B126" i="11"/>
  <c r="I130" i="11"/>
  <c r="I126" i="11"/>
  <c r="B100" i="10"/>
  <c r="R117" i="10"/>
  <c r="W156" i="10"/>
  <c r="G117" i="10"/>
  <c r="D117" i="10"/>
  <c r="L100" i="10"/>
  <c r="P117" i="10"/>
  <c r="W100" i="10"/>
  <c r="M100" i="10"/>
  <c r="E117" i="10"/>
  <c r="V100" i="10"/>
  <c r="K100" i="10"/>
  <c r="I117" i="10"/>
  <c r="O117" i="10"/>
  <c r="J111" i="10"/>
  <c r="T100" i="10"/>
  <c r="K111" i="10"/>
  <c r="L117" i="10"/>
  <c r="I100" i="10"/>
  <c r="U100" i="10"/>
  <c r="M117" i="10"/>
  <c r="F100" i="10"/>
  <c r="R100" i="10"/>
  <c r="T111" i="10"/>
  <c r="S100" i="10"/>
  <c r="Q117" i="10"/>
  <c r="W117" i="10"/>
  <c r="G100" i="10"/>
  <c r="T117" i="10"/>
  <c r="J117" i="10"/>
  <c r="Q100" i="10"/>
  <c r="U117" i="10"/>
  <c r="K117" i="10"/>
  <c r="N100" i="10"/>
  <c r="D100" i="10"/>
  <c r="H117" i="10"/>
  <c r="O100" i="10"/>
  <c r="E100" i="10"/>
  <c r="O156" i="10"/>
  <c r="L54" i="4"/>
  <c r="M145" i="9"/>
  <c r="J129" i="4"/>
  <c r="C100" i="9"/>
  <c r="O128" i="9"/>
  <c r="D100" i="9"/>
  <c r="Q128" i="9"/>
  <c r="T145" i="9"/>
  <c r="T136" i="9" s="1"/>
  <c r="S54" i="4"/>
  <c r="B100" i="9"/>
  <c r="N100" i="9"/>
  <c r="G117" i="9"/>
  <c r="R117" i="9"/>
  <c r="D117" i="9"/>
  <c r="K100" i="9"/>
  <c r="L100" i="9"/>
  <c r="N147" i="9"/>
  <c r="K111" i="9"/>
  <c r="B47" i="8"/>
  <c r="B52" i="4" s="1"/>
  <c r="F156" i="11"/>
  <c r="E47" i="8"/>
  <c r="E59" i="8" s="1"/>
  <c r="J100" i="9"/>
  <c r="V100" i="9"/>
  <c r="O117" i="9"/>
  <c r="O156" i="9"/>
  <c r="O147" i="9" s="1"/>
  <c r="L117" i="9"/>
  <c r="M147" i="9"/>
  <c r="Q60" i="8"/>
  <c r="R60" i="8"/>
  <c r="I67" i="8"/>
  <c r="I156" i="4" s="1"/>
  <c r="G100" i="9"/>
  <c r="S100" i="9"/>
  <c r="B117" i="9"/>
  <c r="D136" i="9"/>
  <c r="B61" i="8"/>
  <c r="H100" i="9"/>
  <c r="T100" i="9"/>
  <c r="H156" i="10"/>
  <c r="C61" i="8"/>
  <c r="I156" i="10"/>
  <c r="E61" i="8"/>
  <c r="K117" i="9"/>
  <c r="W100" i="9"/>
  <c r="J61" i="8"/>
  <c r="Q53" i="4"/>
  <c r="R100" i="9"/>
  <c r="W117" i="9"/>
  <c r="F156" i="10"/>
  <c r="H156" i="11"/>
  <c r="T117" i="9"/>
  <c r="G156" i="10"/>
  <c r="I156" i="11"/>
  <c r="H54" i="4"/>
  <c r="M53" i="4"/>
  <c r="I117" i="9"/>
  <c r="N156" i="10"/>
  <c r="O100" i="9"/>
  <c r="J117" i="9"/>
  <c r="B128" i="9"/>
  <c r="P100" i="9"/>
  <c r="P156" i="10"/>
  <c r="V156" i="10"/>
  <c r="C129" i="4"/>
  <c r="M42" i="4"/>
  <c r="T100" i="4"/>
  <c r="R33" i="4"/>
  <c r="D54" i="4"/>
  <c r="I38" i="7"/>
  <c r="J17" i="8"/>
  <c r="I60" i="8"/>
  <c r="U53" i="4"/>
  <c r="G4" i="4"/>
  <c r="J60" i="8"/>
  <c r="R38" i="7"/>
  <c r="S20" i="8"/>
  <c r="K60" i="8"/>
  <c r="T17" i="8"/>
  <c r="U136" i="9"/>
  <c r="S60" i="8"/>
  <c r="U147" i="9"/>
  <c r="I42" i="4"/>
  <c r="D61" i="8"/>
  <c r="G147" i="9"/>
  <c r="D51" i="8"/>
  <c r="H147" i="9"/>
  <c r="K53" i="4"/>
  <c r="Q54" i="4"/>
  <c r="D47" i="8"/>
  <c r="O66" i="8"/>
  <c r="O155" i="4" s="1"/>
  <c r="K47" i="8"/>
  <c r="K52" i="4" s="1"/>
  <c r="K129" i="4" s="1"/>
  <c r="E136" i="9"/>
  <c r="U54" i="4"/>
  <c r="L47" i="8"/>
  <c r="T61" i="8"/>
  <c r="M47" i="8"/>
  <c r="E147" i="9"/>
  <c r="P147" i="9"/>
  <c r="F147" i="9"/>
  <c r="B129" i="4"/>
  <c r="R53" i="4"/>
  <c r="S47" i="8"/>
  <c r="S52" i="4" s="1"/>
  <c r="S129" i="4" s="1"/>
  <c r="G62" i="8"/>
  <c r="S53" i="4"/>
  <c r="T47" i="8"/>
  <c r="T65" i="8" s="1"/>
  <c r="T154" i="4" s="1"/>
  <c r="O62" i="8"/>
  <c r="I33" i="4"/>
  <c r="T53" i="4"/>
  <c r="U47" i="8"/>
  <c r="R47" i="8"/>
  <c r="R52" i="4" s="1"/>
  <c r="R129" i="4" s="1"/>
  <c r="L17" i="8"/>
  <c r="M17" i="8"/>
  <c r="M136" i="9"/>
  <c r="H20" i="8"/>
  <c r="B60" i="8"/>
  <c r="Q33" i="4"/>
  <c r="H17" i="8"/>
  <c r="I20" i="8"/>
  <c r="C60" i="8"/>
  <c r="P33" i="4"/>
  <c r="I17" i="8"/>
  <c r="J20" i="8"/>
  <c r="Q38" i="7"/>
  <c r="O38" i="7"/>
  <c r="N38" i="7"/>
  <c r="V38" i="7"/>
  <c r="W38" i="7"/>
  <c r="J38" i="7"/>
  <c r="T38" i="7"/>
  <c r="U38" i="7"/>
  <c r="B94" i="4"/>
  <c r="B27" i="6"/>
  <c r="N27" i="6"/>
  <c r="E27" i="7"/>
  <c r="C16" i="5"/>
  <c r="G16" i="6"/>
  <c r="C27" i="6"/>
  <c r="O27" i="6"/>
  <c r="V10" i="7"/>
  <c r="F16" i="7"/>
  <c r="D16" i="6"/>
  <c r="P16" i="6"/>
  <c r="C27" i="7"/>
  <c r="E16" i="6"/>
  <c r="Q16" i="6"/>
  <c r="M27" i="6"/>
  <c r="J10" i="7"/>
  <c r="T10" i="6"/>
  <c r="T5" i="6" s="1"/>
  <c r="T46" i="6" s="1"/>
  <c r="J88" i="4"/>
  <c r="U10" i="6"/>
  <c r="J27" i="6"/>
  <c r="V27" i="6"/>
  <c r="M27" i="7"/>
  <c r="R88" i="4"/>
  <c r="K16" i="5"/>
  <c r="O16" i="6"/>
  <c r="K27" i="6"/>
  <c r="W27" i="6"/>
  <c r="T10" i="7"/>
  <c r="B16" i="7"/>
  <c r="N16" i="7"/>
  <c r="S88" i="4"/>
  <c r="L16" i="5"/>
  <c r="R10" i="6"/>
  <c r="I10" i="7"/>
  <c r="C16" i="7"/>
  <c r="O16" i="7"/>
  <c r="T88" i="4"/>
  <c r="M16" i="5"/>
  <c r="S10" i="6"/>
  <c r="K27" i="7"/>
  <c r="Q88" i="4"/>
  <c r="O10" i="5"/>
  <c r="E10" i="5"/>
  <c r="P10" i="6"/>
  <c r="G10" i="7"/>
  <c r="S10" i="7"/>
  <c r="M16" i="7"/>
  <c r="P10" i="5"/>
  <c r="F10" i="5"/>
  <c r="Q10" i="6"/>
  <c r="Q5" i="6" s="1"/>
  <c r="H27" i="7"/>
  <c r="T27" i="7"/>
  <c r="R27" i="6"/>
  <c r="R5" i="6" s="1"/>
  <c r="H27" i="6"/>
  <c r="H5" i="6" s="1"/>
  <c r="I27" i="7"/>
  <c r="U27" i="7"/>
  <c r="S16" i="5"/>
  <c r="I16" i="5"/>
  <c r="W16" i="6"/>
  <c r="W5" i="6" s="1"/>
  <c r="W43" i="6" s="1"/>
  <c r="S27" i="6"/>
  <c r="S5" i="6" s="1"/>
  <c r="I27" i="6"/>
  <c r="J16" i="7"/>
  <c r="V16" i="7"/>
  <c r="T16" i="5"/>
  <c r="J16" i="5"/>
  <c r="D10" i="6"/>
  <c r="Q10" i="7"/>
  <c r="K16" i="7"/>
  <c r="W16" i="7"/>
  <c r="U16" i="5"/>
  <c r="E10" i="6"/>
  <c r="E5" i="6" s="1"/>
  <c r="T16" i="6"/>
  <c r="J16" i="6"/>
  <c r="F27" i="6"/>
  <c r="S27" i="7"/>
  <c r="B88" i="4"/>
  <c r="U16" i="6"/>
  <c r="U5" i="6" s="1"/>
  <c r="K16" i="6"/>
  <c r="K5" i="6" s="1"/>
  <c r="G27" i="6"/>
  <c r="G5" i="6" s="1"/>
  <c r="N10" i="7"/>
  <c r="C88" i="4"/>
  <c r="W10" i="5"/>
  <c r="O10" i="7"/>
  <c r="U16" i="7"/>
  <c r="D88" i="4"/>
  <c r="N10" i="5"/>
  <c r="C10" i="6"/>
  <c r="P27" i="7"/>
  <c r="F27" i="7"/>
  <c r="E88" i="4"/>
  <c r="H16" i="6"/>
  <c r="Q27" i="7"/>
  <c r="G27" i="7"/>
  <c r="Q16" i="5"/>
  <c r="I16" i="6"/>
  <c r="E27" i="6"/>
  <c r="E48" i="6" s="1"/>
  <c r="B10" i="7"/>
  <c r="R16" i="7"/>
  <c r="H16" i="7"/>
  <c r="R16" i="5"/>
  <c r="L10" i="6"/>
  <c r="C10" i="7"/>
  <c r="S16" i="7"/>
  <c r="I16" i="7"/>
  <c r="M10" i="6"/>
  <c r="M5" i="6" s="1"/>
  <c r="D27" i="7"/>
  <c r="C33" i="4"/>
  <c r="O33" i="4"/>
  <c r="M30" i="4"/>
  <c r="U30" i="4"/>
  <c r="G33" i="4"/>
  <c r="K33" i="4"/>
  <c r="S33" i="4"/>
  <c r="G39" i="4"/>
  <c r="O39" i="4"/>
  <c r="W39" i="4"/>
  <c r="U133" i="4"/>
  <c r="C136" i="4"/>
  <c r="K136" i="4"/>
  <c r="S136" i="4"/>
  <c r="E137" i="4"/>
  <c r="M137" i="4"/>
  <c r="U137" i="4"/>
  <c r="H145" i="10"/>
  <c r="H111" i="10"/>
  <c r="P145" i="10"/>
  <c r="P111" i="10"/>
  <c r="B156" i="10"/>
  <c r="B128" i="10"/>
  <c r="J156" i="10"/>
  <c r="J128" i="10"/>
  <c r="R156" i="10"/>
  <c r="R128" i="10"/>
  <c r="H82" i="12"/>
  <c r="H3" i="12"/>
  <c r="P82" i="12"/>
  <c r="P3" i="12"/>
  <c r="R92" i="12"/>
  <c r="R86" i="12"/>
  <c r="F30" i="4"/>
  <c r="N30" i="4"/>
  <c r="V30" i="4"/>
  <c r="B33" i="4"/>
  <c r="N33" i="4"/>
  <c r="H39" i="4"/>
  <c r="D133" i="4"/>
  <c r="V138" i="4"/>
  <c r="H139" i="4"/>
  <c r="P139" i="4"/>
  <c r="B140" i="4"/>
  <c r="J140" i="4"/>
  <c r="D141" i="4"/>
  <c r="L141" i="4"/>
  <c r="T141" i="4"/>
  <c r="I94" i="4"/>
  <c r="I10" i="5"/>
  <c r="Q10" i="5"/>
  <c r="F16" i="5"/>
  <c r="N16" i="5"/>
  <c r="V16" i="5"/>
  <c r="W147" i="9"/>
  <c r="S147" i="9"/>
  <c r="I145" i="10"/>
  <c r="I111" i="10"/>
  <c r="Q145" i="10"/>
  <c r="Q111" i="10"/>
  <c r="C156" i="10"/>
  <c r="C128" i="10"/>
  <c r="K156" i="10"/>
  <c r="K128" i="10"/>
  <c r="S156" i="10"/>
  <c r="S128" i="10"/>
  <c r="O55" i="8"/>
  <c r="O52" i="8"/>
  <c r="O51" i="8" s="1"/>
  <c r="L132" i="11"/>
  <c r="L129" i="11"/>
  <c r="L125" i="11"/>
  <c r="L130" i="11"/>
  <c r="L126" i="11"/>
  <c r="L122" i="11"/>
  <c r="L147" i="11"/>
  <c r="L52" i="8"/>
  <c r="L51" i="8" s="1"/>
  <c r="L123" i="11"/>
  <c r="L56" i="8"/>
  <c r="L101" i="4" s="1"/>
  <c r="E54" i="11"/>
  <c r="E156" i="11"/>
  <c r="M54" i="11"/>
  <c r="M128" i="11" s="1"/>
  <c r="U54" i="11"/>
  <c r="U128" i="11" s="1"/>
  <c r="U156" i="11"/>
  <c r="I82" i="12"/>
  <c r="I3" i="12"/>
  <c r="Q82" i="12"/>
  <c r="Q3" i="12"/>
  <c r="C92" i="12"/>
  <c r="C82" i="12"/>
  <c r="S92" i="12"/>
  <c r="S82" i="12"/>
  <c r="S30" i="4"/>
  <c r="G30" i="4"/>
  <c r="O30" i="4"/>
  <c r="W30" i="4"/>
  <c r="E39" i="4"/>
  <c r="U39" i="4"/>
  <c r="I39" i="4"/>
  <c r="E133" i="4"/>
  <c r="W138" i="4"/>
  <c r="I139" i="4"/>
  <c r="Q139" i="4"/>
  <c r="C140" i="4"/>
  <c r="K140" i="4"/>
  <c r="S140" i="4"/>
  <c r="E141" i="4"/>
  <c r="U141" i="4"/>
  <c r="C94" i="4"/>
  <c r="K94" i="4"/>
  <c r="S94" i="4"/>
  <c r="B10" i="5"/>
  <c r="J10" i="5"/>
  <c r="R10" i="5"/>
  <c r="G16" i="5"/>
  <c r="O16" i="5"/>
  <c r="W16" i="5"/>
  <c r="P55" i="8"/>
  <c r="P52" i="8"/>
  <c r="P51" i="8" s="1"/>
  <c r="P136" i="11"/>
  <c r="F136" i="11"/>
  <c r="F55" i="8"/>
  <c r="N136" i="11"/>
  <c r="N55" i="8"/>
  <c r="V136" i="11"/>
  <c r="V55" i="8"/>
  <c r="V52" i="8"/>
  <c r="V51" i="8" s="1"/>
  <c r="F54" i="11"/>
  <c r="F52" i="8" s="1"/>
  <c r="F51" i="8" s="1"/>
  <c r="N54" i="11"/>
  <c r="N52" i="8" s="1"/>
  <c r="N51" i="8" s="1"/>
  <c r="N156" i="11"/>
  <c r="V54" i="11"/>
  <c r="V156" i="11"/>
  <c r="T30" i="4"/>
  <c r="F33" i="4"/>
  <c r="D33" i="4"/>
  <c r="L33" i="4"/>
  <c r="T33" i="4"/>
  <c r="J42" i="4"/>
  <c r="D42" i="4"/>
  <c r="L42" i="4"/>
  <c r="T42" i="4"/>
  <c r="N138" i="4"/>
  <c r="H143" i="4"/>
  <c r="P143" i="4"/>
  <c r="B144" i="4"/>
  <c r="J144" i="4"/>
  <c r="R144" i="4"/>
  <c r="D145" i="4"/>
  <c r="L145" i="4"/>
  <c r="T145" i="4"/>
  <c r="F146" i="4"/>
  <c r="N146" i="4"/>
  <c r="V146" i="4"/>
  <c r="H147" i="4"/>
  <c r="P147" i="4"/>
  <c r="B148" i="4"/>
  <c r="J148" i="4"/>
  <c r="R148" i="4"/>
  <c r="D149" i="4"/>
  <c r="L149" i="4"/>
  <c r="T149" i="4"/>
  <c r="F150" i="4"/>
  <c r="N150" i="4"/>
  <c r="V150" i="4"/>
  <c r="H151" i="4"/>
  <c r="P151" i="4"/>
  <c r="F88" i="4"/>
  <c r="N88" i="4"/>
  <c r="V88" i="4"/>
  <c r="C10" i="5"/>
  <c r="K10" i="5"/>
  <c r="S10" i="5"/>
  <c r="H16" i="5"/>
  <c r="P16" i="5"/>
  <c r="K30" i="4"/>
  <c r="E33" i="4"/>
  <c r="M33" i="4"/>
  <c r="U33" i="4"/>
  <c r="E42" i="4"/>
  <c r="U42" i="4"/>
  <c r="R132" i="4"/>
  <c r="O138" i="4"/>
  <c r="I143" i="4"/>
  <c r="Q143" i="4"/>
  <c r="C144" i="4"/>
  <c r="K144" i="4"/>
  <c r="S144" i="4"/>
  <c r="E145" i="4"/>
  <c r="U145" i="4"/>
  <c r="G146" i="4"/>
  <c r="O146" i="4"/>
  <c r="W146" i="4"/>
  <c r="I147" i="4"/>
  <c r="Q147" i="4"/>
  <c r="C148" i="4"/>
  <c r="K148" i="4"/>
  <c r="S148" i="4"/>
  <c r="E149" i="4"/>
  <c r="M149" i="4"/>
  <c r="U149" i="4"/>
  <c r="G150" i="4"/>
  <c r="O150" i="4"/>
  <c r="W150" i="4"/>
  <c r="I151" i="4"/>
  <c r="Q151" i="4"/>
  <c r="G88" i="4"/>
  <c r="O88" i="4"/>
  <c r="W88" i="4"/>
  <c r="Q94" i="4"/>
  <c r="D10" i="5"/>
  <c r="L10" i="5"/>
  <c r="T10" i="5"/>
  <c r="M156" i="11"/>
  <c r="L30" i="4"/>
  <c r="F138" i="4"/>
  <c r="N142" i="4"/>
  <c r="G138" i="4"/>
  <c r="G87" i="12"/>
  <c r="G65" i="12"/>
  <c r="G58" i="4"/>
  <c r="O87" i="12"/>
  <c r="O65" i="12"/>
  <c r="O63" i="12" s="1"/>
  <c r="O58" i="4"/>
  <c r="W87" i="12"/>
  <c r="W65" i="12"/>
  <c r="W63" i="12" s="1"/>
  <c r="W58" i="4"/>
  <c r="I100" i="12"/>
  <c r="I161" i="4" s="1"/>
  <c r="I88" i="12"/>
  <c r="I65" i="12"/>
  <c r="I59" i="4"/>
  <c r="Q100" i="12"/>
  <c r="Q161" i="4" s="1"/>
  <c r="Q88" i="12"/>
  <c r="Q65" i="12"/>
  <c r="Q59" i="4"/>
  <c r="C89" i="12"/>
  <c r="C60" i="4"/>
  <c r="C133" i="4" s="1"/>
  <c r="K89" i="12"/>
  <c r="K60" i="4"/>
  <c r="K133" i="4" s="1"/>
  <c r="S89" i="12"/>
  <c r="S60" i="4"/>
  <c r="S133" i="4" s="1"/>
  <c r="F39" i="4"/>
  <c r="N39" i="4"/>
  <c r="V39" i="4"/>
  <c r="T133" i="4"/>
  <c r="B136" i="4"/>
  <c r="J136" i="4"/>
  <c r="R136" i="4"/>
  <c r="D137" i="4"/>
  <c r="L137" i="4"/>
  <c r="T137" i="4"/>
  <c r="F142" i="4"/>
  <c r="H94" i="4"/>
  <c r="P94" i="4"/>
  <c r="T86" i="12"/>
  <c r="T57" i="4"/>
  <c r="T132" i="4" s="1"/>
  <c r="N58" i="8"/>
  <c r="I145" i="9"/>
  <c r="I136" i="9" s="1"/>
  <c r="I111" i="9"/>
  <c r="Q145" i="9"/>
  <c r="Q136" i="9" s="1"/>
  <c r="Q111" i="9"/>
  <c r="C156" i="9"/>
  <c r="C147" i="9" s="1"/>
  <c r="C128" i="9"/>
  <c r="K156" i="9"/>
  <c r="K147" i="9" s="1"/>
  <c r="K128" i="9"/>
  <c r="S156" i="9"/>
  <c r="S128" i="9"/>
  <c r="B147" i="9"/>
  <c r="J147" i="9"/>
  <c r="R147" i="9"/>
  <c r="L147" i="9"/>
  <c r="D156" i="10"/>
  <c r="L156" i="10"/>
  <c r="T156" i="10"/>
  <c r="H100" i="10"/>
  <c r="P100" i="10"/>
  <c r="G130" i="11"/>
  <c r="G126" i="11"/>
  <c r="G122" i="11"/>
  <c r="G147" i="11"/>
  <c r="G123" i="11"/>
  <c r="G56" i="8"/>
  <c r="G101" i="4" s="1"/>
  <c r="G132" i="11"/>
  <c r="O130" i="11"/>
  <c r="O126" i="11"/>
  <c r="O122" i="11"/>
  <c r="O147" i="11"/>
  <c r="O123" i="11"/>
  <c r="O56" i="8"/>
  <c r="O101" i="4" s="1"/>
  <c r="O132" i="11"/>
  <c r="W130" i="11"/>
  <c r="W126" i="11"/>
  <c r="W122" i="11"/>
  <c r="W147" i="11"/>
  <c r="W123" i="11"/>
  <c r="W56" i="8"/>
  <c r="W101" i="4" s="1"/>
  <c r="W132" i="11"/>
  <c r="J126" i="11"/>
  <c r="R130" i="11"/>
  <c r="B82" i="12"/>
  <c r="J82" i="12"/>
  <c r="R82" i="12"/>
  <c r="U86" i="12"/>
  <c r="U63" i="12"/>
  <c r="W67" i="8"/>
  <c r="W156" i="4" s="1"/>
  <c r="B145" i="9"/>
  <c r="B136" i="9" s="1"/>
  <c r="B111" i="9"/>
  <c r="J145" i="9"/>
  <c r="J136" i="9" s="1"/>
  <c r="J111" i="9"/>
  <c r="R145" i="9"/>
  <c r="R136" i="9" s="1"/>
  <c r="R111" i="9"/>
  <c r="D156" i="9"/>
  <c r="D147" i="9" s="1"/>
  <c r="D128" i="9"/>
  <c r="L156" i="9"/>
  <c r="L128" i="9"/>
  <c r="T156" i="9"/>
  <c r="T147" i="9" s="1"/>
  <c r="T128" i="9"/>
  <c r="I147" i="9"/>
  <c r="Q147" i="9"/>
  <c r="C56" i="8"/>
  <c r="C101" i="4" s="1"/>
  <c r="C132" i="11"/>
  <c r="C129" i="11"/>
  <c r="C125" i="11"/>
  <c r="C130" i="11"/>
  <c r="C126" i="11"/>
  <c r="C122" i="11"/>
  <c r="S56" i="8"/>
  <c r="S101" i="4" s="1"/>
  <c r="S132" i="11"/>
  <c r="S129" i="11"/>
  <c r="S125" i="11"/>
  <c r="S130" i="11"/>
  <c r="S126" i="11"/>
  <c r="S122" i="11"/>
  <c r="S123" i="11"/>
  <c r="G125" i="11"/>
  <c r="O129" i="11"/>
  <c r="K82" i="12"/>
  <c r="P5" i="6"/>
  <c r="P48" i="6" s="1"/>
  <c r="J5" i="6"/>
  <c r="J47" i="6" s="1"/>
  <c r="D27" i="6"/>
  <c r="L27" i="6"/>
  <c r="T27" i="6"/>
  <c r="D48" i="7"/>
  <c r="L48" i="7"/>
  <c r="T48" i="7"/>
  <c r="H50" i="7"/>
  <c r="P50" i="7"/>
  <c r="D16" i="7"/>
  <c r="L16" i="7"/>
  <c r="T16" i="7"/>
  <c r="B27" i="7"/>
  <c r="J27" i="7"/>
  <c r="R27" i="7"/>
  <c r="H38" i="7"/>
  <c r="P38" i="7"/>
  <c r="F60" i="8"/>
  <c r="F47" i="8"/>
  <c r="N60" i="8"/>
  <c r="N47" i="8"/>
  <c r="V60" i="8"/>
  <c r="V47" i="8"/>
  <c r="V58" i="8"/>
  <c r="V66" i="8"/>
  <c r="V155" i="4" s="1"/>
  <c r="I100" i="9"/>
  <c r="Q100" i="9"/>
  <c r="G55" i="8"/>
  <c r="G52" i="8"/>
  <c r="G51" i="8" s="1"/>
  <c r="W55" i="8"/>
  <c r="W52" i="8"/>
  <c r="W51" i="8" s="1"/>
  <c r="I111" i="11"/>
  <c r="I5" i="11"/>
  <c r="Q111" i="11"/>
  <c r="Q5" i="11"/>
  <c r="D132" i="11"/>
  <c r="D129" i="11"/>
  <c r="D125" i="11"/>
  <c r="D130" i="11"/>
  <c r="D126" i="11"/>
  <c r="D122" i="11"/>
  <c r="T132" i="11"/>
  <c r="T129" i="11"/>
  <c r="T125" i="11"/>
  <c r="T130" i="11"/>
  <c r="T126" i="11"/>
  <c r="T122" i="11"/>
  <c r="F100" i="11"/>
  <c r="N100" i="11"/>
  <c r="V100" i="11"/>
  <c r="T123" i="11"/>
  <c r="B97" i="12"/>
  <c r="B158" i="4" s="1"/>
  <c r="J97" i="12"/>
  <c r="J158" i="4" s="1"/>
  <c r="J85" i="12"/>
  <c r="J63" i="12"/>
  <c r="R97" i="12"/>
  <c r="R158" i="4" s="1"/>
  <c r="R85" i="12"/>
  <c r="R63" i="12"/>
  <c r="E98" i="12"/>
  <c r="E159" i="4" s="1"/>
  <c r="E86" i="12"/>
  <c r="E63" i="12"/>
  <c r="K86" i="12"/>
  <c r="N233" i="15"/>
  <c r="N183" i="15"/>
  <c r="N179" i="15"/>
  <c r="N176" i="15"/>
  <c r="N171" i="15" s="1"/>
  <c r="N185" i="15"/>
  <c r="N178" i="15"/>
  <c r="N182" i="15"/>
  <c r="K218" i="15"/>
  <c r="K214" i="15"/>
  <c r="K204" i="15" s="1"/>
  <c r="K210" i="15"/>
  <c r="K253" i="15"/>
  <c r="K220" i="15"/>
  <c r="K217" i="15"/>
  <c r="K211" i="15"/>
  <c r="K78" i="12"/>
  <c r="K101" i="12" s="1"/>
  <c r="K162" i="4" s="1"/>
  <c r="K213" i="15"/>
  <c r="K209" i="15"/>
  <c r="K71" i="12"/>
  <c r="K70" i="12" s="1"/>
  <c r="O5" i="6"/>
  <c r="I5" i="6"/>
  <c r="I48" i="6" s="1"/>
  <c r="C5" i="6"/>
  <c r="C48" i="6" s="1"/>
  <c r="I46" i="6"/>
  <c r="C46" i="6"/>
  <c r="C47" i="6"/>
  <c r="O47" i="6"/>
  <c r="E48" i="7"/>
  <c r="M48" i="7"/>
  <c r="U48" i="7"/>
  <c r="G49" i="7"/>
  <c r="O49" i="7"/>
  <c r="W49" i="7"/>
  <c r="I50" i="7"/>
  <c r="Q50" i="7"/>
  <c r="G60" i="8"/>
  <c r="G47" i="8"/>
  <c r="O60" i="8"/>
  <c r="O47" i="8"/>
  <c r="W60" i="8"/>
  <c r="W47" i="8"/>
  <c r="I61" i="8"/>
  <c r="I47" i="8"/>
  <c r="Q61" i="8"/>
  <c r="Q47" i="8"/>
  <c r="W58" i="8"/>
  <c r="W66" i="8"/>
  <c r="W155" i="4" s="1"/>
  <c r="E117" i="9"/>
  <c r="M117" i="9"/>
  <c r="U117" i="9"/>
  <c r="F117" i="10"/>
  <c r="N117" i="10"/>
  <c r="V117" i="10"/>
  <c r="H55" i="8"/>
  <c r="H52" i="8"/>
  <c r="H51" i="8" s="1"/>
  <c r="B111" i="11"/>
  <c r="B5" i="11"/>
  <c r="J111" i="11"/>
  <c r="J5" i="11"/>
  <c r="R111" i="11"/>
  <c r="R5" i="11"/>
  <c r="B147" i="11"/>
  <c r="B123" i="11"/>
  <c r="B56" i="8"/>
  <c r="B101" i="4" s="1"/>
  <c r="B132" i="11"/>
  <c r="B129" i="11"/>
  <c r="B125" i="11"/>
  <c r="J147" i="11"/>
  <c r="J123" i="11"/>
  <c r="J56" i="8"/>
  <c r="J101" i="4" s="1"/>
  <c r="J132" i="11"/>
  <c r="J129" i="11"/>
  <c r="J125" i="11"/>
  <c r="R147" i="11"/>
  <c r="R123" i="11"/>
  <c r="R56" i="8"/>
  <c r="R101" i="4" s="1"/>
  <c r="R132" i="11"/>
  <c r="R129" i="11"/>
  <c r="R125" i="11"/>
  <c r="O125" i="11"/>
  <c r="W129" i="11"/>
  <c r="I145" i="11"/>
  <c r="S147" i="11"/>
  <c r="C97" i="12"/>
  <c r="C158" i="4" s="1"/>
  <c r="C85" i="12"/>
  <c r="K97" i="12"/>
  <c r="K158" i="4" s="1"/>
  <c r="K85" i="12"/>
  <c r="K63" i="12"/>
  <c r="S97" i="12"/>
  <c r="S158" i="4" s="1"/>
  <c r="S85" i="12"/>
  <c r="S63" i="12"/>
  <c r="J86" i="12"/>
  <c r="L253" i="15"/>
  <c r="L211" i="15"/>
  <c r="L220" i="15"/>
  <c r="L217" i="15"/>
  <c r="L213" i="15"/>
  <c r="L209" i="15"/>
  <c r="L214" i="15"/>
  <c r="L218" i="15"/>
  <c r="L78" i="12"/>
  <c r="L107" i="4" s="1"/>
  <c r="L71" i="12"/>
  <c r="L70" i="12" s="1"/>
  <c r="L210" i="15"/>
  <c r="P39" i="4"/>
  <c r="F42" i="4"/>
  <c r="N42" i="4"/>
  <c r="V42" i="4"/>
  <c r="B10" i="6"/>
  <c r="F16" i="6"/>
  <c r="N16" i="6"/>
  <c r="N5" i="6" s="1"/>
  <c r="V16" i="6"/>
  <c r="V5" i="6" s="1"/>
  <c r="H10" i="7"/>
  <c r="P10" i="7"/>
  <c r="H47" i="8"/>
  <c r="P47" i="8"/>
  <c r="H67" i="8"/>
  <c r="H156" i="4" s="1"/>
  <c r="F117" i="9"/>
  <c r="N117" i="9"/>
  <c r="V117" i="9"/>
  <c r="H117" i="9"/>
  <c r="P117" i="9"/>
  <c r="C136" i="9"/>
  <c r="K136" i="9"/>
  <c r="S136" i="9"/>
  <c r="G136" i="9"/>
  <c r="O136" i="9"/>
  <c r="W136" i="9"/>
  <c r="C52" i="8"/>
  <c r="C51" i="8" s="1"/>
  <c r="C136" i="11"/>
  <c r="K52" i="8"/>
  <c r="K51" i="8" s="1"/>
  <c r="K136" i="11"/>
  <c r="S52" i="8"/>
  <c r="S51" i="8" s="1"/>
  <c r="S136" i="11"/>
  <c r="C156" i="11"/>
  <c r="K156" i="11"/>
  <c r="S156" i="11"/>
  <c r="R122" i="11"/>
  <c r="R117" i="11" s="1"/>
  <c r="B130" i="11"/>
  <c r="J145" i="11"/>
  <c r="T147" i="11"/>
  <c r="L86" i="12"/>
  <c r="Q39" i="4"/>
  <c r="G42" i="4"/>
  <c r="O42" i="4"/>
  <c r="W42" i="4"/>
  <c r="O45" i="6"/>
  <c r="O42" i="6"/>
  <c r="C44" i="6"/>
  <c r="C38" i="7"/>
  <c r="K38" i="7"/>
  <c r="S38" i="7"/>
  <c r="L136" i="9"/>
  <c r="F136" i="9"/>
  <c r="N136" i="9"/>
  <c r="V136" i="9"/>
  <c r="H136" i="9"/>
  <c r="P136" i="9"/>
  <c r="K56" i="8"/>
  <c r="K101" i="4" s="1"/>
  <c r="K132" i="11"/>
  <c r="K129" i="11"/>
  <c r="K125" i="11"/>
  <c r="K130" i="11"/>
  <c r="K126" i="11"/>
  <c r="K122" i="11"/>
  <c r="K117" i="11" s="1"/>
  <c r="D156" i="11"/>
  <c r="L156" i="11"/>
  <c r="T156" i="11"/>
  <c r="I100" i="11"/>
  <c r="Q100" i="11"/>
  <c r="E100" i="11"/>
  <c r="M100" i="11"/>
  <c r="U100" i="11"/>
  <c r="C123" i="11"/>
  <c r="W125" i="11"/>
  <c r="G136" i="11"/>
  <c r="Q145" i="11"/>
  <c r="M98" i="12"/>
  <c r="M159" i="4" s="1"/>
  <c r="M86" i="12"/>
  <c r="M63" i="12"/>
  <c r="F99" i="12"/>
  <c r="F160" i="4" s="1"/>
  <c r="F87" i="12"/>
  <c r="F65" i="12"/>
  <c r="N99" i="12"/>
  <c r="N160" i="4" s="1"/>
  <c r="N65" i="12"/>
  <c r="V65" i="12"/>
  <c r="H100" i="12"/>
  <c r="H161" i="4" s="1"/>
  <c r="H88" i="12"/>
  <c r="P100" i="12"/>
  <c r="P161" i="4" s="1"/>
  <c r="P88" i="12"/>
  <c r="B89" i="12"/>
  <c r="J101" i="12"/>
  <c r="J162" i="4" s="1"/>
  <c r="J89" i="12"/>
  <c r="R101" i="12"/>
  <c r="R162" i="4" s="1"/>
  <c r="R89" i="12"/>
  <c r="H58" i="8"/>
  <c r="P58" i="8"/>
  <c r="B59" i="8"/>
  <c r="J59" i="8"/>
  <c r="D60" i="8"/>
  <c r="L60" i="8"/>
  <c r="T60" i="8"/>
  <c r="F61" i="8"/>
  <c r="N61" i="8"/>
  <c r="V61" i="8"/>
  <c r="H66" i="8"/>
  <c r="H155" i="4" s="1"/>
  <c r="P66" i="8"/>
  <c r="P155" i="4" s="1"/>
  <c r="G111" i="11"/>
  <c r="O111" i="11"/>
  <c r="W111" i="11"/>
  <c r="I125" i="11"/>
  <c r="Q125" i="11"/>
  <c r="G128" i="11"/>
  <c r="O128" i="11"/>
  <c r="W128" i="11"/>
  <c r="I129" i="11"/>
  <c r="Q129" i="11"/>
  <c r="C145" i="11"/>
  <c r="K145" i="11"/>
  <c r="S145" i="11"/>
  <c r="G156" i="11"/>
  <c r="O156" i="11"/>
  <c r="W156" i="11"/>
  <c r="J100" i="12"/>
  <c r="J161" i="4" s="1"/>
  <c r="R100" i="12"/>
  <c r="R161" i="4" s="1"/>
  <c r="L101" i="12"/>
  <c r="L162" i="4" s="1"/>
  <c r="T101" i="12"/>
  <c r="T162" i="4" s="1"/>
  <c r="T89" i="12"/>
  <c r="E82" i="12"/>
  <c r="E85" i="12"/>
  <c r="W85" i="12"/>
  <c r="P87" i="12"/>
  <c r="H89" i="12"/>
  <c r="Q89" i="12"/>
  <c r="T92" i="12"/>
  <c r="C162" i="13"/>
  <c r="K162" i="13"/>
  <c r="C204" i="13"/>
  <c r="K204" i="13"/>
  <c r="S204" i="13"/>
  <c r="E224" i="13"/>
  <c r="M224" i="13"/>
  <c r="U224" i="13"/>
  <c r="G224" i="13"/>
  <c r="O224" i="13"/>
  <c r="W224" i="13"/>
  <c r="B187" i="14"/>
  <c r="J187" i="14"/>
  <c r="R187" i="14"/>
  <c r="F187" i="14"/>
  <c r="N187" i="14"/>
  <c r="V187" i="14"/>
  <c r="E233" i="15"/>
  <c r="E183" i="15"/>
  <c r="E179" i="15"/>
  <c r="E176" i="15"/>
  <c r="E185" i="15"/>
  <c r="N181" i="15"/>
  <c r="E261" i="15"/>
  <c r="E216" i="15"/>
  <c r="E115" i="15"/>
  <c r="M261" i="15"/>
  <c r="M115" i="15"/>
  <c r="U261" i="15"/>
  <c r="U115" i="15"/>
  <c r="S190" i="17"/>
  <c r="I58" i="8"/>
  <c r="Q58" i="8"/>
  <c r="C59" i="8"/>
  <c r="K59" i="8"/>
  <c r="E60" i="8"/>
  <c r="M60" i="8"/>
  <c r="U60" i="8"/>
  <c r="G61" i="8"/>
  <c r="O61" i="8"/>
  <c r="W61" i="8"/>
  <c r="F111" i="9"/>
  <c r="N111" i="9"/>
  <c r="V111" i="9"/>
  <c r="E111" i="10"/>
  <c r="M111" i="10"/>
  <c r="U111" i="10"/>
  <c r="H111" i="11"/>
  <c r="P111" i="11"/>
  <c r="H128" i="11"/>
  <c r="P128" i="11"/>
  <c r="H132" i="11"/>
  <c r="P132" i="11"/>
  <c r="D145" i="11"/>
  <c r="L145" i="11"/>
  <c r="T145" i="11"/>
  <c r="K100" i="12"/>
  <c r="K161" i="4" s="1"/>
  <c r="S100" i="12"/>
  <c r="S161" i="4" s="1"/>
  <c r="O85" i="12"/>
  <c r="H87" i="12"/>
  <c r="Q87" i="12"/>
  <c r="M88" i="12"/>
  <c r="V88" i="12"/>
  <c r="I89" i="12"/>
  <c r="D162" i="13"/>
  <c r="L162" i="13"/>
  <c r="T162" i="13"/>
  <c r="D171" i="13"/>
  <c r="L171" i="13"/>
  <c r="T171" i="13"/>
  <c r="D204" i="13"/>
  <c r="L204" i="13"/>
  <c r="T204" i="13"/>
  <c r="F204" i="13"/>
  <c r="N204" i="13"/>
  <c r="V204" i="13"/>
  <c r="H204" i="13"/>
  <c r="P204" i="13"/>
  <c r="C187" i="14"/>
  <c r="K187" i="14"/>
  <c r="S187" i="14"/>
  <c r="E187" i="14"/>
  <c r="M187" i="14"/>
  <c r="U187" i="14"/>
  <c r="G187" i="14"/>
  <c r="O187" i="14"/>
  <c r="W187" i="14"/>
  <c r="F233" i="15"/>
  <c r="F183" i="15"/>
  <c r="F179" i="15"/>
  <c r="F176" i="15"/>
  <c r="F185" i="15"/>
  <c r="G241" i="15"/>
  <c r="G34" i="15"/>
  <c r="G181" i="15" s="1"/>
  <c r="O241" i="15"/>
  <c r="O34" i="15"/>
  <c r="W241" i="15"/>
  <c r="W34" i="15"/>
  <c r="W181" i="15" s="1"/>
  <c r="I251" i="15"/>
  <c r="I199" i="15"/>
  <c r="Q251" i="15"/>
  <c r="Q199" i="15"/>
  <c r="C218" i="15"/>
  <c r="C214" i="15"/>
  <c r="C210" i="15"/>
  <c r="C204" i="15" s="1"/>
  <c r="C253" i="15"/>
  <c r="C220" i="15"/>
  <c r="C213" i="15"/>
  <c r="C209" i="15"/>
  <c r="C217" i="15"/>
  <c r="C78" i="12"/>
  <c r="C107" i="4" s="1"/>
  <c r="F261" i="15"/>
  <c r="F115" i="15"/>
  <c r="F216" i="15" s="1"/>
  <c r="N261" i="15"/>
  <c r="N115" i="15"/>
  <c r="N216" i="15" s="1"/>
  <c r="V115" i="15"/>
  <c r="C162" i="15"/>
  <c r="K162" i="15"/>
  <c r="S162" i="15"/>
  <c r="E182" i="15"/>
  <c r="B79" i="16"/>
  <c r="G226" i="17"/>
  <c r="G217" i="17" s="1"/>
  <c r="G5" i="17"/>
  <c r="G171" i="17"/>
  <c r="O226" i="17"/>
  <c r="O217" i="17" s="1"/>
  <c r="O5" i="17"/>
  <c r="O171" i="17" s="1"/>
  <c r="W226" i="17"/>
  <c r="W217" i="17" s="1"/>
  <c r="W5" i="17"/>
  <c r="W171" i="17"/>
  <c r="I184" i="17"/>
  <c r="I235" i="17"/>
  <c r="I229" i="17" s="1"/>
  <c r="Q184" i="17"/>
  <c r="Q235" i="17"/>
  <c r="C237" i="17"/>
  <c r="C229" i="17" s="1"/>
  <c r="C190" i="17"/>
  <c r="K237" i="17"/>
  <c r="K190" i="17"/>
  <c r="E203" i="17"/>
  <c r="E246" i="17"/>
  <c r="E240" i="17" s="1"/>
  <c r="M203" i="17"/>
  <c r="M246" i="17"/>
  <c r="U203" i="17"/>
  <c r="U246" i="17"/>
  <c r="U240" i="17" s="1"/>
  <c r="G248" i="17"/>
  <c r="G209" i="17"/>
  <c r="O248" i="17"/>
  <c r="O209" i="17"/>
  <c r="W248" i="17"/>
  <c r="W209" i="17"/>
  <c r="J191" i="19"/>
  <c r="J187" i="19"/>
  <c r="J183" i="19"/>
  <c r="J229" i="19"/>
  <c r="J192" i="19"/>
  <c r="J188" i="19"/>
  <c r="J185" i="19"/>
  <c r="J190" i="19"/>
  <c r="J81" i="16"/>
  <c r="J79" i="16" s="1"/>
  <c r="J108" i="4" s="1"/>
  <c r="J77" i="16"/>
  <c r="J76" i="16" s="1"/>
  <c r="B58" i="8"/>
  <c r="J58" i="8"/>
  <c r="R58" i="8"/>
  <c r="G111" i="9"/>
  <c r="O111" i="9"/>
  <c r="W111" i="9"/>
  <c r="E128" i="9"/>
  <c r="M128" i="9"/>
  <c r="U128" i="9"/>
  <c r="F111" i="10"/>
  <c r="N111" i="10"/>
  <c r="V111" i="10"/>
  <c r="D128" i="10"/>
  <c r="L128" i="10"/>
  <c r="T128" i="10"/>
  <c r="I128" i="11"/>
  <c r="I132" i="11"/>
  <c r="B3" i="12"/>
  <c r="J3" i="12"/>
  <c r="R3" i="12"/>
  <c r="D63" i="12"/>
  <c r="L63" i="12"/>
  <c r="T63" i="12"/>
  <c r="H65" i="12"/>
  <c r="P65" i="12"/>
  <c r="G85" i="12"/>
  <c r="P85" i="12"/>
  <c r="I87" i="12"/>
  <c r="E88" i="12"/>
  <c r="N88" i="12"/>
  <c r="W88" i="12"/>
  <c r="U89" i="12"/>
  <c r="C187" i="13"/>
  <c r="K187" i="13"/>
  <c r="S187" i="13"/>
  <c r="E204" i="13"/>
  <c r="M204" i="13"/>
  <c r="U204" i="13"/>
  <c r="G204" i="13"/>
  <c r="O204" i="13"/>
  <c r="W204" i="13"/>
  <c r="D187" i="14"/>
  <c r="L187" i="14"/>
  <c r="T187" i="14"/>
  <c r="H199" i="14"/>
  <c r="J251" i="14"/>
  <c r="U233" i="15"/>
  <c r="U179" i="15"/>
  <c r="U176" i="15"/>
  <c r="U185" i="15"/>
  <c r="H241" i="15"/>
  <c r="H34" i="15"/>
  <c r="H181" i="15" s="1"/>
  <c r="P241" i="15"/>
  <c r="P34" i="15"/>
  <c r="P181" i="15" s="1"/>
  <c r="B251" i="15"/>
  <c r="B199" i="15"/>
  <c r="J251" i="15"/>
  <c r="J199" i="15"/>
  <c r="R251" i="15"/>
  <c r="R199" i="15"/>
  <c r="D253" i="15"/>
  <c r="D211" i="15"/>
  <c r="D220" i="15"/>
  <c r="D217" i="15"/>
  <c r="D213" i="15"/>
  <c r="D209" i="15"/>
  <c r="D204" i="15" s="1"/>
  <c r="D218" i="15"/>
  <c r="D214" i="15"/>
  <c r="D210" i="15"/>
  <c r="E178" i="15"/>
  <c r="F182" i="15"/>
  <c r="D174" i="17"/>
  <c r="D170" i="17"/>
  <c r="D166" i="17"/>
  <c r="D173" i="17"/>
  <c r="D168" i="17"/>
  <c r="D163" i="17"/>
  <c r="D175" i="17"/>
  <c r="D165" i="17"/>
  <c r="D172" i="17"/>
  <c r="D167" i="17"/>
  <c r="D161" i="17"/>
  <c r="D53" i="16"/>
  <c r="D164" i="17"/>
  <c r="T174" i="17"/>
  <c r="T170" i="17"/>
  <c r="T166" i="17"/>
  <c r="T169" i="17"/>
  <c r="T164" i="17"/>
  <c r="T173" i="17"/>
  <c r="T168" i="17"/>
  <c r="T163" i="17"/>
  <c r="T175" i="17"/>
  <c r="T165" i="17"/>
  <c r="T161" i="17"/>
  <c r="T53" i="16"/>
  <c r="T162" i="17"/>
  <c r="T172" i="17"/>
  <c r="T167" i="17"/>
  <c r="C58" i="8"/>
  <c r="K58" i="8"/>
  <c r="S58" i="8"/>
  <c r="H111" i="9"/>
  <c r="P111" i="9"/>
  <c r="F128" i="9"/>
  <c r="N128" i="9"/>
  <c r="V128" i="9"/>
  <c r="G111" i="10"/>
  <c r="O111" i="10"/>
  <c r="W111" i="10"/>
  <c r="E128" i="10"/>
  <c r="M128" i="10"/>
  <c r="U128" i="10"/>
  <c r="H123" i="11"/>
  <c r="P123" i="11"/>
  <c r="B128" i="11"/>
  <c r="J128" i="11"/>
  <c r="R128" i="11"/>
  <c r="F145" i="11"/>
  <c r="N145" i="11"/>
  <c r="V145" i="11"/>
  <c r="H147" i="11"/>
  <c r="P147" i="11"/>
  <c r="B156" i="11"/>
  <c r="J156" i="11"/>
  <c r="R156" i="11"/>
  <c r="H85" i="12"/>
  <c r="Q85" i="12"/>
  <c r="S87" i="12"/>
  <c r="F88" i="12"/>
  <c r="O88" i="12"/>
  <c r="L89" i="12"/>
  <c r="G97" i="12"/>
  <c r="G158" i="4" s="1"/>
  <c r="B199" i="13"/>
  <c r="V183" i="15"/>
  <c r="V179" i="15"/>
  <c r="S218" i="15"/>
  <c r="S214" i="15"/>
  <c r="S210" i="15"/>
  <c r="S253" i="15"/>
  <c r="S220" i="15"/>
  <c r="S213" i="15"/>
  <c r="S209" i="15"/>
  <c r="S211" i="15"/>
  <c r="S78" i="12"/>
  <c r="S107" i="4" s="1"/>
  <c r="U216" i="15"/>
  <c r="V261" i="15"/>
  <c r="D58" i="8"/>
  <c r="L58" i="8"/>
  <c r="T58" i="8"/>
  <c r="I123" i="11"/>
  <c r="C128" i="11"/>
  <c r="K128" i="11"/>
  <c r="S128" i="11"/>
  <c r="J98" i="12"/>
  <c r="J159" i="4" s="1"/>
  <c r="R98" i="12"/>
  <c r="R159" i="4" s="1"/>
  <c r="T87" i="12"/>
  <c r="G241" i="13"/>
  <c r="G233" i="13" s="1"/>
  <c r="G181" i="13"/>
  <c r="O241" i="13"/>
  <c r="O233" i="13" s="1"/>
  <c r="O181" i="13"/>
  <c r="W241" i="13"/>
  <c r="W233" i="13" s="1"/>
  <c r="W181" i="13"/>
  <c r="C261" i="13"/>
  <c r="C253" i="13" s="1"/>
  <c r="C216" i="13"/>
  <c r="K261" i="13"/>
  <c r="K253" i="13" s="1"/>
  <c r="K216" i="13"/>
  <c r="S261" i="13"/>
  <c r="S253" i="13" s="1"/>
  <c r="S216" i="13"/>
  <c r="I199" i="13"/>
  <c r="F241" i="14"/>
  <c r="F181" i="14"/>
  <c r="N241" i="14"/>
  <c r="N181" i="14"/>
  <c r="V241" i="14"/>
  <c r="V181" i="14"/>
  <c r="B261" i="14"/>
  <c r="B216" i="14"/>
  <c r="J261" i="14"/>
  <c r="J216" i="14"/>
  <c r="R261" i="14"/>
  <c r="R216" i="14"/>
  <c r="P199" i="14"/>
  <c r="R251" i="14"/>
  <c r="T253" i="15"/>
  <c r="T211" i="15"/>
  <c r="T220" i="15"/>
  <c r="T217" i="15"/>
  <c r="T213" i="15"/>
  <c r="T209" i="15"/>
  <c r="T210" i="15"/>
  <c r="T214" i="15"/>
  <c r="E58" i="8"/>
  <c r="M58" i="8"/>
  <c r="U58" i="8"/>
  <c r="H122" i="11"/>
  <c r="H117" i="11" s="1"/>
  <c r="P122" i="11"/>
  <c r="H126" i="11"/>
  <c r="P126" i="11"/>
  <c r="D128" i="11"/>
  <c r="L128" i="11"/>
  <c r="T128" i="11"/>
  <c r="G82" i="12"/>
  <c r="O82" i="12"/>
  <c r="C65" i="12"/>
  <c r="C63" i="12" s="1"/>
  <c r="E99" i="12"/>
  <c r="E160" i="4" s="1"/>
  <c r="T85" i="12"/>
  <c r="C87" i="12"/>
  <c r="L87" i="12"/>
  <c r="U87" i="12"/>
  <c r="R88" i="12"/>
  <c r="E89" i="12"/>
  <c r="H241" i="13"/>
  <c r="H233" i="13" s="1"/>
  <c r="H181" i="13"/>
  <c r="P241" i="13"/>
  <c r="P233" i="13" s="1"/>
  <c r="P181" i="13"/>
  <c r="D261" i="13"/>
  <c r="D253" i="13" s="1"/>
  <c r="D216" i="13"/>
  <c r="L261" i="13"/>
  <c r="L253" i="13" s="1"/>
  <c r="L216" i="13"/>
  <c r="T261" i="13"/>
  <c r="T253" i="13" s="1"/>
  <c r="T216" i="13"/>
  <c r="H171" i="13"/>
  <c r="P171" i="13"/>
  <c r="J199" i="13"/>
  <c r="C233" i="13"/>
  <c r="K233" i="13"/>
  <c r="S233" i="13"/>
  <c r="B243" i="13"/>
  <c r="J243" i="13"/>
  <c r="R243" i="13"/>
  <c r="B253" i="13"/>
  <c r="J253" i="13"/>
  <c r="R253" i="13"/>
  <c r="G241" i="14"/>
  <c r="G181" i="14"/>
  <c r="O241" i="14"/>
  <c r="O181" i="14"/>
  <c r="W241" i="14"/>
  <c r="W181" i="14"/>
  <c r="I251" i="14"/>
  <c r="Q251" i="14"/>
  <c r="C261" i="14"/>
  <c r="C216" i="14"/>
  <c r="K261" i="14"/>
  <c r="K216" i="14"/>
  <c r="S261" i="14"/>
  <c r="S216" i="14"/>
  <c r="G171" i="14"/>
  <c r="O171" i="14"/>
  <c r="W171" i="14"/>
  <c r="C171" i="14"/>
  <c r="K171" i="14"/>
  <c r="S171" i="14"/>
  <c r="Q199" i="14"/>
  <c r="C204" i="14"/>
  <c r="K204" i="14"/>
  <c r="S204" i="14"/>
  <c r="E204" i="14"/>
  <c r="M204" i="14"/>
  <c r="U204" i="14"/>
  <c r="G204" i="14"/>
  <c r="O204" i="14"/>
  <c r="W204" i="14"/>
  <c r="M233" i="15"/>
  <c r="M183" i="15"/>
  <c r="M179" i="15"/>
  <c r="M176" i="15"/>
  <c r="M185" i="15"/>
  <c r="I187" i="15"/>
  <c r="Q187" i="15"/>
  <c r="C211" i="15"/>
  <c r="S217" i="15"/>
  <c r="R89" i="16"/>
  <c r="C181" i="13"/>
  <c r="K181" i="13"/>
  <c r="S181" i="13"/>
  <c r="E251" i="13"/>
  <c r="E243" i="13" s="1"/>
  <c r="M251" i="13"/>
  <c r="M243" i="13" s="1"/>
  <c r="U251" i="13"/>
  <c r="U243" i="13" s="1"/>
  <c r="G261" i="13"/>
  <c r="G253" i="13" s="1"/>
  <c r="O261" i="13"/>
  <c r="O253" i="13" s="1"/>
  <c r="W261" i="13"/>
  <c r="W253" i="13" s="1"/>
  <c r="B181" i="14"/>
  <c r="J181" i="14"/>
  <c r="R181" i="14"/>
  <c r="D251" i="14"/>
  <c r="L251" i="14"/>
  <c r="T251" i="14"/>
  <c r="F261" i="14"/>
  <c r="N261" i="14"/>
  <c r="V261" i="14"/>
  <c r="I241" i="15"/>
  <c r="Q241" i="15"/>
  <c r="K251" i="15"/>
  <c r="S251" i="15"/>
  <c r="C176" i="15"/>
  <c r="K176" i="15"/>
  <c r="K171" i="15" s="1"/>
  <c r="S176" i="15"/>
  <c r="G199" i="15"/>
  <c r="R211" i="15"/>
  <c r="Q214" i="15"/>
  <c r="B217" i="15"/>
  <c r="J233" i="15"/>
  <c r="J241" i="15"/>
  <c r="T251" i="15"/>
  <c r="D92" i="16"/>
  <c r="L92" i="16"/>
  <c r="T92" i="16"/>
  <c r="F93" i="16"/>
  <c r="F103" i="16"/>
  <c r="F166" i="4" s="1"/>
  <c r="N93" i="16"/>
  <c r="N103" i="16"/>
  <c r="N166" i="4" s="1"/>
  <c r="V93" i="16"/>
  <c r="V103" i="16"/>
  <c r="V166" i="4" s="1"/>
  <c r="R79" i="16"/>
  <c r="E173" i="17"/>
  <c r="E168" i="17"/>
  <c r="E163" i="17"/>
  <c r="E175" i="17"/>
  <c r="E170" i="17"/>
  <c r="E165" i="17"/>
  <c r="E172" i="17"/>
  <c r="E167" i="17"/>
  <c r="E161" i="17"/>
  <c r="E53" i="16"/>
  <c r="E174" i="17"/>
  <c r="E169" i="17"/>
  <c r="E164" i="17"/>
  <c r="U166" i="17"/>
  <c r="U173" i="17"/>
  <c r="U168" i="17"/>
  <c r="U163" i="17"/>
  <c r="U175" i="17"/>
  <c r="U165" i="17"/>
  <c r="U172" i="17"/>
  <c r="U167" i="17"/>
  <c r="C178" i="17"/>
  <c r="K178" i="17"/>
  <c r="P184" i="17"/>
  <c r="D181" i="13"/>
  <c r="L181" i="13"/>
  <c r="T181" i="13"/>
  <c r="F251" i="13"/>
  <c r="F243" i="13" s="1"/>
  <c r="N251" i="13"/>
  <c r="N243" i="13" s="1"/>
  <c r="V251" i="13"/>
  <c r="V243" i="13" s="1"/>
  <c r="H261" i="13"/>
  <c r="H253" i="13" s="1"/>
  <c r="P261" i="13"/>
  <c r="P253" i="13" s="1"/>
  <c r="C181" i="14"/>
  <c r="K181" i="14"/>
  <c r="S181" i="14"/>
  <c r="E251" i="14"/>
  <c r="M251" i="14"/>
  <c r="U251" i="14"/>
  <c r="G261" i="14"/>
  <c r="O261" i="14"/>
  <c r="W261" i="14"/>
  <c r="H261" i="15"/>
  <c r="P261" i="15"/>
  <c r="D176" i="15"/>
  <c r="L176" i="15"/>
  <c r="T176" i="15"/>
  <c r="B179" i="15"/>
  <c r="J179" i="15"/>
  <c r="R179" i="15"/>
  <c r="R171" i="15" s="1"/>
  <c r="B183" i="15"/>
  <c r="J183" i="15"/>
  <c r="R183" i="15"/>
  <c r="B209" i="15"/>
  <c r="I220" i="15"/>
  <c r="K233" i="15"/>
  <c r="E92" i="16"/>
  <c r="M92" i="16"/>
  <c r="U92" i="16"/>
  <c r="G93" i="16"/>
  <c r="G103" i="16"/>
  <c r="G166" i="4" s="1"/>
  <c r="O93" i="16"/>
  <c r="O103" i="16"/>
  <c r="O166" i="4" s="1"/>
  <c r="W93" i="16"/>
  <c r="W103" i="16"/>
  <c r="W166" i="4" s="1"/>
  <c r="F90" i="16"/>
  <c r="F71" i="16"/>
  <c r="N90" i="16"/>
  <c r="N71" i="16"/>
  <c r="V90" i="16"/>
  <c r="V71" i="16"/>
  <c r="R173" i="17"/>
  <c r="R169" i="17"/>
  <c r="R165" i="17"/>
  <c r="R172" i="17"/>
  <c r="R167" i="17"/>
  <c r="R174" i="17"/>
  <c r="R162" i="17"/>
  <c r="R164" i="17"/>
  <c r="R166" i="17"/>
  <c r="R168" i="17"/>
  <c r="R163" i="17"/>
  <c r="M169" i="17"/>
  <c r="E171" i="17"/>
  <c r="T178" i="17"/>
  <c r="E181" i="13"/>
  <c r="M181" i="13"/>
  <c r="U181" i="13"/>
  <c r="G251" i="13"/>
  <c r="G243" i="13" s="1"/>
  <c r="O251" i="13"/>
  <c r="O243" i="13" s="1"/>
  <c r="W251" i="13"/>
  <c r="W243" i="13" s="1"/>
  <c r="D181" i="14"/>
  <c r="L181" i="14"/>
  <c r="T181" i="14"/>
  <c r="F251" i="14"/>
  <c r="N251" i="14"/>
  <c r="V251" i="14"/>
  <c r="I34" i="15"/>
  <c r="Q34" i="15"/>
  <c r="G115" i="15"/>
  <c r="O115" i="15"/>
  <c r="W115" i="15"/>
  <c r="W216" i="15" s="1"/>
  <c r="I261" i="15"/>
  <c r="Q261" i="15"/>
  <c r="C179" i="15"/>
  <c r="K179" i="15"/>
  <c r="S179" i="15"/>
  <c r="C183" i="15"/>
  <c r="K183" i="15"/>
  <c r="S183" i="15"/>
  <c r="I211" i="15"/>
  <c r="H216" i="15"/>
  <c r="R233" i="15"/>
  <c r="R241" i="15"/>
  <c r="E162" i="17"/>
  <c r="U169" i="17"/>
  <c r="M171" i="17"/>
  <c r="U178" i="17"/>
  <c r="G178" i="17"/>
  <c r="F181" i="13"/>
  <c r="N181" i="13"/>
  <c r="V181" i="13"/>
  <c r="H251" i="13"/>
  <c r="H243" i="13" s="1"/>
  <c r="P251" i="13"/>
  <c r="P243" i="13" s="1"/>
  <c r="E181" i="14"/>
  <c r="M181" i="14"/>
  <c r="U181" i="14"/>
  <c r="G251" i="14"/>
  <c r="O251" i="14"/>
  <c r="W251" i="14"/>
  <c r="D241" i="15"/>
  <c r="L241" i="15"/>
  <c r="T241" i="15"/>
  <c r="N251" i="15"/>
  <c r="V251" i="15"/>
  <c r="H217" i="15"/>
  <c r="H213" i="15"/>
  <c r="H218" i="15"/>
  <c r="H253" i="15"/>
  <c r="H211" i="15"/>
  <c r="P217" i="15"/>
  <c r="P213" i="15"/>
  <c r="P209" i="15"/>
  <c r="P218" i="15"/>
  <c r="P253" i="15"/>
  <c r="P211" i="15"/>
  <c r="B261" i="15"/>
  <c r="B216" i="15"/>
  <c r="J261" i="15"/>
  <c r="J216" i="15"/>
  <c r="R261" i="15"/>
  <c r="R216" i="15"/>
  <c r="B178" i="15"/>
  <c r="J178" i="15"/>
  <c r="R178" i="15"/>
  <c r="D179" i="15"/>
  <c r="L179" i="15"/>
  <c r="T179" i="15"/>
  <c r="B182" i="15"/>
  <c r="J182" i="15"/>
  <c r="R182" i="15"/>
  <c r="D183" i="15"/>
  <c r="L183" i="15"/>
  <c r="T183" i="15"/>
  <c r="J211" i="15"/>
  <c r="H214" i="15"/>
  <c r="I216" i="15"/>
  <c r="P220" i="15"/>
  <c r="S233" i="15"/>
  <c r="G261" i="15"/>
  <c r="I103" i="16"/>
  <c r="I166" i="4" s="1"/>
  <c r="Q103" i="16"/>
  <c r="Q166" i="4" s="1"/>
  <c r="L163" i="17"/>
  <c r="L175" i="17"/>
  <c r="L165" i="17"/>
  <c r="L172" i="17"/>
  <c r="L167" i="17"/>
  <c r="F178" i="17"/>
  <c r="E241" i="15"/>
  <c r="M241" i="15"/>
  <c r="U241" i="15"/>
  <c r="O251" i="15"/>
  <c r="W251" i="15"/>
  <c r="I217" i="15"/>
  <c r="I213" i="15"/>
  <c r="I209" i="15"/>
  <c r="I253" i="15"/>
  <c r="Q217" i="15"/>
  <c r="Q213" i="15"/>
  <c r="Q209" i="15"/>
  <c r="Q204" i="15" s="1"/>
  <c r="Q253" i="15"/>
  <c r="C261" i="15"/>
  <c r="C216" i="15"/>
  <c r="K261" i="15"/>
  <c r="K216" i="15"/>
  <c r="S261" i="15"/>
  <c r="S216" i="15"/>
  <c r="C178" i="15"/>
  <c r="K178" i="15"/>
  <c r="S178" i="15"/>
  <c r="I181" i="15"/>
  <c r="Q181" i="15"/>
  <c r="C199" i="15"/>
  <c r="K199" i="15"/>
  <c r="S199" i="15"/>
  <c r="R209" i="15"/>
  <c r="H210" i="15"/>
  <c r="I214" i="15"/>
  <c r="Q220" i="15"/>
  <c r="D251" i="15"/>
  <c r="R91" i="16"/>
  <c r="R101" i="16"/>
  <c r="R164" i="4" s="1"/>
  <c r="R52" i="16"/>
  <c r="B103" i="16"/>
  <c r="B166" i="4" s="1"/>
  <c r="J103" i="16"/>
  <c r="J166" i="4" s="1"/>
  <c r="R103" i="16"/>
  <c r="R166" i="4" s="1"/>
  <c r="M166" i="17"/>
  <c r="M173" i="17"/>
  <c r="M168" i="17"/>
  <c r="M163" i="17"/>
  <c r="M175" i="17"/>
  <c r="M170" i="17"/>
  <c r="M165" i="17"/>
  <c r="M172" i="17"/>
  <c r="M167" i="17"/>
  <c r="M161" i="17"/>
  <c r="M53" i="16"/>
  <c r="M162" i="17"/>
  <c r="O178" i="17"/>
  <c r="F241" i="15"/>
  <c r="N241" i="15"/>
  <c r="V241" i="15"/>
  <c r="H251" i="15"/>
  <c r="P251" i="15"/>
  <c r="B218" i="15"/>
  <c r="B214" i="15"/>
  <c r="B210" i="15"/>
  <c r="B253" i="15"/>
  <c r="B220" i="15"/>
  <c r="J218" i="15"/>
  <c r="J214" i="15"/>
  <c r="J210" i="15"/>
  <c r="J253" i="15"/>
  <c r="J220" i="15"/>
  <c r="R218" i="15"/>
  <c r="R214" i="15"/>
  <c r="R210" i="15"/>
  <c r="R253" i="15"/>
  <c r="R220" i="15"/>
  <c r="D261" i="15"/>
  <c r="D216" i="15"/>
  <c r="L261" i="15"/>
  <c r="L216" i="15"/>
  <c r="T261" i="15"/>
  <c r="T216" i="15"/>
  <c r="D178" i="15"/>
  <c r="L178" i="15"/>
  <c r="T178" i="15"/>
  <c r="D182" i="15"/>
  <c r="L182" i="15"/>
  <c r="T182" i="15"/>
  <c r="I210" i="15"/>
  <c r="P216" i="15"/>
  <c r="O261" i="15"/>
  <c r="F226" i="17"/>
  <c r="F5" i="17"/>
  <c r="F171" i="17" s="1"/>
  <c r="N226" i="17"/>
  <c r="N5" i="17"/>
  <c r="V226" i="17"/>
  <c r="V217" i="17" s="1"/>
  <c r="V5" i="17"/>
  <c r="V171" i="17" s="1"/>
  <c r="H235" i="17"/>
  <c r="H184" i="17"/>
  <c r="B190" i="17"/>
  <c r="B237" i="17"/>
  <c r="J190" i="17"/>
  <c r="J237" i="17"/>
  <c r="R190" i="17"/>
  <c r="R237" i="17"/>
  <c r="D246" i="17"/>
  <c r="D240" i="17" s="1"/>
  <c r="D203" i="17"/>
  <c r="L246" i="17"/>
  <c r="L240" i="17" s="1"/>
  <c r="L203" i="17"/>
  <c r="T246" i="17"/>
  <c r="T240" i="17" s="1"/>
  <c r="T203" i="17"/>
  <c r="F248" i="17"/>
  <c r="F209" i="17"/>
  <c r="N248" i="17"/>
  <c r="N209" i="17"/>
  <c r="V248" i="17"/>
  <c r="V209" i="17"/>
  <c r="M240" i="17"/>
  <c r="Q240" i="17"/>
  <c r="E173" i="18"/>
  <c r="E169" i="18"/>
  <c r="E165" i="18"/>
  <c r="E161" i="18"/>
  <c r="E168" i="18"/>
  <c r="E163" i="18"/>
  <c r="E175" i="18"/>
  <c r="E170" i="18"/>
  <c r="E166" i="18"/>
  <c r="U173" i="18"/>
  <c r="U169" i="18"/>
  <c r="U165" i="18"/>
  <c r="U161" i="18"/>
  <c r="U217" i="18"/>
  <c r="U168" i="18"/>
  <c r="U163" i="18"/>
  <c r="U175" i="18"/>
  <c r="U170" i="18"/>
  <c r="U172" i="18"/>
  <c r="U167" i="18"/>
  <c r="U162" i="18"/>
  <c r="U174" i="18"/>
  <c r="U97" i="16"/>
  <c r="U95" i="16" s="1"/>
  <c r="U164" i="18"/>
  <c r="E103" i="16"/>
  <c r="E166" i="4" s="1"/>
  <c r="M103" i="16"/>
  <c r="M166" i="4" s="1"/>
  <c r="U103" i="16"/>
  <c r="U166" i="4" s="1"/>
  <c r="H248" i="17"/>
  <c r="H209" i="17"/>
  <c r="P248" i="17"/>
  <c r="P209" i="17"/>
  <c r="I163" i="17"/>
  <c r="I168" i="17"/>
  <c r="P171" i="17"/>
  <c r="H173" i="17"/>
  <c r="Q173" i="17"/>
  <c r="E184" i="17"/>
  <c r="R184" i="17"/>
  <c r="R203" i="17"/>
  <c r="K229" i="17"/>
  <c r="S229" i="17"/>
  <c r="U237" i="17"/>
  <c r="U229" i="17" s="1"/>
  <c r="V246" i="17"/>
  <c r="V240" i="17" s="1"/>
  <c r="I248" i="17"/>
  <c r="D164" i="18"/>
  <c r="U178" i="18"/>
  <c r="P197" i="18"/>
  <c r="J197" i="18"/>
  <c r="G203" i="17"/>
  <c r="G246" i="17"/>
  <c r="G240" i="17" s="1"/>
  <c r="O203" i="17"/>
  <c r="O246" i="17"/>
  <c r="O240" i="17" s="1"/>
  <c r="W203" i="17"/>
  <c r="W246" i="17"/>
  <c r="W240" i="17" s="1"/>
  <c r="Q166" i="17"/>
  <c r="Q171" i="17"/>
  <c r="I173" i="17"/>
  <c r="G184" i="17"/>
  <c r="S184" i="17"/>
  <c r="M209" i="17"/>
  <c r="I217" i="17"/>
  <c r="Q217" i="17"/>
  <c r="C217" i="17"/>
  <c r="K217" i="17"/>
  <c r="S217" i="17"/>
  <c r="M217" i="17"/>
  <c r="U217" i="17"/>
  <c r="V237" i="17"/>
  <c r="N240" i="17"/>
  <c r="J248" i="17"/>
  <c r="J240" i="17" s="1"/>
  <c r="L161" i="18"/>
  <c r="L173" i="18"/>
  <c r="L168" i="18"/>
  <c r="L163" i="18"/>
  <c r="L175" i="18"/>
  <c r="L170" i="18"/>
  <c r="L165" i="18"/>
  <c r="L172" i="18"/>
  <c r="L167" i="18"/>
  <c r="L162" i="18"/>
  <c r="L166" i="18"/>
  <c r="T166" i="18"/>
  <c r="D161" i="18"/>
  <c r="L164" i="18"/>
  <c r="D166" i="18"/>
  <c r="B226" i="18"/>
  <c r="V246" i="18"/>
  <c r="B248" i="18"/>
  <c r="D226" i="19"/>
  <c r="H71" i="16"/>
  <c r="P71" i="16"/>
  <c r="H172" i="17"/>
  <c r="P172" i="17"/>
  <c r="P168" i="17"/>
  <c r="P164" i="17"/>
  <c r="D184" i="17"/>
  <c r="D235" i="17"/>
  <c r="D229" i="17" s="1"/>
  <c r="L184" i="17"/>
  <c r="L235" i="17"/>
  <c r="L229" i="17" s="1"/>
  <c r="T184" i="17"/>
  <c r="T235" i="17"/>
  <c r="T229" i="17" s="1"/>
  <c r="H203" i="17"/>
  <c r="H246" i="17"/>
  <c r="P203" i="17"/>
  <c r="P246" i="17"/>
  <c r="H162" i="17"/>
  <c r="P162" i="17"/>
  <c r="Q164" i="17"/>
  <c r="P169" i="17"/>
  <c r="I171" i="17"/>
  <c r="R171" i="17"/>
  <c r="P174" i="17"/>
  <c r="U184" i="17"/>
  <c r="J217" i="17"/>
  <c r="R217" i="17"/>
  <c r="F217" i="17"/>
  <c r="N217" i="17"/>
  <c r="B226" i="17"/>
  <c r="B217" i="17" s="1"/>
  <c r="Q248" i="17"/>
  <c r="M173" i="18"/>
  <c r="M169" i="18"/>
  <c r="M165" i="18"/>
  <c r="M161" i="18"/>
  <c r="M168" i="18"/>
  <c r="M163" i="18"/>
  <c r="M175" i="18"/>
  <c r="M170" i="18"/>
  <c r="M217" i="18"/>
  <c r="M172" i="18"/>
  <c r="M167" i="18"/>
  <c r="M162" i="18"/>
  <c r="M174" i="18"/>
  <c r="U166" i="18"/>
  <c r="T162" i="18"/>
  <c r="M164" i="18"/>
  <c r="T167" i="18"/>
  <c r="L169" i="18"/>
  <c r="T172" i="18"/>
  <c r="L174" i="18"/>
  <c r="B197" i="18"/>
  <c r="C226" i="18"/>
  <c r="H103" i="16"/>
  <c r="H166" i="4" s="1"/>
  <c r="P103" i="16"/>
  <c r="P166" i="4" s="1"/>
  <c r="G190" i="17"/>
  <c r="G237" i="17"/>
  <c r="G229" i="17" s="1"/>
  <c r="O190" i="17"/>
  <c r="O237" i="17"/>
  <c r="O229" i="17" s="1"/>
  <c r="W190" i="17"/>
  <c r="W237" i="17"/>
  <c r="W229" i="17" s="1"/>
  <c r="I246" i="17"/>
  <c r="I240" i="17" s="1"/>
  <c r="I246" i="19"/>
  <c r="C209" i="17"/>
  <c r="C248" i="17"/>
  <c r="K209" i="17"/>
  <c r="K248" i="17"/>
  <c r="S209" i="17"/>
  <c r="S248" i="17"/>
  <c r="Q162" i="17"/>
  <c r="I164" i="17"/>
  <c r="Q169" i="17"/>
  <c r="Q174" i="17"/>
  <c r="J184" i="17"/>
  <c r="W184" i="17"/>
  <c r="D190" i="17"/>
  <c r="U209" i="17"/>
  <c r="B229" i="17"/>
  <c r="J229" i="17"/>
  <c r="R229" i="17"/>
  <c r="R248" i="17"/>
  <c r="R240" i="17" s="1"/>
  <c r="F223" i="18"/>
  <c r="F5" i="18"/>
  <c r="N223" i="18"/>
  <c r="N5" i="18"/>
  <c r="V223" i="18"/>
  <c r="V5" i="18"/>
  <c r="H226" i="18"/>
  <c r="P226" i="18"/>
  <c r="J184" i="18"/>
  <c r="J235" i="18"/>
  <c r="R184" i="18"/>
  <c r="R235" i="18"/>
  <c r="D237" i="18"/>
  <c r="D190" i="18"/>
  <c r="L237" i="18"/>
  <c r="T237" i="18"/>
  <c r="F203" i="18"/>
  <c r="F246" i="18"/>
  <c r="N246" i="18"/>
  <c r="N203" i="18"/>
  <c r="H248" i="18"/>
  <c r="H209" i="18"/>
  <c r="P248" i="18"/>
  <c r="P209" i="18"/>
  <c r="M166" i="18"/>
  <c r="T169" i="18"/>
  <c r="M171" i="18"/>
  <c r="F178" i="18"/>
  <c r="L190" i="18"/>
  <c r="B71" i="16"/>
  <c r="J71" i="16"/>
  <c r="R71" i="16"/>
  <c r="B5" i="17"/>
  <c r="J5" i="17"/>
  <c r="F184" i="17"/>
  <c r="F235" i="17"/>
  <c r="N184" i="17"/>
  <c r="N235" i="17"/>
  <c r="N229" i="17" s="1"/>
  <c r="V184" i="17"/>
  <c r="V235" i="17"/>
  <c r="V229" i="17" s="1"/>
  <c r="H190" i="17"/>
  <c r="H237" i="17"/>
  <c r="P190" i="17"/>
  <c r="P237" i="17"/>
  <c r="P229" i="17" s="1"/>
  <c r="D209" i="17"/>
  <c r="D248" i="17"/>
  <c r="L209" i="17"/>
  <c r="L248" i="17"/>
  <c r="T209" i="17"/>
  <c r="T248" i="17"/>
  <c r="H161" i="17"/>
  <c r="P161" i="17"/>
  <c r="P160" i="17" s="1"/>
  <c r="H167" i="17"/>
  <c r="Q167" i="17"/>
  <c r="I169" i="17"/>
  <c r="T171" i="17"/>
  <c r="Q172" i="17"/>
  <c r="K184" i="17"/>
  <c r="H197" i="17"/>
  <c r="P197" i="17"/>
  <c r="B203" i="17"/>
  <c r="D217" i="17"/>
  <c r="L217" i="17"/>
  <c r="T217" i="17"/>
  <c r="E237" i="17"/>
  <c r="E229" i="17" s="1"/>
  <c r="F246" i="17"/>
  <c r="G166" i="18"/>
  <c r="G223" i="18"/>
  <c r="G5" i="18"/>
  <c r="G171" i="18" s="1"/>
  <c r="O223" i="18"/>
  <c r="O5" i="18"/>
  <c r="W223" i="18"/>
  <c r="W5" i="18"/>
  <c r="W166" i="18" s="1"/>
  <c r="I226" i="18"/>
  <c r="Q226" i="18"/>
  <c r="K235" i="18"/>
  <c r="S184" i="18"/>
  <c r="S235" i="18"/>
  <c r="E237" i="18"/>
  <c r="E190" i="18"/>
  <c r="M237" i="18"/>
  <c r="M190" i="18"/>
  <c r="U237" i="18"/>
  <c r="G203" i="18"/>
  <c r="G246" i="18"/>
  <c r="O246" i="18"/>
  <c r="O203" i="18"/>
  <c r="I248" i="18"/>
  <c r="I209" i="18"/>
  <c r="Q248" i="18"/>
  <c r="Q209" i="18"/>
  <c r="N166" i="18"/>
  <c r="O178" i="18"/>
  <c r="T190" i="18"/>
  <c r="L197" i="18"/>
  <c r="T197" i="18"/>
  <c r="C5" i="17"/>
  <c r="C171" i="17" s="1"/>
  <c r="K5" i="17"/>
  <c r="K217" i="19" s="1"/>
  <c r="S5" i="17"/>
  <c r="S217" i="19" s="1"/>
  <c r="E226" i="17"/>
  <c r="E217" i="17" s="1"/>
  <c r="E226" i="19"/>
  <c r="I190" i="17"/>
  <c r="I237" i="17"/>
  <c r="Q190" i="17"/>
  <c r="Q237" i="17"/>
  <c r="C246" i="17"/>
  <c r="C240" i="17" s="1"/>
  <c r="C203" i="17"/>
  <c r="K246" i="17"/>
  <c r="K240" i="17" s="1"/>
  <c r="K203" i="17"/>
  <c r="S246" i="17"/>
  <c r="S240" i="17" s="1"/>
  <c r="S203" i="17"/>
  <c r="P165" i="17"/>
  <c r="P170" i="17"/>
  <c r="U171" i="17"/>
  <c r="P175" i="17"/>
  <c r="M184" i="17"/>
  <c r="L190" i="17"/>
  <c r="I203" i="17"/>
  <c r="F237" i="17"/>
  <c r="D217" i="18"/>
  <c r="D173" i="18"/>
  <c r="D168" i="18"/>
  <c r="D163" i="18"/>
  <c r="D175" i="18"/>
  <c r="D170" i="18"/>
  <c r="D165" i="18"/>
  <c r="D172" i="18"/>
  <c r="D167" i="18"/>
  <c r="D162" i="18"/>
  <c r="D174" i="18"/>
  <c r="D169" i="18"/>
  <c r="T217" i="18"/>
  <c r="T164" i="18"/>
  <c r="T171" i="18"/>
  <c r="T161" i="18"/>
  <c r="T173" i="18"/>
  <c r="T168" i="18"/>
  <c r="T163" i="18"/>
  <c r="T175" i="18"/>
  <c r="T170" i="18"/>
  <c r="T165" i="18"/>
  <c r="R226" i="18"/>
  <c r="F237" i="18"/>
  <c r="N237" i="18"/>
  <c r="V237" i="18"/>
  <c r="F217" i="19"/>
  <c r="F173" i="19"/>
  <c r="F176" i="19"/>
  <c r="F168" i="19"/>
  <c r="F172" i="19"/>
  <c r="F167" i="19"/>
  <c r="F165" i="19"/>
  <c r="F160" i="19" s="1"/>
  <c r="F171" i="19"/>
  <c r="V217" i="19"/>
  <c r="V167" i="19"/>
  <c r="V165" i="19"/>
  <c r="V171" i="19"/>
  <c r="V169" i="19"/>
  <c r="V173" i="19"/>
  <c r="V168" i="19"/>
  <c r="V176" i="19"/>
  <c r="V172" i="19"/>
  <c r="I191" i="19"/>
  <c r="I187" i="19"/>
  <c r="I183" i="19"/>
  <c r="I229" i="19"/>
  <c r="I184" i="19"/>
  <c r="I192" i="19"/>
  <c r="I188" i="19"/>
  <c r="I185" i="19"/>
  <c r="H237" i="19"/>
  <c r="F169" i="19"/>
  <c r="D235" i="18"/>
  <c r="L235" i="18"/>
  <c r="T235" i="18"/>
  <c r="H246" i="18"/>
  <c r="P246" i="18"/>
  <c r="R163" i="18"/>
  <c r="J165" i="18"/>
  <c r="S165" i="18"/>
  <c r="J170" i="18"/>
  <c r="S170" i="18"/>
  <c r="B172" i="18"/>
  <c r="J175" i="18"/>
  <c r="S175" i="18"/>
  <c r="D184" i="18"/>
  <c r="K209" i="18"/>
  <c r="T223" i="18"/>
  <c r="J226" i="18"/>
  <c r="J248" i="18"/>
  <c r="Q191" i="19"/>
  <c r="Q187" i="19"/>
  <c r="Q183" i="19"/>
  <c r="Q229" i="19"/>
  <c r="Q185" i="19"/>
  <c r="Q188" i="19"/>
  <c r="Q192" i="19"/>
  <c r="E235" i="18"/>
  <c r="M235" i="18"/>
  <c r="U235" i="18"/>
  <c r="I203" i="18"/>
  <c r="I246" i="18"/>
  <c r="Q203" i="18"/>
  <c r="Q246" i="18"/>
  <c r="J163" i="18"/>
  <c r="S163" i="18"/>
  <c r="B165" i="18"/>
  <c r="K165" i="18"/>
  <c r="Q166" i="18"/>
  <c r="R168" i="18"/>
  <c r="B170" i="18"/>
  <c r="K170" i="18"/>
  <c r="R173" i="18"/>
  <c r="B175" i="18"/>
  <c r="K175" i="18"/>
  <c r="C178" i="18"/>
  <c r="K178" i="18"/>
  <c r="S178" i="18"/>
  <c r="E184" i="18"/>
  <c r="N190" i="18"/>
  <c r="U223" i="18"/>
  <c r="K226" i="18"/>
  <c r="M217" i="19"/>
  <c r="M176" i="19"/>
  <c r="M172" i="19"/>
  <c r="M168" i="19"/>
  <c r="M167" i="19"/>
  <c r="M165" i="19"/>
  <c r="M160" i="19" s="1"/>
  <c r="M169" i="19"/>
  <c r="M173" i="19"/>
  <c r="D217" i="19"/>
  <c r="D176" i="19"/>
  <c r="D167" i="19"/>
  <c r="D165" i="19"/>
  <c r="D160" i="19" s="1"/>
  <c r="D169" i="19"/>
  <c r="D173" i="19"/>
  <c r="D168" i="19"/>
  <c r="D172" i="19"/>
  <c r="L217" i="19"/>
  <c r="L176" i="19"/>
  <c r="L167" i="19"/>
  <c r="L165" i="19"/>
  <c r="L169" i="19"/>
  <c r="L173" i="19"/>
  <c r="L168" i="19"/>
  <c r="T217" i="19"/>
  <c r="T176" i="19"/>
  <c r="T167" i="19"/>
  <c r="T165" i="19"/>
  <c r="T169" i="19"/>
  <c r="T173" i="19"/>
  <c r="R191" i="19"/>
  <c r="R187" i="19"/>
  <c r="R183" i="19"/>
  <c r="R229" i="19"/>
  <c r="R192" i="19"/>
  <c r="R188" i="19"/>
  <c r="Q184" i="19"/>
  <c r="C190" i="19"/>
  <c r="H5" i="18"/>
  <c r="H166" i="18" s="1"/>
  <c r="P5" i="18"/>
  <c r="P166" i="18" s="1"/>
  <c r="D226" i="18"/>
  <c r="L226" i="18"/>
  <c r="T226" i="18"/>
  <c r="F235" i="18"/>
  <c r="N235" i="18"/>
  <c r="V235" i="18"/>
  <c r="H237" i="18"/>
  <c r="P237" i="18"/>
  <c r="B246" i="18"/>
  <c r="J246" i="18"/>
  <c r="R246" i="18"/>
  <c r="D209" i="18"/>
  <c r="D248" i="18"/>
  <c r="L209" i="18"/>
  <c r="L248" i="18"/>
  <c r="T209" i="18"/>
  <c r="T248" i="18"/>
  <c r="K163" i="18"/>
  <c r="R166" i="18"/>
  <c r="J168" i="18"/>
  <c r="R171" i="18"/>
  <c r="J173" i="18"/>
  <c r="S173" i="18"/>
  <c r="C175" i="18"/>
  <c r="F184" i="18"/>
  <c r="F190" i="18"/>
  <c r="O190" i="18"/>
  <c r="I197" i="18"/>
  <c r="Q197" i="18"/>
  <c r="P203" i="18"/>
  <c r="R248" i="18"/>
  <c r="N217" i="19"/>
  <c r="N169" i="19"/>
  <c r="N173" i="19"/>
  <c r="N168" i="19"/>
  <c r="N176" i="19"/>
  <c r="N172" i="19"/>
  <c r="E171" i="19"/>
  <c r="M171" i="19"/>
  <c r="U226" i="19"/>
  <c r="R185" i="19"/>
  <c r="U146" i="22"/>
  <c r="I5" i="18"/>
  <c r="I171" i="18" s="1"/>
  <c r="Q5" i="18"/>
  <c r="Q171" i="18" s="1"/>
  <c r="E226" i="18"/>
  <c r="M226" i="18"/>
  <c r="U226" i="18"/>
  <c r="G184" i="18"/>
  <c r="G235" i="18"/>
  <c r="O184" i="18"/>
  <c r="O235" i="18"/>
  <c r="W184" i="18"/>
  <c r="W235" i="18"/>
  <c r="I237" i="18"/>
  <c r="Q237" i="18"/>
  <c r="C246" i="18"/>
  <c r="K246" i="18"/>
  <c r="S246" i="18"/>
  <c r="E209" i="18"/>
  <c r="E248" i="18"/>
  <c r="M209" i="18"/>
  <c r="M248" i="18"/>
  <c r="U209" i="18"/>
  <c r="U248" i="18"/>
  <c r="J166" i="18"/>
  <c r="S166" i="18"/>
  <c r="S171" i="18"/>
  <c r="K173" i="18"/>
  <c r="G190" i="18"/>
  <c r="P190" i="18"/>
  <c r="R203" i="18"/>
  <c r="S209" i="18"/>
  <c r="C235" i="19"/>
  <c r="C61" i="19"/>
  <c r="K235" i="19"/>
  <c r="K61" i="19"/>
  <c r="K184" i="19" s="1"/>
  <c r="S235" i="19"/>
  <c r="S184" i="19"/>
  <c r="S61" i="19"/>
  <c r="E237" i="19"/>
  <c r="M237" i="19"/>
  <c r="U237" i="19"/>
  <c r="G246" i="19"/>
  <c r="G203" i="19"/>
  <c r="O246" i="19"/>
  <c r="O203" i="19"/>
  <c r="W246" i="19"/>
  <c r="W203" i="19"/>
  <c r="I248" i="19"/>
  <c r="I209" i="19"/>
  <c r="Q248" i="19"/>
  <c r="J217" i="18"/>
  <c r="R217" i="18"/>
  <c r="F226" i="18"/>
  <c r="N226" i="18"/>
  <c r="V226" i="18"/>
  <c r="H235" i="18"/>
  <c r="P235" i="18"/>
  <c r="B237" i="18"/>
  <c r="J237" i="18"/>
  <c r="R237" i="18"/>
  <c r="D246" i="18"/>
  <c r="D203" i="18"/>
  <c r="L246" i="18"/>
  <c r="L203" i="18"/>
  <c r="T246" i="18"/>
  <c r="T203" i="18"/>
  <c r="F248" i="18"/>
  <c r="N248" i="18"/>
  <c r="V248" i="18"/>
  <c r="B161" i="18"/>
  <c r="R164" i="18"/>
  <c r="B166" i="18"/>
  <c r="K166" i="18"/>
  <c r="R169" i="18"/>
  <c r="R174" i="18"/>
  <c r="H190" i="18"/>
  <c r="Q190" i="18"/>
  <c r="S203" i="18"/>
  <c r="V209" i="18"/>
  <c r="G226" i="19"/>
  <c r="G5" i="19"/>
  <c r="G171" i="19" s="1"/>
  <c r="O226" i="19"/>
  <c r="O5" i="19"/>
  <c r="W226" i="19"/>
  <c r="W5" i="19"/>
  <c r="D235" i="19"/>
  <c r="D61" i="19"/>
  <c r="D184" i="19" s="1"/>
  <c r="L61" i="19"/>
  <c r="L184" i="19" s="1"/>
  <c r="T61" i="19"/>
  <c r="T190" i="19" s="1"/>
  <c r="T235" i="19"/>
  <c r="F237" i="19"/>
  <c r="F190" i="19"/>
  <c r="F61" i="19"/>
  <c r="F184" i="19" s="1"/>
  <c r="N237" i="19"/>
  <c r="N61" i="19"/>
  <c r="N184" i="19" s="1"/>
  <c r="V237" i="19"/>
  <c r="V190" i="19"/>
  <c r="V61" i="19"/>
  <c r="V184" i="19" s="1"/>
  <c r="P203" i="19"/>
  <c r="P246" i="19"/>
  <c r="B248" i="19"/>
  <c r="B209" i="19"/>
  <c r="J248" i="19"/>
  <c r="J209" i="19"/>
  <c r="R248" i="19"/>
  <c r="R209" i="19"/>
  <c r="F144" i="23"/>
  <c r="F140" i="23"/>
  <c r="F132" i="23" s="1"/>
  <c r="F141" i="23"/>
  <c r="F137" i="23"/>
  <c r="F139" i="23"/>
  <c r="F60" i="20"/>
  <c r="F143" i="23"/>
  <c r="V144" i="23"/>
  <c r="V140" i="23"/>
  <c r="V141" i="23"/>
  <c r="V137" i="23"/>
  <c r="V139" i="23"/>
  <c r="V143" i="23"/>
  <c r="V60" i="20"/>
  <c r="H192" i="23"/>
  <c r="H183" i="23" s="1"/>
  <c r="H5" i="23"/>
  <c r="H141" i="23" s="1"/>
  <c r="P141" i="23"/>
  <c r="P5" i="23"/>
  <c r="P192" i="23"/>
  <c r="P183" i="23" s="1"/>
  <c r="B155" i="23"/>
  <c r="B151" i="23"/>
  <c r="B161" i="23"/>
  <c r="B163" i="23"/>
  <c r="B158" i="23"/>
  <c r="B61" i="20"/>
  <c r="B57" i="20"/>
  <c r="B56" i="20" s="1"/>
  <c r="D48" i="23"/>
  <c r="D160" i="23" s="1"/>
  <c r="D201" i="23"/>
  <c r="L201" i="23"/>
  <c r="L194" i="23" s="1"/>
  <c r="L153" i="23"/>
  <c r="L48" i="23"/>
  <c r="T201" i="23"/>
  <c r="T48" i="23"/>
  <c r="T157" i="23" s="1"/>
  <c r="F48" i="23"/>
  <c r="F153" i="23" s="1"/>
  <c r="F202" i="23"/>
  <c r="F194" i="23" s="1"/>
  <c r="N202" i="23"/>
  <c r="N194" i="23" s="1"/>
  <c r="N48" i="23"/>
  <c r="N153" i="23" s="1"/>
  <c r="V48" i="23"/>
  <c r="V153" i="23" s="1"/>
  <c r="V202" i="23"/>
  <c r="H203" i="23"/>
  <c r="P203" i="23"/>
  <c r="P194" i="23" s="1"/>
  <c r="B179" i="23"/>
  <c r="B172" i="23"/>
  <c r="B170" i="23"/>
  <c r="B176" i="23"/>
  <c r="B62" i="20"/>
  <c r="B115" i="4" s="1"/>
  <c r="D211" i="23"/>
  <c r="D99" i="23"/>
  <c r="D171" i="23" s="1"/>
  <c r="L211" i="23"/>
  <c r="L205" i="23" s="1"/>
  <c r="L99" i="23"/>
  <c r="T211" i="23"/>
  <c r="T205" i="23" s="1"/>
  <c r="T99" i="23"/>
  <c r="T171" i="23" s="1"/>
  <c r="F175" i="23"/>
  <c r="F99" i="23"/>
  <c r="N99" i="23"/>
  <c r="N175" i="23" s="1"/>
  <c r="N213" i="23"/>
  <c r="V213" i="23"/>
  <c r="V205" i="23" s="1"/>
  <c r="V99" i="23"/>
  <c r="V175" i="23" s="1"/>
  <c r="C172" i="18"/>
  <c r="K172" i="18"/>
  <c r="K168" i="18"/>
  <c r="K164" i="18"/>
  <c r="K217" i="18"/>
  <c r="S172" i="18"/>
  <c r="S168" i="18"/>
  <c r="S164" i="18"/>
  <c r="S217" i="18"/>
  <c r="G226" i="18"/>
  <c r="O226" i="18"/>
  <c r="W226" i="18"/>
  <c r="I235" i="18"/>
  <c r="Q235" i="18"/>
  <c r="C190" i="18"/>
  <c r="C237" i="18"/>
  <c r="K190" i="18"/>
  <c r="K237" i="18"/>
  <c r="S190" i="18"/>
  <c r="S237" i="18"/>
  <c r="E246" i="18"/>
  <c r="E203" i="18"/>
  <c r="M246" i="18"/>
  <c r="M203" i="18"/>
  <c r="U246" i="18"/>
  <c r="U203" i="18"/>
  <c r="G248" i="18"/>
  <c r="O248" i="18"/>
  <c r="W248" i="18"/>
  <c r="C161" i="18"/>
  <c r="R162" i="18"/>
  <c r="J164" i="18"/>
  <c r="R167" i="18"/>
  <c r="J169" i="18"/>
  <c r="S169" i="18"/>
  <c r="L171" i="18"/>
  <c r="U171" i="18"/>
  <c r="J174" i="18"/>
  <c r="S174" i="18"/>
  <c r="I190" i="18"/>
  <c r="R190" i="18"/>
  <c r="H203" i="18"/>
  <c r="W209" i="18"/>
  <c r="E217" i="19"/>
  <c r="E176" i="19"/>
  <c r="E172" i="19"/>
  <c r="E168" i="19"/>
  <c r="E169" i="19"/>
  <c r="E173" i="19"/>
  <c r="U217" i="19"/>
  <c r="U176" i="19"/>
  <c r="U172" i="19"/>
  <c r="U168" i="19"/>
  <c r="U167" i="19"/>
  <c r="U165" i="19"/>
  <c r="U171" i="19"/>
  <c r="U169" i="19"/>
  <c r="U173" i="19"/>
  <c r="H226" i="19"/>
  <c r="H5" i="19"/>
  <c r="H171" i="19" s="1"/>
  <c r="P226" i="19"/>
  <c r="P5" i="19"/>
  <c r="P171" i="19" s="1"/>
  <c r="B191" i="19"/>
  <c r="B187" i="19"/>
  <c r="B183" i="19"/>
  <c r="B229" i="19"/>
  <c r="B192" i="19"/>
  <c r="B188" i="19"/>
  <c r="B185" i="19"/>
  <c r="E235" i="19"/>
  <c r="U61" i="19"/>
  <c r="U184" i="19" s="1"/>
  <c r="L235" i="19"/>
  <c r="I226" i="19"/>
  <c r="Q226" i="19"/>
  <c r="G237" i="19"/>
  <c r="O237" i="19"/>
  <c r="W237" i="19"/>
  <c r="C248" i="19"/>
  <c r="C209" i="19"/>
  <c r="K248" i="19"/>
  <c r="K209" i="19"/>
  <c r="S248" i="19"/>
  <c r="S209" i="19"/>
  <c r="C168" i="19"/>
  <c r="R169" i="19"/>
  <c r="J173" i="19"/>
  <c r="S173" i="19"/>
  <c r="B176" i="19"/>
  <c r="B217" i="19"/>
  <c r="L226" i="19"/>
  <c r="D248" i="19"/>
  <c r="F77" i="20"/>
  <c r="F168" i="4" s="1"/>
  <c r="C132" i="21"/>
  <c r="K132" i="21"/>
  <c r="S132" i="21"/>
  <c r="W132" i="21"/>
  <c r="W132" i="22"/>
  <c r="B226" i="19"/>
  <c r="J226" i="19"/>
  <c r="R226" i="19"/>
  <c r="F235" i="19"/>
  <c r="N235" i="19"/>
  <c r="V235" i="19"/>
  <c r="B246" i="19"/>
  <c r="J246" i="19"/>
  <c r="R246" i="19"/>
  <c r="R165" i="19"/>
  <c r="J169" i="19"/>
  <c r="S169" i="19"/>
  <c r="R171" i="19"/>
  <c r="B173" i="19"/>
  <c r="K173" i="19"/>
  <c r="C176" i="19"/>
  <c r="D197" i="19"/>
  <c r="L197" i="19"/>
  <c r="T197" i="19"/>
  <c r="C217" i="19"/>
  <c r="M226" i="19"/>
  <c r="U235" i="19"/>
  <c r="I237" i="19"/>
  <c r="Q246" i="19"/>
  <c r="E248" i="19"/>
  <c r="G77" i="20"/>
  <c r="G168" i="4" s="1"/>
  <c r="C79" i="20"/>
  <c r="C170" i="4" s="1"/>
  <c r="K79" i="20"/>
  <c r="K170" i="4" s="1"/>
  <c r="S79" i="20"/>
  <c r="S170" i="4" s="1"/>
  <c r="B78" i="20"/>
  <c r="B169" i="4" s="1"/>
  <c r="E192" i="21"/>
  <c r="E183" i="21" s="1"/>
  <c r="E192" i="22"/>
  <c r="E141" i="21"/>
  <c r="E132" i="21" s="1"/>
  <c r="M192" i="21"/>
  <c r="M183" i="21" s="1"/>
  <c r="M192" i="22"/>
  <c r="M141" i="21"/>
  <c r="M132" i="21" s="1"/>
  <c r="U192" i="21"/>
  <c r="U183" i="21" s="1"/>
  <c r="U192" i="22"/>
  <c r="U141" i="21"/>
  <c r="G201" i="21"/>
  <c r="G153" i="21"/>
  <c r="O201" i="21"/>
  <c r="O153" i="21"/>
  <c r="I202" i="21"/>
  <c r="I157" i="21"/>
  <c r="Q202" i="21"/>
  <c r="Q194" i="21" s="1"/>
  <c r="Q157" i="21"/>
  <c r="C203" i="21"/>
  <c r="C160" i="21"/>
  <c r="K203" i="21"/>
  <c r="K194" i="21" s="1"/>
  <c r="K160" i="21"/>
  <c r="S203" i="21"/>
  <c r="S194" i="21" s="1"/>
  <c r="S160" i="21"/>
  <c r="E171" i="21"/>
  <c r="E211" i="21"/>
  <c r="M171" i="21"/>
  <c r="M211" i="21"/>
  <c r="U171" i="21"/>
  <c r="U211" i="21"/>
  <c r="G213" i="21"/>
  <c r="G205" i="21" s="1"/>
  <c r="G175" i="21"/>
  <c r="W175" i="21"/>
  <c r="W213" i="21"/>
  <c r="W205" i="21" s="1"/>
  <c r="D132" i="21"/>
  <c r="L132" i="21"/>
  <c r="T132" i="21"/>
  <c r="N132" i="21"/>
  <c r="V132" i="21"/>
  <c r="I5" i="19"/>
  <c r="I171" i="19" s="1"/>
  <c r="Q5" i="19"/>
  <c r="Q171" i="19" s="1"/>
  <c r="C226" i="19"/>
  <c r="C171" i="19"/>
  <c r="K226" i="19"/>
  <c r="K171" i="19"/>
  <c r="S226" i="19"/>
  <c r="S171" i="19"/>
  <c r="E61" i="19"/>
  <c r="E190" i="19" s="1"/>
  <c r="M61" i="19"/>
  <c r="M190" i="19" s="1"/>
  <c r="G235" i="19"/>
  <c r="O235" i="19"/>
  <c r="W235" i="19"/>
  <c r="C203" i="19"/>
  <c r="C246" i="19"/>
  <c r="K203" i="19"/>
  <c r="K246" i="19"/>
  <c r="S203" i="19"/>
  <c r="S246" i="19"/>
  <c r="J165" i="19"/>
  <c r="S165" i="19"/>
  <c r="R167" i="19"/>
  <c r="B169" i="19"/>
  <c r="K169" i="19"/>
  <c r="K160" i="19" s="1"/>
  <c r="J171" i="19"/>
  <c r="T171" i="19"/>
  <c r="C173" i="19"/>
  <c r="Q190" i="19"/>
  <c r="J217" i="19"/>
  <c r="T226" i="19"/>
  <c r="P237" i="19"/>
  <c r="L248" i="19"/>
  <c r="H69" i="20"/>
  <c r="H51" i="20"/>
  <c r="P69" i="20"/>
  <c r="P51" i="20"/>
  <c r="D71" i="20"/>
  <c r="D51" i="20"/>
  <c r="L71" i="20"/>
  <c r="L51" i="20"/>
  <c r="T71" i="20"/>
  <c r="T51" i="20"/>
  <c r="F192" i="21"/>
  <c r="F183" i="21" s="1"/>
  <c r="F192" i="22"/>
  <c r="F141" i="21"/>
  <c r="F132" i="21" s="1"/>
  <c r="N192" i="21"/>
  <c r="N183" i="21" s="1"/>
  <c r="N192" i="22"/>
  <c r="N141" i="21"/>
  <c r="V192" i="21"/>
  <c r="V183" i="21" s="1"/>
  <c r="V141" i="21"/>
  <c r="H153" i="21"/>
  <c r="H201" i="21"/>
  <c r="P153" i="21"/>
  <c r="P201" i="21"/>
  <c r="R202" i="21"/>
  <c r="R157" i="21"/>
  <c r="D203" i="21"/>
  <c r="D160" i="21"/>
  <c r="T160" i="21"/>
  <c r="T203" i="21"/>
  <c r="N211" i="21"/>
  <c r="N205" i="21" s="1"/>
  <c r="N171" i="21"/>
  <c r="V211" i="21"/>
  <c r="V205" i="21" s="1"/>
  <c r="V171" i="21"/>
  <c r="H213" i="21"/>
  <c r="H175" i="21"/>
  <c r="P213" i="21"/>
  <c r="P175" i="21"/>
  <c r="U132" i="21"/>
  <c r="B202" i="21"/>
  <c r="H235" i="19"/>
  <c r="P235" i="19"/>
  <c r="B237" i="19"/>
  <c r="J237" i="19"/>
  <c r="R237" i="19"/>
  <c r="D246" i="19"/>
  <c r="L246" i="19"/>
  <c r="T246" i="19"/>
  <c r="F209" i="19"/>
  <c r="F248" i="19"/>
  <c r="N209" i="19"/>
  <c r="N248" i="19"/>
  <c r="V209" i="19"/>
  <c r="V248" i="19"/>
  <c r="B165" i="19"/>
  <c r="J167" i="19"/>
  <c r="B171" i="19"/>
  <c r="L171" i="19"/>
  <c r="R190" i="19"/>
  <c r="M248" i="19"/>
  <c r="I69" i="20"/>
  <c r="I51" i="20"/>
  <c r="Q69" i="20"/>
  <c r="Q51" i="20"/>
  <c r="C70" i="20"/>
  <c r="C51" i="20"/>
  <c r="K70" i="20"/>
  <c r="K51" i="20"/>
  <c r="S70" i="20"/>
  <c r="S51" i="20"/>
  <c r="F171" i="21"/>
  <c r="G146" i="22"/>
  <c r="O146" i="22"/>
  <c r="W146" i="22"/>
  <c r="I146" i="22"/>
  <c r="Q146" i="22"/>
  <c r="E146" i="22"/>
  <c r="M146" i="22"/>
  <c r="K153" i="22"/>
  <c r="V192" i="22"/>
  <c r="V194" i="23"/>
  <c r="G61" i="19"/>
  <c r="G190" i="19" s="1"/>
  <c r="O61" i="19"/>
  <c r="W61" i="19"/>
  <c r="W190" i="19" s="1"/>
  <c r="I235" i="19"/>
  <c r="Q235" i="19"/>
  <c r="C237" i="19"/>
  <c r="K237" i="19"/>
  <c r="S237" i="19"/>
  <c r="E246" i="19"/>
  <c r="M246" i="19"/>
  <c r="U246" i="19"/>
  <c r="G209" i="19"/>
  <c r="G248" i="19"/>
  <c r="O209" i="19"/>
  <c r="O248" i="19"/>
  <c r="W209" i="19"/>
  <c r="W248" i="19"/>
  <c r="C165" i="19"/>
  <c r="C160" i="19" s="1"/>
  <c r="D171" i="19"/>
  <c r="R172" i="19"/>
  <c r="R176" i="19"/>
  <c r="S190" i="19"/>
  <c r="G197" i="19"/>
  <c r="O197" i="19"/>
  <c r="W197" i="19"/>
  <c r="T203" i="19"/>
  <c r="R217" i="19"/>
  <c r="T248" i="19"/>
  <c r="K78" i="20"/>
  <c r="K169" i="4" s="1"/>
  <c r="L160" i="21"/>
  <c r="O213" i="21"/>
  <c r="O205" i="21" s="1"/>
  <c r="I192" i="22"/>
  <c r="I141" i="22"/>
  <c r="I132" i="22" s="1"/>
  <c r="Q192" i="22"/>
  <c r="Q141" i="22"/>
  <c r="Q132" i="22" s="1"/>
  <c r="C201" i="22"/>
  <c r="C153" i="22"/>
  <c r="S201" i="22"/>
  <c r="S153" i="22"/>
  <c r="E202" i="22"/>
  <c r="E157" i="22"/>
  <c r="M202" i="22"/>
  <c r="M157" i="22"/>
  <c r="U202" i="22"/>
  <c r="U157" i="22"/>
  <c r="G203" i="22"/>
  <c r="G160" i="22"/>
  <c r="O203" i="22"/>
  <c r="O160" i="22"/>
  <c r="W203" i="22"/>
  <c r="W160" i="22"/>
  <c r="I171" i="22"/>
  <c r="I211" i="22"/>
  <c r="Q171" i="22"/>
  <c r="Q211" i="22"/>
  <c r="C175" i="22"/>
  <c r="C213" i="22"/>
  <c r="K175" i="22"/>
  <c r="K213" i="22"/>
  <c r="H146" i="22"/>
  <c r="P146" i="22"/>
  <c r="B146" i="22"/>
  <c r="J146" i="22"/>
  <c r="R146" i="22"/>
  <c r="F146" i="22"/>
  <c r="V146" i="22"/>
  <c r="F226" i="19"/>
  <c r="N226" i="19"/>
  <c r="V226" i="19"/>
  <c r="H61" i="19"/>
  <c r="H184" i="19" s="1"/>
  <c r="P61" i="19"/>
  <c r="B235" i="19"/>
  <c r="B184" i="19"/>
  <c r="J235" i="19"/>
  <c r="J184" i="19"/>
  <c r="R235" i="19"/>
  <c r="R184" i="19"/>
  <c r="D237" i="19"/>
  <c r="L237" i="19"/>
  <c r="T237" i="19"/>
  <c r="F246" i="19"/>
  <c r="F203" i="19"/>
  <c r="N246" i="19"/>
  <c r="N203" i="19"/>
  <c r="V246" i="19"/>
  <c r="V203" i="19"/>
  <c r="H248" i="19"/>
  <c r="P248" i="19"/>
  <c r="N171" i="19"/>
  <c r="S172" i="19"/>
  <c r="S176" i="19"/>
  <c r="B203" i="19"/>
  <c r="U203" i="19"/>
  <c r="U248" i="19"/>
  <c r="S59" i="20"/>
  <c r="R78" i="20"/>
  <c r="R169" i="4" s="1"/>
  <c r="E146" i="21"/>
  <c r="M146" i="21"/>
  <c r="U146" i="21"/>
  <c r="F205" i="21"/>
  <c r="D69" i="20"/>
  <c r="L69" i="20"/>
  <c r="T69" i="20"/>
  <c r="F70" i="20"/>
  <c r="N70" i="20"/>
  <c r="V70" i="20"/>
  <c r="H71" i="20"/>
  <c r="P71" i="20"/>
  <c r="B77" i="20"/>
  <c r="B168" i="4" s="1"/>
  <c r="I213" i="21"/>
  <c r="I175" i="21"/>
  <c r="Q213" i="21"/>
  <c r="Q175" i="21"/>
  <c r="L153" i="21"/>
  <c r="N157" i="21"/>
  <c r="P160" i="21"/>
  <c r="I165" i="21"/>
  <c r="Q165" i="21"/>
  <c r="G171" i="21"/>
  <c r="C202" i="21"/>
  <c r="C211" i="21"/>
  <c r="B192" i="22"/>
  <c r="B141" i="22"/>
  <c r="B132" i="22" s="1"/>
  <c r="J192" i="22"/>
  <c r="J141" i="22"/>
  <c r="J132" i="22" s="1"/>
  <c r="R192" i="22"/>
  <c r="R141" i="22"/>
  <c r="R132" i="22" s="1"/>
  <c r="D201" i="22"/>
  <c r="L201" i="22"/>
  <c r="T201" i="22"/>
  <c r="F202" i="22"/>
  <c r="F157" i="22"/>
  <c r="N202" i="22"/>
  <c r="N157" i="22"/>
  <c r="V202" i="22"/>
  <c r="V157" i="22"/>
  <c r="H203" i="22"/>
  <c r="H160" i="22"/>
  <c r="P203" i="22"/>
  <c r="P160" i="22"/>
  <c r="B171" i="22"/>
  <c r="B211" i="22"/>
  <c r="J171" i="22"/>
  <c r="J211" i="22"/>
  <c r="R171" i="22"/>
  <c r="R211" i="22"/>
  <c r="H132" i="22"/>
  <c r="P132" i="22"/>
  <c r="L153" i="22"/>
  <c r="E165" i="22"/>
  <c r="M165" i="22"/>
  <c r="U165" i="22"/>
  <c r="T175" i="22"/>
  <c r="G144" i="23"/>
  <c r="G140" i="23"/>
  <c r="G137" i="23"/>
  <c r="W144" i="23"/>
  <c r="W140" i="23"/>
  <c r="W137" i="23"/>
  <c r="I192" i="23"/>
  <c r="I5" i="23"/>
  <c r="I141" i="23" s="1"/>
  <c r="Q5" i="23"/>
  <c r="Q141" i="23" s="1"/>
  <c r="Q192" i="23"/>
  <c r="Q183" i="23" s="1"/>
  <c r="C155" i="23"/>
  <c r="C151" i="23"/>
  <c r="C161" i="23"/>
  <c r="C163" i="23"/>
  <c r="E153" i="23"/>
  <c r="E48" i="23"/>
  <c r="E201" i="23"/>
  <c r="E194" i="23" s="1"/>
  <c r="M201" i="23"/>
  <c r="M194" i="23" s="1"/>
  <c r="M48" i="23"/>
  <c r="U48" i="23"/>
  <c r="U153" i="23" s="1"/>
  <c r="G48" i="23"/>
  <c r="G153" i="23" s="1"/>
  <c r="G202" i="23"/>
  <c r="O157" i="23"/>
  <c r="O202" i="23"/>
  <c r="O48" i="23"/>
  <c r="O153" i="23" s="1"/>
  <c r="W48" i="23"/>
  <c r="W153" i="23" s="1"/>
  <c r="Q203" i="23"/>
  <c r="C179" i="23"/>
  <c r="C172" i="23"/>
  <c r="C170" i="23"/>
  <c r="C176" i="23"/>
  <c r="E211" i="23"/>
  <c r="E205" i="23" s="1"/>
  <c r="E99" i="23"/>
  <c r="E175" i="23" s="1"/>
  <c r="M211" i="23"/>
  <c r="M205" i="23" s="1"/>
  <c r="M99" i="23"/>
  <c r="M175" i="23" s="1"/>
  <c r="U211" i="23"/>
  <c r="U205" i="23" s="1"/>
  <c r="U99" i="23"/>
  <c r="G175" i="23"/>
  <c r="G213" i="23"/>
  <c r="G205" i="23" s="1"/>
  <c r="G99" i="23"/>
  <c r="O213" i="23"/>
  <c r="O99" i="23"/>
  <c r="W213" i="23"/>
  <c r="W205" i="23" s="1"/>
  <c r="W99" i="23"/>
  <c r="W175" i="23" s="1"/>
  <c r="G143" i="23"/>
  <c r="C154" i="23"/>
  <c r="S161" i="23"/>
  <c r="U201" i="23"/>
  <c r="U194" i="23" s="1"/>
  <c r="E69" i="20"/>
  <c r="M69" i="20"/>
  <c r="U69" i="20"/>
  <c r="G70" i="20"/>
  <c r="O70" i="20"/>
  <c r="W70" i="20"/>
  <c r="I71" i="20"/>
  <c r="Q71" i="20"/>
  <c r="D157" i="21"/>
  <c r="D202" i="21"/>
  <c r="D194" i="21" s="1"/>
  <c r="L157" i="21"/>
  <c r="L202" i="21"/>
  <c r="L194" i="21" s="1"/>
  <c r="T157" i="21"/>
  <c r="T202" i="21"/>
  <c r="T194" i="21" s="1"/>
  <c r="F203" i="21"/>
  <c r="F194" i="21" s="1"/>
  <c r="F160" i="21"/>
  <c r="N203" i="21"/>
  <c r="N194" i="21" s="1"/>
  <c r="N160" i="21"/>
  <c r="V203" i="21"/>
  <c r="V194" i="21" s="1"/>
  <c r="V160" i="21"/>
  <c r="H211" i="21"/>
  <c r="H171" i="21"/>
  <c r="P211" i="21"/>
  <c r="P171" i="21"/>
  <c r="B213" i="21"/>
  <c r="B205" i="21" s="1"/>
  <c r="B175" i="21"/>
  <c r="J213" i="21"/>
  <c r="J175" i="21"/>
  <c r="R213" i="21"/>
  <c r="R175" i="21"/>
  <c r="B153" i="21"/>
  <c r="N153" i="21"/>
  <c r="O157" i="21"/>
  <c r="Q160" i="21"/>
  <c r="N175" i="21"/>
  <c r="J211" i="21"/>
  <c r="J205" i="21" s="1"/>
  <c r="C192" i="22"/>
  <c r="K192" i="22"/>
  <c r="S192" i="22"/>
  <c r="C211" i="22"/>
  <c r="K211" i="22"/>
  <c r="S211" i="22"/>
  <c r="E213" i="22"/>
  <c r="M213" i="22"/>
  <c r="U213" i="22"/>
  <c r="F165" i="22"/>
  <c r="N165" i="22"/>
  <c r="V165" i="22"/>
  <c r="O202" i="22"/>
  <c r="W211" i="22"/>
  <c r="J155" i="23"/>
  <c r="J161" i="23"/>
  <c r="J179" i="23"/>
  <c r="J172" i="23"/>
  <c r="J170" i="23"/>
  <c r="J165" i="23" s="1"/>
  <c r="N171" i="23"/>
  <c r="J154" i="23"/>
  <c r="S163" i="23"/>
  <c r="B194" i="23"/>
  <c r="T194" i="23"/>
  <c r="F69" i="20"/>
  <c r="N69" i="20"/>
  <c r="V69" i="20"/>
  <c r="H70" i="20"/>
  <c r="P70" i="20"/>
  <c r="B71" i="20"/>
  <c r="J71" i="20"/>
  <c r="R71" i="20"/>
  <c r="E157" i="21"/>
  <c r="E202" i="21"/>
  <c r="E194" i="21" s="1"/>
  <c r="M157" i="21"/>
  <c r="M202" i="21"/>
  <c r="M194" i="21" s="1"/>
  <c r="U157" i="21"/>
  <c r="U202" i="21"/>
  <c r="G203" i="21"/>
  <c r="G160" i="21"/>
  <c r="O203" i="21"/>
  <c r="O160" i="21"/>
  <c r="W203" i="21"/>
  <c r="W160" i="21"/>
  <c r="I211" i="21"/>
  <c r="I171" i="21"/>
  <c r="Q211" i="21"/>
  <c r="Q171" i="21"/>
  <c r="C213" i="21"/>
  <c r="C175" i="21"/>
  <c r="K213" i="21"/>
  <c r="K175" i="21"/>
  <c r="S213" i="21"/>
  <c r="S175" i="21"/>
  <c r="G141" i="21"/>
  <c r="G132" i="21" s="1"/>
  <c r="O141" i="21"/>
  <c r="O132" i="21" s="1"/>
  <c r="W141" i="21"/>
  <c r="C153" i="21"/>
  <c r="O171" i="21"/>
  <c r="G194" i="21"/>
  <c r="W194" i="21"/>
  <c r="U203" i="21"/>
  <c r="K211" i="21"/>
  <c r="K205" i="21" s="1"/>
  <c r="D192" i="22"/>
  <c r="L192" i="22"/>
  <c r="T192" i="22"/>
  <c r="D211" i="22"/>
  <c r="L211" i="22"/>
  <c r="T211" i="22"/>
  <c r="F213" i="22"/>
  <c r="N213" i="22"/>
  <c r="V213" i="22"/>
  <c r="C146" i="22"/>
  <c r="K146" i="22"/>
  <c r="S146" i="22"/>
  <c r="T153" i="22"/>
  <c r="F201" i="22"/>
  <c r="K155" i="23"/>
  <c r="K151" i="23"/>
  <c r="K161" i="23"/>
  <c r="K163" i="23"/>
  <c r="K179" i="23"/>
  <c r="K172" i="23"/>
  <c r="K170" i="23"/>
  <c r="K165" i="23" s="1"/>
  <c r="G139" i="23"/>
  <c r="K154" i="23"/>
  <c r="I160" i="23"/>
  <c r="F205" i="23"/>
  <c r="G69" i="20"/>
  <c r="O69" i="20"/>
  <c r="W69" i="20"/>
  <c r="I70" i="20"/>
  <c r="Q70" i="20"/>
  <c r="C71" i="20"/>
  <c r="K71" i="20"/>
  <c r="S71" i="20"/>
  <c r="E77" i="20"/>
  <c r="E168" i="4" s="1"/>
  <c r="M77" i="20"/>
  <c r="M168" i="4" s="1"/>
  <c r="U77" i="20"/>
  <c r="U168" i="4" s="1"/>
  <c r="D213" i="21"/>
  <c r="D175" i="21"/>
  <c r="L213" i="21"/>
  <c r="L175" i="21"/>
  <c r="T213" i="21"/>
  <c r="T175" i="21"/>
  <c r="D153" i="21"/>
  <c r="S157" i="21"/>
  <c r="D165" i="21"/>
  <c r="L165" i="21"/>
  <c r="T165" i="21"/>
  <c r="H183" i="21"/>
  <c r="P183" i="21"/>
  <c r="B183" i="21"/>
  <c r="J183" i="21"/>
  <c r="R183" i="21"/>
  <c r="L205" i="21"/>
  <c r="T205" i="21"/>
  <c r="R211" i="21"/>
  <c r="R205" i="21" s="1"/>
  <c r="C203" i="22"/>
  <c r="K203" i="22"/>
  <c r="S203" i="22"/>
  <c r="E211" i="22"/>
  <c r="M211" i="22"/>
  <c r="U211" i="22"/>
  <c r="G213" i="22"/>
  <c r="O213" i="22"/>
  <c r="W213" i="22"/>
  <c r="D146" i="22"/>
  <c r="L146" i="22"/>
  <c r="T146" i="22"/>
  <c r="W202" i="22"/>
  <c r="N144" i="23"/>
  <c r="N140" i="23"/>
  <c r="N141" i="23"/>
  <c r="N137" i="23"/>
  <c r="N132" i="23" s="1"/>
  <c r="D143" i="23"/>
  <c r="D139" i="23"/>
  <c r="D144" i="23"/>
  <c r="D140" i="23"/>
  <c r="D137" i="23"/>
  <c r="T143" i="23"/>
  <c r="T139" i="23"/>
  <c r="T144" i="23"/>
  <c r="T140" i="23"/>
  <c r="T137" i="23"/>
  <c r="T132" i="23" s="1"/>
  <c r="R163" i="23"/>
  <c r="R155" i="23"/>
  <c r="R151" i="23"/>
  <c r="H48" i="23"/>
  <c r="H160" i="23" s="1"/>
  <c r="B157" i="23"/>
  <c r="N139" i="23"/>
  <c r="R154" i="23"/>
  <c r="R160" i="23"/>
  <c r="B165" i="23"/>
  <c r="J176" i="23"/>
  <c r="J183" i="23"/>
  <c r="R183" i="23"/>
  <c r="W202" i="23"/>
  <c r="E153" i="21"/>
  <c r="E201" i="21"/>
  <c r="M153" i="21"/>
  <c r="M201" i="21"/>
  <c r="U153" i="21"/>
  <c r="U201" i="21"/>
  <c r="E213" i="21"/>
  <c r="E175" i="21"/>
  <c r="M213" i="21"/>
  <c r="M175" i="21"/>
  <c r="U213" i="21"/>
  <c r="U175" i="21"/>
  <c r="F153" i="21"/>
  <c r="F157" i="21"/>
  <c r="V157" i="21"/>
  <c r="H160" i="21"/>
  <c r="W171" i="21"/>
  <c r="I183" i="21"/>
  <c r="Q183" i="21"/>
  <c r="C183" i="21"/>
  <c r="K183" i="21"/>
  <c r="S183" i="21"/>
  <c r="I201" i="21"/>
  <c r="S211" i="21"/>
  <c r="D203" i="22"/>
  <c r="L203" i="22"/>
  <c r="T203" i="22"/>
  <c r="F211" i="22"/>
  <c r="N211" i="22"/>
  <c r="V211" i="22"/>
  <c r="H213" i="22"/>
  <c r="P213" i="22"/>
  <c r="N201" i="22"/>
  <c r="O144" i="23"/>
  <c r="O140" i="23"/>
  <c r="O137" i="23"/>
  <c r="O132" i="23" s="1"/>
  <c r="E143" i="23"/>
  <c r="E139" i="23"/>
  <c r="E144" i="23"/>
  <c r="E140" i="23"/>
  <c r="E137" i="23"/>
  <c r="M143" i="23"/>
  <c r="M139" i="23"/>
  <c r="M144" i="23"/>
  <c r="M140" i="23"/>
  <c r="M137" i="23"/>
  <c r="U143" i="23"/>
  <c r="U139" i="23"/>
  <c r="U144" i="23"/>
  <c r="U140" i="23"/>
  <c r="U137" i="23"/>
  <c r="U132" i="23" s="1"/>
  <c r="S155" i="23"/>
  <c r="S151" i="23"/>
  <c r="S179" i="23"/>
  <c r="S176" i="23"/>
  <c r="S172" i="23"/>
  <c r="S165" i="23" s="1"/>
  <c r="O139" i="23"/>
  <c r="W143" i="23"/>
  <c r="S154" i="23"/>
  <c r="K176" i="23"/>
  <c r="H202" i="21"/>
  <c r="H194" i="21" s="1"/>
  <c r="H157" i="21"/>
  <c r="P202" i="21"/>
  <c r="P194" i="21" s="1"/>
  <c r="P157" i="21"/>
  <c r="B203" i="21"/>
  <c r="B160" i="21"/>
  <c r="J203" i="21"/>
  <c r="J194" i="21" s="1"/>
  <c r="J160" i="21"/>
  <c r="R203" i="21"/>
  <c r="R194" i="21" s="1"/>
  <c r="R160" i="21"/>
  <c r="D171" i="21"/>
  <c r="D211" i="21"/>
  <c r="L171" i="21"/>
  <c r="L211" i="21"/>
  <c r="T171" i="21"/>
  <c r="T211" i="21"/>
  <c r="B141" i="21"/>
  <c r="B132" i="21" s="1"/>
  <c r="J141" i="21"/>
  <c r="J132" i="21" s="1"/>
  <c r="R141" i="21"/>
  <c r="R132" i="21" s="1"/>
  <c r="T153" i="21"/>
  <c r="G157" i="21"/>
  <c r="W157" i="21"/>
  <c r="I160" i="21"/>
  <c r="G192" i="22"/>
  <c r="O192" i="22"/>
  <c r="W192" i="22"/>
  <c r="C202" i="22"/>
  <c r="K202" i="22"/>
  <c r="S202" i="22"/>
  <c r="E203" i="22"/>
  <c r="M203" i="22"/>
  <c r="U203" i="22"/>
  <c r="I213" i="22"/>
  <c r="Q213" i="22"/>
  <c r="U201" i="22"/>
  <c r="I203" i="22"/>
  <c r="G211" i="22"/>
  <c r="B171" i="23"/>
  <c r="L183" i="23"/>
  <c r="C160" i="22"/>
  <c r="K160" i="22"/>
  <c r="S160" i="22"/>
  <c r="E171" i="22"/>
  <c r="M171" i="22"/>
  <c r="U171" i="22"/>
  <c r="E175" i="22"/>
  <c r="M175" i="22"/>
  <c r="U175" i="22"/>
  <c r="G201" i="22"/>
  <c r="O201" i="22"/>
  <c r="W201" i="22"/>
  <c r="I202" i="22"/>
  <c r="Q202" i="22"/>
  <c r="B140" i="23"/>
  <c r="J140" i="23"/>
  <c r="R140" i="23"/>
  <c r="D141" i="23"/>
  <c r="T141" i="23"/>
  <c r="B144" i="23"/>
  <c r="J144" i="23"/>
  <c r="R144" i="23"/>
  <c r="B153" i="23"/>
  <c r="J153" i="23"/>
  <c r="R153" i="23"/>
  <c r="J157" i="23"/>
  <c r="R157" i="23"/>
  <c r="J160" i="23"/>
  <c r="U160" i="23"/>
  <c r="B175" i="23"/>
  <c r="E192" i="23"/>
  <c r="D203" i="23"/>
  <c r="D160" i="22"/>
  <c r="L160" i="22"/>
  <c r="T160" i="22"/>
  <c r="F171" i="22"/>
  <c r="N171" i="22"/>
  <c r="V171" i="22"/>
  <c r="F175" i="22"/>
  <c r="N175" i="22"/>
  <c r="V175" i="22"/>
  <c r="H201" i="22"/>
  <c r="P201" i="22"/>
  <c r="B202" i="22"/>
  <c r="J202" i="22"/>
  <c r="R202" i="22"/>
  <c r="C160" i="23"/>
  <c r="C203" i="23"/>
  <c r="C194" i="23" s="1"/>
  <c r="K160" i="23"/>
  <c r="K203" i="23"/>
  <c r="K194" i="23" s="1"/>
  <c r="S160" i="23"/>
  <c r="S203" i="23"/>
  <c r="S194" i="23" s="1"/>
  <c r="G171" i="23"/>
  <c r="O171" i="23"/>
  <c r="W171" i="23"/>
  <c r="C140" i="23"/>
  <c r="K140" i="23"/>
  <c r="S140" i="23"/>
  <c r="E141" i="23"/>
  <c r="M141" i="23"/>
  <c r="U141" i="23"/>
  <c r="C144" i="23"/>
  <c r="K144" i="23"/>
  <c r="S144" i="23"/>
  <c r="C153" i="23"/>
  <c r="K153" i="23"/>
  <c r="S153" i="23"/>
  <c r="C157" i="23"/>
  <c r="K157" i="23"/>
  <c r="S157" i="23"/>
  <c r="L160" i="23"/>
  <c r="J171" i="23"/>
  <c r="D175" i="23"/>
  <c r="E183" i="23"/>
  <c r="U183" i="23"/>
  <c r="H201" i="23"/>
  <c r="H194" i="23" s="1"/>
  <c r="R213" i="23"/>
  <c r="R205" i="23" s="1"/>
  <c r="C141" i="22"/>
  <c r="C132" i="22" s="1"/>
  <c r="K141" i="22"/>
  <c r="K132" i="22" s="1"/>
  <c r="S141" i="22"/>
  <c r="S132" i="22" s="1"/>
  <c r="E160" i="22"/>
  <c r="M160" i="22"/>
  <c r="U160" i="22"/>
  <c r="G175" i="22"/>
  <c r="O175" i="22"/>
  <c r="W175" i="22"/>
  <c r="I201" i="22"/>
  <c r="Q201" i="22"/>
  <c r="B139" i="23"/>
  <c r="J139" i="23"/>
  <c r="R139" i="23"/>
  <c r="L157" i="23"/>
  <c r="B160" i="23"/>
  <c r="M160" i="23"/>
  <c r="V171" i="23"/>
  <c r="P175" i="23"/>
  <c r="T192" i="23"/>
  <c r="T183" i="23" s="1"/>
  <c r="I194" i="23"/>
  <c r="Q194" i="23"/>
  <c r="D205" i="23"/>
  <c r="N211" i="23"/>
  <c r="H75" i="24"/>
  <c r="H172" i="4" s="1"/>
  <c r="H67" i="24"/>
  <c r="H52" i="24"/>
  <c r="P75" i="24"/>
  <c r="P172" i="4" s="1"/>
  <c r="P67" i="24"/>
  <c r="P52" i="24"/>
  <c r="B76" i="24"/>
  <c r="B173" i="4" s="1"/>
  <c r="B68" i="24"/>
  <c r="B52" i="24"/>
  <c r="J76" i="24"/>
  <c r="J173" i="4" s="1"/>
  <c r="J68" i="24"/>
  <c r="J52" i="24"/>
  <c r="R76" i="24"/>
  <c r="R173" i="4" s="1"/>
  <c r="R68" i="24"/>
  <c r="R52" i="24"/>
  <c r="D77" i="24"/>
  <c r="D174" i="4" s="1"/>
  <c r="D69" i="24"/>
  <c r="L77" i="24"/>
  <c r="L174" i="4" s="1"/>
  <c r="L69" i="24"/>
  <c r="T77" i="24"/>
  <c r="T174" i="4" s="1"/>
  <c r="T69" i="24"/>
  <c r="D141" i="22"/>
  <c r="D132" i="22" s="1"/>
  <c r="L141" i="22"/>
  <c r="L132" i="22" s="1"/>
  <c r="T141" i="22"/>
  <c r="T132" i="22" s="1"/>
  <c r="F160" i="22"/>
  <c r="N160" i="22"/>
  <c r="V160" i="22"/>
  <c r="H175" i="22"/>
  <c r="P175" i="22"/>
  <c r="B201" i="22"/>
  <c r="J201" i="22"/>
  <c r="R201" i="22"/>
  <c r="C175" i="23"/>
  <c r="C213" i="23"/>
  <c r="K175" i="23"/>
  <c r="K213" i="23"/>
  <c r="S175" i="23"/>
  <c r="S213" i="23"/>
  <c r="C139" i="23"/>
  <c r="K139" i="23"/>
  <c r="S139" i="23"/>
  <c r="G141" i="23"/>
  <c r="O141" i="23"/>
  <c r="W141" i="23"/>
  <c r="E157" i="23"/>
  <c r="M157" i="23"/>
  <c r="C165" i="23"/>
  <c r="U192" i="23"/>
  <c r="O211" i="23"/>
  <c r="I175" i="22"/>
  <c r="Q175" i="22"/>
  <c r="L5" i="23"/>
  <c r="P48" i="23"/>
  <c r="H99" i="23"/>
  <c r="H175" i="23" s="1"/>
  <c r="P99" i="23"/>
  <c r="E160" i="23"/>
  <c r="G143" i="25"/>
  <c r="G136" i="25" s="1"/>
  <c r="G105" i="25"/>
  <c r="O143" i="25"/>
  <c r="O136" i="25" s="1"/>
  <c r="O105" i="25"/>
  <c r="W143" i="25"/>
  <c r="W136" i="25" s="1"/>
  <c r="W105" i="25"/>
  <c r="I152" i="25"/>
  <c r="I116" i="25"/>
  <c r="I152" i="26"/>
  <c r="Q152" i="25"/>
  <c r="Q116" i="25"/>
  <c r="Q152" i="26"/>
  <c r="C153" i="25"/>
  <c r="C153" i="26"/>
  <c r="C119" i="25"/>
  <c r="K153" i="25"/>
  <c r="K146" i="25" s="1"/>
  <c r="K119" i="25"/>
  <c r="K153" i="26"/>
  <c r="S153" i="25"/>
  <c r="S153" i="26"/>
  <c r="S119" i="25"/>
  <c r="E154" i="25"/>
  <c r="E122" i="25"/>
  <c r="E154" i="26"/>
  <c r="M154" i="25"/>
  <c r="M122" i="25"/>
  <c r="M154" i="26"/>
  <c r="U154" i="25"/>
  <c r="U122" i="25"/>
  <c r="E110" i="25"/>
  <c r="M110" i="25"/>
  <c r="U110" i="25"/>
  <c r="O110" i="25"/>
  <c r="W110" i="25"/>
  <c r="U154" i="26"/>
  <c r="B175" i="22"/>
  <c r="J175" i="22"/>
  <c r="R175" i="22"/>
  <c r="I48" i="23"/>
  <c r="Q48" i="23"/>
  <c r="Q160" i="23" s="1"/>
  <c r="G203" i="23"/>
  <c r="G160" i="23"/>
  <c r="O203" i="23"/>
  <c r="O160" i="23"/>
  <c r="W203" i="23"/>
  <c r="W160" i="23"/>
  <c r="I99" i="23"/>
  <c r="Q99" i="23"/>
  <c r="Q175" i="23" s="1"/>
  <c r="C211" i="23"/>
  <c r="C171" i="23"/>
  <c r="K211" i="23"/>
  <c r="K171" i="23"/>
  <c r="S211" i="23"/>
  <c r="S205" i="23" s="1"/>
  <c r="S171" i="23"/>
  <c r="P171" i="23"/>
  <c r="T175" i="23"/>
  <c r="I183" i="23"/>
  <c r="G110" i="25"/>
  <c r="E67" i="24"/>
  <c r="M67" i="24"/>
  <c r="U67" i="24"/>
  <c r="G68" i="24"/>
  <c r="O68" i="24"/>
  <c r="W68" i="24"/>
  <c r="I69" i="24"/>
  <c r="Q69" i="24"/>
  <c r="D119" i="25"/>
  <c r="D153" i="25"/>
  <c r="L119" i="25"/>
  <c r="L153" i="25"/>
  <c r="T119" i="25"/>
  <c r="T153" i="25"/>
  <c r="K116" i="25"/>
  <c r="P119" i="25"/>
  <c r="J154" i="25"/>
  <c r="G152" i="26"/>
  <c r="O152" i="26"/>
  <c r="W152" i="26"/>
  <c r="I153" i="26"/>
  <c r="Q153" i="26"/>
  <c r="C154" i="26"/>
  <c r="K154" i="26"/>
  <c r="S154" i="26"/>
  <c r="C90" i="29"/>
  <c r="C119" i="29"/>
  <c r="S90" i="29"/>
  <c r="S119" i="29"/>
  <c r="E94" i="29"/>
  <c r="E120" i="29"/>
  <c r="M120" i="29"/>
  <c r="M94" i="29"/>
  <c r="U120" i="29"/>
  <c r="U113" i="29" s="1"/>
  <c r="U94" i="29"/>
  <c r="G99" i="29"/>
  <c r="G122" i="29"/>
  <c r="G113" i="29" s="1"/>
  <c r="O99" i="29"/>
  <c r="O122" i="29"/>
  <c r="O113" i="29" s="1"/>
  <c r="W99" i="29"/>
  <c r="W122" i="29"/>
  <c r="W113" i="29" s="1"/>
  <c r="I105" i="29"/>
  <c r="I123" i="29"/>
  <c r="I113" i="29" s="1"/>
  <c r="Q105" i="29"/>
  <c r="Q123" i="29"/>
  <c r="Q113" i="29" s="1"/>
  <c r="D75" i="24"/>
  <c r="D172" i="4" s="1"/>
  <c r="L75" i="24"/>
  <c r="L172" i="4" s="1"/>
  <c r="T75" i="24"/>
  <c r="T172" i="4" s="1"/>
  <c r="E119" i="25"/>
  <c r="E153" i="25"/>
  <c r="E146" i="25" s="1"/>
  <c r="M119" i="25"/>
  <c r="M153" i="25"/>
  <c r="U119" i="25"/>
  <c r="U153" i="25"/>
  <c r="U146" i="25" s="1"/>
  <c r="M116" i="25"/>
  <c r="Q119" i="25"/>
  <c r="F122" i="25"/>
  <c r="V122" i="25"/>
  <c r="I136" i="25"/>
  <c r="Q136" i="25"/>
  <c r="R154" i="25"/>
  <c r="H152" i="26"/>
  <c r="P152" i="26"/>
  <c r="B153" i="26"/>
  <c r="J153" i="26"/>
  <c r="R153" i="26"/>
  <c r="D154" i="26"/>
  <c r="L154" i="26"/>
  <c r="T154" i="26"/>
  <c r="B98" i="27"/>
  <c r="T143" i="27"/>
  <c r="I52" i="24"/>
  <c r="Q52" i="24"/>
  <c r="E75" i="24"/>
  <c r="E172" i="4" s="1"/>
  <c r="M75" i="24"/>
  <c r="M172" i="4" s="1"/>
  <c r="U75" i="24"/>
  <c r="U172" i="4" s="1"/>
  <c r="D152" i="25"/>
  <c r="D146" i="25" s="1"/>
  <c r="D116" i="25"/>
  <c r="L152" i="25"/>
  <c r="L116" i="25"/>
  <c r="T152" i="25"/>
  <c r="T146" i="25" s="1"/>
  <c r="T116" i="25"/>
  <c r="H154" i="25"/>
  <c r="H146" i="25" s="1"/>
  <c r="H122" i="25"/>
  <c r="P154" i="25"/>
  <c r="P146" i="25" s="1"/>
  <c r="P122" i="25"/>
  <c r="P154" i="27"/>
  <c r="H105" i="25"/>
  <c r="P105" i="25"/>
  <c r="P116" i="25"/>
  <c r="G122" i="25"/>
  <c r="W122" i="25"/>
  <c r="I126" i="25"/>
  <c r="Q126" i="25"/>
  <c r="C126" i="25"/>
  <c r="K126" i="25"/>
  <c r="S126" i="25"/>
  <c r="F152" i="25"/>
  <c r="F146" i="25" s="1"/>
  <c r="G143" i="26"/>
  <c r="O143" i="26"/>
  <c r="W143" i="26"/>
  <c r="G98" i="27"/>
  <c r="O98" i="27"/>
  <c r="W98" i="27"/>
  <c r="K119" i="29"/>
  <c r="K113" i="29" s="1"/>
  <c r="G153" i="25"/>
  <c r="G119" i="25"/>
  <c r="O153" i="25"/>
  <c r="O119" i="25"/>
  <c r="W153" i="25"/>
  <c r="W119" i="25"/>
  <c r="H110" i="25"/>
  <c r="P110" i="25"/>
  <c r="B116" i="25"/>
  <c r="R116" i="25"/>
  <c r="I122" i="25"/>
  <c r="I146" i="25"/>
  <c r="Q146" i="25"/>
  <c r="N152" i="25"/>
  <c r="N146" i="25" s="1"/>
  <c r="H143" i="26"/>
  <c r="P143" i="26"/>
  <c r="D153" i="26"/>
  <c r="L153" i="26"/>
  <c r="T153" i="26"/>
  <c r="C113" i="29"/>
  <c r="S113" i="29"/>
  <c r="C52" i="24"/>
  <c r="K52" i="24"/>
  <c r="S52" i="24"/>
  <c r="I67" i="24"/>
  <c r="Q67" i="24"/>
  <c r="C68" i="24"/>
  <c r="K68" i="24"/>
  <c r="S68" i="24"/>
  <c r="E69" i="24"/>
  <c r="M69" i="24"/>
  <c r="U69" i="24"/>
  <c r="C116" i="25"/>
  <c r="S116" i="25"/>
  <c r="H119" i="25"/>
  <c r="L122" i="25"/>
  <c r="B136" i="25"/>
  <c r="J136" i="25"/>
  <c r="R136" i="25"/>
  <c r="V152" i="25"/>
  <c r="V146" i="25" s="1"/>
  <c r="C152" i="26"/>
  <c r="K152" i="26"/>
  <c r="S152" i="26"/>
  <c r="E119" i="26"/>
  <c r="E153" i="26"/>
  <c r="M119" i="26"/>
  <c r="M153" i="26"/>
  <c r="U119" i="26"/>
  <c r="U153" i="26"/>
  <c r="G154" i="26"/>
  <c r="O154" i="26"/>
  <c r="W154" i="26"/>
  <c r="S116" i="26"/>
  <c r="W122" i="26"/>
  <c r="I143" i="26"/>
  <c r="Q98" i="27"/>
  <c r="V153" i="27"/>
  <c r="G116" i="25"/>
  <c r="G152" i="25"/>
  <c r="O116" i="25"/>
  <c r="O152" i="25"/>
  <c r="O146" i="25" s="1"/>
  <c r="W116" i="25"/>
  <c r="W152" i="25"/>
  <c r="C122" i="25"/>
  <c r="C154" i="25"/>
  <c r="C146" i="25" s="1"/>
  <c r="K122" i="25"/>
  <c r="K154" i="25"/>
  <c r="S122" i="25"/>
  <c r="S154" i="25"/>
  <c r="C105" i="25"/>
  <c r="K105" i="25"/>
  <c r="S105" i="25"/>
  <c r="E116" i="25"/>
  <c r="U116" i="25"/>
  <c r="I119" i="25"/>
  <c r="N122" i="25"/>
  <c r="B143" i="26"/>
  <c r="J143" i="26"/>
  <c r="R143" i="26"/>
  <c r="D152" i="26"/>
  <c r="L152" i="26"/>
  <c r="T152" i="26"/>
  <c r="H154" i="26"/>
  <c r="P154" i="26"/>
  <c r="E98" i="26"/>
  <c r="M98" i="26"/>
  <c r="U98" i="26"/>
  <c r="G98" i="26"/>
  <c r="O98" i="26"/>
  <c r="W98" i="26"/>
  <c r="C110" i="26"/>
  <c r="K110" i="26"/>
  <c r="S110" i="26"/>
  <c r="E110" i="26"/>
  <c r="M110" i="26"/>
  <c r="U110" i="26"/>
  <c r="I126" i="26"/>
  <c r="Q126" i="26"/>
  <c r="C126" i="26"/>
  <c r="K126" i="26"/>
  <c r="S126" i="26"/>
  <c r="Q143" i="26"/>
  <c r="D105" i="27"/>
  <c r="D143" i="27"/>
  <c r="L105" i="27"/>
  <c r="L143" i="27"/>
  <c r="F152" i="27"/>
  <c r="F116" i="27"/>
  <c r="N152" i="27"/>
  <c r="N116" i="27"/>
  <c r="V152" i="27"/>
  <c r="V116" i="27"/>
  <c r="H153" i="27"/>
  <c r="H119" i="27"/>
  <c r="P119" i="27"/>
  <c r="P153" i="27"/>
  <c r="B154" i="27"/>
  <c r="B122" i="27"/>
  <c r="J154" i="27"/>
  <c r="J122" i="27"/>
  <c r="R154" i="27"/>
  <c r="R122" i="27"/>
  <c r="J98" i="27"/>
  <c r="B119" i="25"/>
  <c r="B153" i="25"/>
  <c r="B146" i="25" s="1"/>
  <c r="J119" i="25"/>
  <c r="J153" i="25"/>
  <c r="R119" i="25"/>
  <c r="R153" i="25"/>
  <c r="D105" i="25"/>
  <c r="L105" i="25"/>
  <c r="T105" i="25"/>
  <c r="H116" i="25"/>
  <c r="O122" i="25"/>
  <c r="D136" i="25"/>
  <c r="L136" i="25"/>
  <c r="T136" i="25"/>
  <c r="F136" i="25"/>
  <c r="N136" i="25"/>
  <c r="V136" i="25"/>
  <c r="H156" i="25"/>
  <c r="P156" i="25"/>
  <c r="B156" i="25"/>
  <c r="J156" i="25"/>
  <c r="R156" i="25"/>
  <c r="E152" i="26"/>
  <c r="M152" i="26"/>
  <c r="U152" i="26"/>
  <c r="I154" i="26"/>
  <c r="Q154" i="26"/>
  <c r="U110" i="27"/>
  <c r="H105" i="26"/>
  <c r="P105" i="26"/>
  <c r="D116" i="26"/>
  <c r="L116" i="26"/>
  <c r="T116" i="26"/>
  <c r="B119" i="26"/>
  <c r="J119" i="26"/>
  <c r="R119" i="26"/>
  <c r="H122" i="26"/>
  <c r="P122" i="26"/>
  <c r="B152" i="26"/>
  <c r="J152" i="26"/>
  <c r="R152" i="26"/>
  <c r="F154" i="26"/>
  <c r="N154" i="26"/>
  <c r="V154" i="26"/>
  <c r="E143" i="27"/>
  <c r="M143" i="27"/>
  <c r="U143" i="27"/>
  <c r="G152" i="27"/>
  <c r="O152" i="27"/>
  <c r="W152" i="27"/>
  <c r="I119" i="27"/>
  <c r="I153" i="27"/>
  <c r="Q119" i="27"/>
  <c r="Q153" i="27"/>
  <c r="C154" i="27"/>
  <c r="K154" i="27"/>
  <c r="S154" i="27"/>
  <c r="H154" i="27"/>
  <c r="Q84" i="30"/>
  <c r="E116" i="26"/>
  <c r="M116" i="26"/>
  <c r="U116" i="26"/>
  <c r="I122" i="26"/>
  <c r="Q122" i="26"/>
  <c r="C143" i="26"/>
  <c r="K143" i="26"/>
  <c r="S143" i="26"/>
  <c r="F143" i="27"/>
  <c r="N143" i="27"/>
  <c r="V143" i="27"/>
  <c r="H152" i="27"/>
  <c r="P152" i="27"/>
  <c r="B153" i="27"/>
  <c r="J153" i="27"/>
  <c r="R153" i="27"/>
  <c r="D154" i="27"/>
  <c r="L154" i="27"/>
  <c r="T154" i="27"/>
  <c r="F98" i="27"/>
  <c r="N98" i="27"/>
  <c r="V98" i="27"/>
  <c r="M105" i="27"/>
  <c r="O116" i="27"/>
  <c r="M119" i="30"/>
  <c r="M90" i="30"/>
  <c r="U119" i="30"/>
  <c r="U90" i="30"/>
  <c r="G120" i="30"/>
  <c r="G94" i="30"/>
  <c r="O120" i="30"/>
  <c r="O94" i="30"/>
  <c r="W120" i="30"/>
  <c r="W94" i="30"/>
  <c r="I122" i="30"/>
  <c r="I99" i="30"/>
  <c r="Q122" i="30"/>
  <c r="Q99" i="30"/>
  <c r="C123" i="30"/>
  <c r="C105" i="30"/>
  <c r="K123" i="30"/>
  <c r="K105" i="30"/>
  <c r="S123" i="30"/>
  <c r="S105" i="30"/>
  <c r="I57" i="34"/>
  <c r="I78" i="34"/>
  <c r="Q57" i="34"/>
  <c r="Q78" i="34"/>
  <c r="C60" i="34"/>
  <c r="C79" i="34"/>
  <c r="K60" i="34"/>
  <c r="K79" i="34"/>
  <c r="S60" i="34"/>
  <c r="S79" i="34"/>
  <c r="E63" i="34"/>
  <c r="E80" i="34"/>
  <c r="M63" i="34"/>
  <c r="M80" i="34"/>
  <c r="U63" i="34"/>
  <c r="U80" i="34"/>
  <c r="F116" i="26"/>
  <c r="N116" i="26"/>
  <c r="V116" i="26"/>
  <c r="B122" i="26"/>
  <c r="J122" i="26"/>
  <c r="R122" i="26"/>
  <c r="D143" i="26"/>
  <c r="L143" i="26"/>
  <c r="T143" i="26"/>
  <c r="F153" i="26"/>
  <c r="N153" i="26"/>
  <c r="V153" i="26"/>
  <c r="G143" i="27"/>
  <c r="O143" i="27"/>
  <c r="W143" i="27"/>
  <c r="I152" i="27"/>
  <c r="Q152" i="27"/>
  <c r="C119" i="27"/>
  <c r="C153" i="27"/>
  <c r="K119" i="27"/>
  <c r="K153" i="27"/>
  <c r="S119" i="27"/>
  <c r="S153" i="27"/>
  <c r="E154" i="27"/>
  <c r="M154" i="27"/>
  <c r="U154" i="27"/>
  <c r="Q116" i="27"/>
  <c r="D152" i="27"/>
  <c r="C84" i="30"/>
  <c r="K84" i="30"/>
  <c r="S84" i="30"/>
  <c r="I84" i="30"/>
  <c r="E84" i="31"/>
  <c r="U84" i="31"/>
  <c r="G116" i="26"/>
  <c r="O116" i="26"/>
  <c r="W116" i="26"/>
  <c r="C122" i="26"/>
  <c r="K122" i="26"/>
  <c r="S122" i="26"/>
  <c r="E143" i="26"/>
  <c r="M143" i="26"/>
  <c r="U143" i="26"/>
  <c r="G153" i="26"/>
  <c r="O153" i="26"/>
  <c r="W153" i="26"/>
  <c r="H143" i="27"/>
  <c r="P143" i="27"/>
  <c r="B152" i="27"/>
  <c r="J152" i="27"/>
  <c r="R152" i="27"/>
  <c r="D153" i="27"/>
  <c r="L153" i="27"/>
  <c r="T153" i="27"/>
  <c r="F154" i="27"/>
  <c r="F122" i="27"/>
  <c r="N154" i="27"/>
  <c r="N122" i="27"/>
  <c r="V154" i="27"/>
  <c r="V122" i="27"/>
  <c r="E105" i="27"/>
  <c r="O105" i="27"/>
  <c r="B116" i="27"/>
  <c r="R116" i="27"/>
  <c r="D119" i="27"/>
  <c r="U122" i="27"/>
  <c r="F126" i="27"/>
  <c r="N126" i="27"/>
  <c r="V126" i="27"/>
  <c r="L152" i="27"/>
  <c r="I84" i="29"/>
  <c r="Q84" i="29"/>
  <c r="H116" i="26"/>
  <c r="P116" i="26"/>
  <c r="D122" i="26"/>
  <c r="L122" i="26"/>
  <c r="T122" i="26"/>
  <c r="F143" i="26"/>
  <c r="N143" i="26"/>
  <c r="V143" i="26"/>
  <c r="H153" i="26"/>
  <c r="P153" i="26"/>
  <c r="I105" i="27"/>
  <c r="I143" i="27"/>
  <c r="Q105" i="27"/>
  <c r="Q143" i="27"/>
  <c r="C152" i="27"/>
  <c r="C116" i="27"/>
  <c r="K152" i="27"/>
  <c r="K116" i="27"/>
  <c r="S152" i="27"/>
  <c r="S116" i="27"/>
  <c r="E153" i="27"/>
  <c r="M153" i="27"/>
  <c r="U153" i="27"/>
  <c r="G154" i="27"/>
  <c r="G122" i="27"/>
  <c r="O154" i="27"/>
  <c r="O122" i="27"/>
  <c r="W154" i="27"/>
  <c r="W122" i="27"/>
  <c r="F105" i="27"/>
  <c r="I110" i="27"/>
  <c r="Q110" i="27"/>
  <c r="E119" i="27"/>
  <c r="C122" i="27"/>
  <c r="G126" i="27"/>
  <c r="O126" i="27"/>
  <c r="W126" i="27"/>
  <c r="T152" i="27"/>
  <c r="B143" i="27"/>
  <c r="J143" i="27"/>
  <c r="R143" i="27"/>
  <c r="G105" i="27"/>
  <c r="R105" i="27"/>
  <c r="G116" i="27"/>
  <c r="W116" i="27"/>
  <c r="U119" i="27"/>
  <c r="E122" i="27"/>
  <c r="F153" i="27"/>
  <c r="H84" i="30"/>
  <c r="C143" i="27"/>
  <c r="K143" i="27"/>
  <c r="S143" i="27"/>
  <c r="G153" i="27"/>
  <c r="O153" i="27"/>
  <c r="W153" i="27"/>
  <c r="C98" i="27"/>
  <c r="K98" i="27"/>
  <c r="S98" i="27"/>
  <c r="H105" i="27"/>
  <c r="I116" i="27"/>
  <c r="N153" i="27"/>
  <c r="E152" i="27"/>
  <c r="M152" i="27"/>
  <c r="U152" i="27"/>
  <c r="I154" i="27"/>
  <c r="Q154" i="27"/>
  <c r="H94" i="29"/>
  <c r="P94" i="29"/>
  <c r="B99" i="29"/>
  <c r="J99" i="29"/>
  <c r="R99" i="29"/>
  <c r="D119" i="29"/>
  <c r="L119" i="29"/>
  <c r="T119" i="29"/>
  <c r="T113" i="29" s="1"/>
  <c r="F120" i="29"/>
  <c r="D122" i="29"/>
  <c r="M122" i="29"/>
  <c r="M113" i="29" s="1"/>
  <c r="V122" i="29"/>
  <c r="R123" i="29"/>
  <c r="R113" i="29" s="1"/>
  <c r="F119" i="30"/>
  <c r="N119" i="30"/>
  <c r="V119" i="30"/>
  <c r="H120" i="30"/>
  <c r="P120" i="30"/>
  <c r="B122" i="30"/>
  <c r="J122" i="30"/>
  <c r="R122" i="30"/>
  <c r="D123" i="30"/>
  <c r="L123" i="30"/>
  <c r="T123" i="30"/>
  <c r="O119" i="30"/>
  <c r="M122" i="30"/>
  <c r="W123" i="30"/>
  <c r="F122" i="31"/>
  <c r="F99" i="31"/>
  <c r="N122" i="31"/>
  <c r="N99" i="31"/>
  <c r="V122" i="31"/>
  <c r="V99" i="31"/>
  <c r="H123" i="31"/>
  <c r="H105" i="31"/>
  <c r="P123" i="31"/>
  <c r="P105" i="31"/>
  <c r="B119" i="31"/>
  <c r="R123" i="31"/>
  <c r="H116" i="27"/>
  <c r="P116" i="27"/>
  <c r="D122" i="27"/>
  <c r="L122" i="27"/>
  <c r="T122" i="27"/>
  <c r="I90" i="29"/>
  <c r="Q90" i="29"/>
  <c r="I94" i="29"/>
  <c r="Q94" i="29"/>
  <c r="K99" i="29"/>
  <c r="S99" i="29"/>
  <c r="G105" i="29"/>
  <c r="O105" i="29"/>
  <c r="W105" i="29"/>
  <c r="E122" i="29"/>
  <c r="E113" i="29" s="1"/>
  <c r="N122" i="29"/>
  <c r="J123" i="29"/>
  <c r="J113" i="29" s="1"/>
  <c r="T123" i="29"/>
  <c r="C122" i="30"/>
  <c r="C99" i="30"/>
  <c r="K122" i="30"/>
  <c r="K99" i="30"/>
  <c r="S122" i="30"/>
  <c r="S99" i="30"/>
  <c r="E123" i="30"/>
  <c r="M123" i="30"/>
  <c r="U123" i="30"/>
  <c r="G90" i="30"/>
  <c r="R119" i="30"/>
  <c r="C119" i="31"/>
  <c r="K119" i="31"/>
  <c r="S119" i="31"/>
  <c r="G122" i="31"/>
  <c r="O122" i="31"/>
  <c r="W122" i="31"/>
  <c r="I123" i="31"/>
  <c r="Q123" i="31"/>
  <c r="J119" i="31"/>
  <c r="T99" i="29"/>
  <c r="F119" i="29"/>
  <c r="N119" i="29"/>
  <c r="V119" i="29"/>
  <c r="F122" i="29"/>
  <c r="B123" i="29"/>
  <c r="B113" i="29" s="1"/>
  <c r="L123" i="29"/>
  <c r="H119" i="30"/>
  <c r="P119" i="30"/>
  <c r="B94" i="30"/>
  <c r="B120" i="30"/>
  <c r="J94" i="30"/>
  <c r="J120" i="30"/>
  <c r="R94" i="30"/>
  <c r="R120" i="30"/>
  <c r="D122" i="30"/>
  <c r="D99" i="30"/>
  <c r="L122" i="30"/>
  <c r="L99" i="30"/>
  <c r="T122" i="30"/>
  <c r="T99" i="30"/>
  <c r="F123" i="30"/>
  <c r="N123" i="30"/>
  <c r="V123" i="30"/>
  <c r="H90" i="30"/>
  <c r="L94" i="30"/>
  <c r="U99" i="30"/>
  <c r="F120" i="31"/>
  <c r="N120" i="31"/>
  <c r="V120" i="31"/>
  <c r="F84" i="31"/>
  <c r="N84" i="31"/>
  <c r="V84" i="31"/>
  <c r="R119" i="31"/>
  <c r="P51" i="33"/>
  <c r="B51" i="33"/>
  <c r="L51" i="33"/>
  <c r="T51" i="33"/>
  <c r="C94" i="29"/>
  <c r="K94" i="29"/>
  <c r="S94" i="29"/>
  <c r="P122" i="29"/>
  <c r="P113" i="29" s="1"/>
  <c r="D123" i="29"/>
  <c r="I119" i="30"/>
  <c r="Q119" i="30"/>
  <c r="C120" i="30"/>
  <c r="K120" i="30"/>
  <c r="S120" i="30"/>
  <c r="F84" i="30"/>
  <c r="N84" i="30"/>
  <c r="V84" i="30"/>
  <c r="I90" i="30"/>
  <c r="D94" i="30"/>
  <c r="N105" i="30"/>
  <c r="B123" i="30"/>
  <c r="E90" i="31"/>
  <c r="E119" i="31"/>
  <c r="M90" i="31"/>
  <c r="M119" i="31"/>
  <c r="U90" i="31"/>
  <c r="U119" i="31"/>
  <c r="G120" i="31"/>
  <c r="G94" i="31"/>
  <c r="O120" i="31"/>
  <c r="O94" i="31"/>
  <c r="W120" i="31"/>
  <c r="W94" i="31"/>
  <c r="I122" i="31"/>
  <c r="I99" i="31"/>
  <c r="Q122" i="31"/>
  <c r="Q99" i="31"/>
  <c r="C105" i="31"/>
  <c r="C123" i="31"/>
  <c r="K105" i="31"/>
  <c r="K123" i="31"/>
  <c r="S105" i="31"/>
  <c r="S123" i="31"/>
  <c r="G84" i="31"/>
  <c r="O84" i="31"/>
  <c r="W84" i="31"/>
  <c r="D120" i="31"/>
  <c r="F78" i="33"/>
  <c r="F57" i="33"/>
  <c r="N78" i="33"/>
  <c r="N57" i="33"/>
  <c r="V57" i="33"/>
  <c r="V78" i="33"/>
  <c r="V72" i="33" s="1"/>
  <c r="H60" i="33"/>
  <c r="H79" i="33"/>
  <c r="H72" i="33" s="1"/>
  <c r="P79" i="33"/>
  <c r="P72" i="33" s="1"/>
  <c r="P60" i="33"/>
  <c r="B63" i="33"/>
  <c r="B80" i="33"/>
  <c r="J80" i="33"/>
  <c r="J63" i="33"/>
  <c r="R63" i="33"/>
  <c r="R80" i="33"/>
  <c r="R72" i="33" s="1"/>
  <c r="D94" i="29"/>
  <c r="L94" i="29"/>
  <c r="T94" i="29"/>
  <c r="B105" i="29"/>
  <c r="H122" i="29"/>
  <c r="H113" i="29" s="1"/>
  <c r="F122" i="30"/>
  <c r="N122" i="30"/>
  <c r="V122" i="30"/>
  <c r="H105" i="30"/>
  <c r="H123" i="30"/>
  <c r="P105" i="30"/>
  <c r="P123" i="30"/>
  <c r="G123" i="30"/>
  <c r="F119" i="31"/>
  <c r="N119" i="31"/>
  <c r="V119" i="31"/>
  <c r="H120" i="31"/>
  <c r="P120" i="31"/>
  <c r="B122" i="31"/>
  <c r="J122" i="31"/>
  <c r="R122" i="31"/>
  <c r="D123" i="31"/>
  <c r="L123" i="31"/>
  <c r="T123" i="31"/>
  <c r="H84" i="31"/>
  <c r="P84" i="31"/>
  <c r="L120" i="31"/>
  <c r="H122" i="31"/>
  <c r="C105" i="29"/>
  <c r="K105" i="29"/>
  <c r="S105" i="29"/>
  <c r="C119" i="30"/>
  <c r="K119" i="30"/>
  <c r="S119" i="30"/>
  <c r="E120" i="30"/>
  <c r="M120" i="30"/>
  <c r="U120" i="30"/>
  <c r="G122" i="30"/>
  <c r="O122" i="30"/>
  <c r="W122" i="30"/>
  <c r="I123" i="30"/>
  <c r="Q123" i="30"/>
  <c r="C90" i="30"/>
  <c r="N99" i="30"/>
  <c r="E105" i="30"/>
  <c r="B119" i="30"/>
  <c r="J123" i="30"/>
  <c r="G119" i="31"/>
  <c r="O119" i="31"/>
  <c r="W119" i="31"/>
  <c r="I120" i="31"/>
  <c r="Q120" i="31"/>
  <c r="C122" i="31"/>
  <c r="K122" i="31"/>
  <c r="S122" i="31"/>
  <c r="E123" i="31"/>
  <c r="M123" i="31"/>
  <c r="U123" i="31"/>
  <c r="I84" i="31"/>
  <c r="Q84" i="31"/>
  <c r="C84" i="31"/>
  <c r="K84" i="31"/>
  <c r="S84" i="31"/>
  <c r="T120" i="31"/>
  <c r="P122" i="31"/>
  <c r="V94" i="29"/>
  <c r="D119" i="30"/>
  <c r="L119" i="30"/>
  <c r="T119" i="30"/>
  <c r="F120" i="30"/>
  <c r="N120" i="30"/>
  <c r="V120" i="30"/>
  <c r="D90" i="30"/>
  <c r="E99" i="30"/>
  <c r="O99" i="30"/>
  <c r="F105" i="30"/>
  <c r="O123" i="30"/>
  <c r="H119" i="31"/>
  <c r="P119" i="31"/>
  <c r="B120" i="31"/>
  <c r="J120" i="31"/>
  <c r="R120" i="31"/>
  <c r="D122" i="31"/>
  <c r="L122" i="31"/>
  <c r="T122" i="31"/>
  <c r="F123" i="31"/>
  <c r="N123" i="31"/>
  <c r="V123" i="31"/>
  <c r="D51" i="33"/>
  <c r="K51" i="34"/>
  <c r="G90" i="31"/>
  <c r="O90" i="31"/>
  <c r="W90" i="31"/>
  <c r="E105" i="31"/>
  <c r="M105" i="31"/>
  <c r="U105" i="31"/>
  <c r="E120" i="31"/>
  <c r="M120" i="31"/>
  <c r="U120" i="31"/>
  <c r="O57" i="33"/>
  <c r="O78" i="35"/>
  <c r="C63" i="33"/>
  <c r="C80" i="35"/>
  <c r="L57" i="33"/>
  <c r="J60" i="33"/>
  <c r="H63" i="33"/>
  <c r="V63" i="33"/>
  <c r="J78" i="33"/>
  <c r="D79" i="33"/>
  <c r="T79" i="33"/>
  <c r="N80" i="33"/>
  <c r="D79" i="34"/>
  <c r="L79" i="34"/>
  <c r="T79" i="34"/>
  <c r="R78" i="35"/>
  <c r="K80" i="35"/>
  <c r="H94" i="31"/>
  <c r="P94" i="31"/>
  <c r="B99" i="31"/>
  <c r="J99" i="31"/>
  <c r="R99" i="31"/>
  <c r="F105" i="31"/>
  <c r="N105" i="31"/>
  <c r="V105" i="31"/>
  <c r="D119" i="31"/>
  <c r="L119" i="31"/>
  <c r="T119" i="31"/>
  <c r="O72" i="33"/>
  <c r="C78" i="34"/>
  <c r="C57" i="34"/>
  <c r="K78" i="34"/>
  <c r="K57" i="34"/>
  <c r="S78" i="34"/>
  <c r="S57" i="34"/>
  <c r="G80" i="34"/>
  <c r="G63" i="34"/>
  <c r="O80" i="34"/>
  <c r="O63" i="34"/>
  <c r="W80" i="34"/>
  <c r="W63" i="34"/>
  <c r="E60" i="34"/>
  <c r="V80" i="35"/>
  <c r="G51" i="37"/>
  <c r="W51" i="37"/>
  <c r="I57" i="33"/>
  <c r="I78" i="33"/>
  <c r="I72" i="33" s="1"/>
  <c r="Q57" i="33"/>
  <c r="Q78" i="33"/>
  <c r="Q72" i="33" s="1"/>
  <c r="C79" i="33"/>
  <c r="C72" i="33" s="1"/>
  <c r="C60" i="33"/>
  <c r="K79" i="33"/>
  <c r="K72" i="33" s="1"/>
  <c r="K60" i="33"/>
  <c r="K79" i="35"/>
  <c r="S79" i="33"/>
  <c r="S72" i="33" s="1"/>
  <c r="S60" i="33"/>
  <c r="E63" i="33"/>
  <c r="E80" i="33"/>
  <c r="E72" i="33" s="1"/>
  <c r="M63" i="33"/>
  <c r="M80" i="33"/>
  <c r="M72" i="33" s="1"/>
  <c r="U63" i="33"/>
  <c r="U80" i="33"/>
  <c r="U72" i="33" s="1"/>
  <c r="U80" i="35"/>
  <c r="P57" i="33"/>
  <c r="L63" i="33"/>
  <c r="L57" i="35"/>
  <c r="L78" i="35"/>
  <c r="T78" i="35"/>
  <c r="T57" i="35"/>
  <c r="F79" i="35"/>
  <c r="F60" i="35"/>
  <c r="N60" i="35"/>
  <c r="N79" i="35"/>
  <c r="V60" i="35"/>
  <c r="V79" i="35"/>
  <c r="H80" i="35"/>
  <c r="H63" i="35"/>
  <c r="P80" i="35"/>
  <c r="P63" i="35"/>
  <c r="B94" i="31"/>
  <c r="J94" i="31"/>
  <c r="R94" i="31"/>
  <c r="D99" i="31"/>
  <c r="L99" i="31"/>
  <c r="T99" i="31"/>
  <c r="D57" i="33"/>
  <c r="R57" i="33"/>
  <c r="N63" i="33"/>
  <c r="J79" i="33"/>
  <c r="D80" i="33"/>
  <c r="T80" i="33"/>
  <c r="G79" i="34"/>
  <c r="G60" i="34"/>
  <c r="O79" i="34"/>
  <c r="O60" i="34"/>
  <c r="W79" i="34"/>
  <c r="W60" i="34"/>
  <c r="E57" i="34"/>
  <c r="F51" i="35"/>
  <c r="N51" i="35"/>
  <c r="V51" i="35"/>
  <c r="D78" i="35"/>
  <c r="G72" i="37"/>
  <c r="O72" i="37"/>
  <c r="I105" i="31"/>
  <c r="Q105" i="31"/>
  <c r="B78" i="33"/>
  <c r="L79" i="33"/>
  <c r="L72" i="33" s="1"/>
  <c r="F80" i="33"/>
  <c r="F72" i="33" s="1"/>
  <c r="F78" i="34"/>
  <c r="N78" i="34"/>
  <c r="V78" i="34"/>
  <c r="H79" i="34"/>
  <c r="P79" i="34"/>
  <c r="B80" i="34"/>
  <c r="J80" i="34"/>
  <c r="R80" i="34"/>
  <c r="M60" i="34"/>
  <c r="F78" i="35"/>
  <c r="N78" i="35"/>
  <c r="V78" i="35"/>
  <c r="H79" i="35"/>
  <c r="P79" i="35"/>
  <c r="R80" i="35"/>
  <c r="N51" i="37"/>
  <c r="V51" i="37"/>
  <c r="T57" i="33"/>
  <c r="F60" i="33"/>
  <c r="R60" i="33"/>
  <c r="D63" i="33"/>
  <c r="P63" i="33"/>
  <c r="G78" i="34"/>
  <c r="O78" i="34"/>
  <c r="W78" i="34"/>
  <c r="I79" i="34"/>
  <c r="Q79" i="34"/>
  <c r="C80" i="34"/>
  <c r="K80" i="34"/>
  <c r="Q79" i="35"/>
  <c r="H51" i="35"/>
  <c r="P51" i="35"/>
  <c r="W78" i="35"/>
  <c r="G99" i="31"/>
  <c r="O99" i="31"/>
  <c r="W99" i="31"/>
  <c r="G78" i="33"/>
  <c r="G72" i="33" s="1"/>
  <c r="W78" i="33"/>
  <c r="W72" i="33" s="1"/>
  <c r="K80" i="33"/>
  <c r="B79" i="34"/>
  <c r="M57" i="34"/>
  <c r="I63" i="34"/>
  <c r="H78" i="35"/>
  <c r="B51" i="37"/>
  <c r="J51" i="37"/>
  <c r="R51" i="37"/>
  <c r="I60" i="34"/>
  <c r="Q60" i="34"/>
  <c r="V57" i="35"/>
  <c r="J78" i="35"/>
  <c r="U78" i="35"/>
  <c r="I79" i="35"/>
  <c r="T79" i="35"/>
  <c r="S80" i="35"/>
  <c r="G79" i="37"/>
  <c r="G60" i="37"/>
  <c r="O79" i="37"/>
  <c r="O60" i="37"/>
  <c r="W79" i="37"/>
  <c r="W72" i="37" s="1"/>
  <c r="W60" i="37"/>
  <c r="E57" i="37"/>
  <c r="K60" i="37"/>
  <c r="V60" i="37"/>
  <c r="T63" i="37"/>
  <c r="K78" i="37"/>
  <c r="K72" i="37" s="1"/>
  <c r="C79" i="37"/>
  <c r="N79" i="37"/>
  <c r="N72" i="37" s="1"/>
  <c r="C78" i="38"/>
  <c r="K78" i="38"/>
  <c r="S78" i="38"/>
  <c r="E79" i="38"/>
  <c r="M79" i="38"/>
  <c r="U79" i="38"/>
  <c r="G80" i="38"/>
  <c r="O80" i="38"/>
  <c r="W80" i="38"/>
  <c r="U78" i="38"/>
  <c r="H78" i="34"/>
  <c r="P78" i="34"/>
  <c r="C78" i="35"/>
  <c r="K78" i="35"/>
  <c r="S78" i="35"/>
  <c r="E79" i="35"/>
  <c r="E60" i="35"/>
  <c r="M79" i="35"/>
  <c r="M60" i="35"/>
  <c r="U79" i="35"/>
  <c r="U60" i="35"/>
  <c r="G80" i="35"/>
  <c r="O80" i="35"/>
  <c r="W80" i="35"/>
  <c r="N57" i="35"/>
  <c r="P60" i="35"/>
  <c r="J80" i="35"/>
  <c r="H79" i="37"/>
  <c r="H72" i="37" s="1"/>
  <c r="H60" i="37"/>
  <c r="P79" i="37"/>
  <c r="P60" i="37"/>
  <c r="B80" i="37"/>
  <c r="B63" i="37"/>
  <c r="J80" i="37"/>
  <c r="J63" i="37"/>
  <c r="R80" i="37"/>
  <c r="R63" i="37"/>
  <c r="F57" i="37"/>
  <c r="U80" i="37"/>
  <c r="D57" i="38"/>
  <c r="D78" i="38"/>
  <c r="L57" i="38"/>
  <c r="L78" i="38"/>
  <c r="T57" i="38"/>
  <c r="T78" i="38"/>
  <c r="F79" i="38"/>
  <c r="F60" i="38"/>
  <c r="N79" i="38"/>
  <c r="N60" i="38"/>
  <c r="V79" i="38"/>
  <c r="V60" i="38"/>
  <c r="H63" i="38"/>
  <c r="H80" i="38"/>
  <c r="P63" i="38"/>
  <c r="P80" i="38"/>
  <c r="G79" i="38"/>
  <c r="E57" i="33"/>
  <c r="M57" i="33"/>
  <c r="U57" i="33"/>
  <c r="I63" i="33"/>
  <c r="Q63" i="33"/>
  <c r="F57" i="34"/>
  <c r="N57" i="34"/>
  <c r="V57" i="34"/>
  <c r="D60" i="34"/>
  <c r="L60" i="34"/>
  <c r="T60" i="34"/>
  <c r="B63" i="34"/>
  <c r="J63" i="34"/>
  <c r="R63" i="34"/>
  <c r="B78" i="34"/>
  <c r="J78" i="34"/>
  <c r="R78" i="34"/>
  <c r="F80" i="34"/>
  <c r="N80" i="34"/>
  <c r="V80" i="34"/>
  <c r="H57" i="35"/>
  <c r="Q57" i="35"/>
  <c r="B80" i="35"/>
  <c r="M80" i="35"/>
  <c r="B79" i="37"/>
  <c r="B60" i="37"/>
  <c r="J79" i="37"/>
  <c r="J72" i="37" s="1"/>
  <c r="J60" i="37"/>
  <c r="R79" i="37"/>
  <c r="R60" i="37"/>
  <c r="E51" i="37"/>
  <c r="M51" i="37"/>
  <c r="U51" i="37"/>
  <c r="H57" i="37"/>
  <c r="S57" i="37"/>
  <c r="L63" i="37"/>
  <c r="C78" i="37"/>
  <c r="C72" i="37" s="1"/>
  <c r="Q78" i="37"/>
  <c r="Q72" i="37" s="1"/>
  <c r="F79" i="37"/>
  <c r="F72" i="37" s="1"/>
  <c r="F78" i="38"/>
  <c r="N78" i="38"/>
  <c r="V78" i="38"/>
  <c r="H79" i="38"/>
  <c r="P79" i="38"/>
  <c r="F51" i="38"/>
  <c r="N51" i="38"/>
  <c r="V51" i="38"/>
  <c r="H51" i="38"/>
  <c r="P51" i="38"/>
  <c r="W79" i="38"/>
  <c r="D78" i="39"/>
  <c r="L78" i="39"/>
  <c r="T78" i="39"/>
  <c r="N79" i="39"/>
  <c r="G51" i="39"/>
  <c r="O51" i="39"/>
  <c r="W51" i="39"/>
  <c r="I51" i="39"/>
  <c r="Q51" i="39"/>
  <c r="G79" i="39"/>
  <c r="O79" i="35"/>
  <c r="D78" i="37"/>
  <c r="U79" i="37"/>
  <c r="M80" i="37"/>
  <c r="M72" i="37" s="1"/>
  <c r="G78" i="38"/>
  <c r="G57" i="38"/>
  <c r="O78" i="38"/>
  <c r="O57" i="38"/>
  <c r="W78" i="38"/>
  <c r="W57" i="38"/>
  <c r="I79" i="38"/>
  <c r="I60" i="38"/>
  <c r="Q79" i="38"/>
  <c r="Q60" i="38"/>
  <c r="C80" i="38"/>
  <c r="C63" i="38"/>
  <c r="K80" i="38"/>
  <c r="K63" i="38"/>
  <c r="S80" i="38"/>
  <c r="S63" i="38"/>
  <c r="G51" i="38"/>
  <c r="O51" i="38"/>
  <c r="W51" i="38"/>
  <c r="C51" i="38"/>
  <c r="K51" i="38"/>
  <c r="S51" i="38"/>
  <c r="I80" i="38"/>
  <c r="U78" i="39"/>
  <c r="O79" i="39"/>
  <c r="H80" i="39"/>
  <c r="D81" i="41"/>
  <c r="E60" i="33"/>
  <c r="M60" i="33"/>
  <c r="U60" i="33"/>
  <c r="F60" i="34"/>
  <c r="N60" i="34"/>
  <c r="V60" i="34"/>
  <c r="S57" i="35"/>
  <c r="G78" i="35"/>
  <c r="V57" i="37"/>
  <c r="O63" i="37"/>
  <c r="V79" i="37"/>
  <c r="V72" i="37" s="1"/>
  <c r="H78" i="38"/>
  <c r="P78" i="38"/>
  <c r="B79" i="38"/>
  <c r="J79" i="38"/>
  <c r="R79" i="38"/>
  <c r="D80" i="38"/>
  <c r="L80" i="38"/>
  <c r="T80" i="38"/>
  <c r="Q80" i="38"/>
  <c r="P78" i="35"/>
  <c r="B79" i="35"/>
  <c r="J79" i="35"/>
  <c r="R79" i="35"/>
  <c r="D80" i="35"/>
  <c r="L80" i="35"/>
  <c r="T80" i="35"/>
  <c r="K57" i="35"/>
  <c r="W63" i="35"/>
  <c r="F80" i="35"/>
  <c r="H51" i="37"/>
  <c r="P51" i="37"/>
  <c r="F60" i="37"/>
  <c r="D63" i="37"/>
  <c r="D72" i="37"/>
  <c r="L72" i="37"/>
  <c r="I78" i="37"/>
  <c r="I72" i="37" s="1"/>
  <c r="T78" i="37"/>
  <c r="T72" i="37" s="1"/>
  <c r="I78" i="38"/>
  <c r="Q78" i="38"/>
  <c r="C79" i="38"/>
  <c r="K79" i="38"/>
  <c r="S79" i="38"/>
  <c r="E80" i="38"/>
  <c r="M80" i="38"/>
  <c r="U80" i="38"/>
  <c r="I51" i="38"/>
  <c r="Q51" i="38"/>
  <c r="E78" i="38"/>
  <c r="B51" i="39"/>
  <c r="J51" i="39"/>
  <c r="R51" i="39"/>
  <c r="G60" i="33"/>
  <c r="O60" i="33"/>
  <c r="W60" i="33"/>
  <c r="H60" i="34"/>
  <c r="P60" i="34"/>
  <c r="C57" i="35"/>
  <c r="O63" i="35"/>
  <c r="P63" i="37"/>
  <c r="P80" i="39"/>
  <c r="N57" i="37"/>
  <c r="E80" i="37"/>
  <c r="E72" i="37" s="1"/>
  <c r="P80" i="37"/>
  <c r="M78" i="38"/>
  <c r="H78" i="39"/>
  <c r="H57" i="39"/>
  <c r="P78" i="39"/>
  <c r="P57" i="39"/>
  <c r="B79" i="39"/>
  <c r="B60" i="39"/>
  <c r="J79" i="39"/>
  <c r="J60" i="39"/>
  <c r="R79" i="39"/>
  <c r="R60" i="39"/>
  <c r="D80" i="39"/>
  <c r="D63" i="39"/>
  <c r="L80" i="39"/>
  <c r="L63" i="39"/>
  <c r="T80" i="39"/>
  <c r="T63" i="39"/>
  <c r="F78" i="39"/>
  <c r="N78" i="39"/>
  <c r="V78" i="39"/>
  <c r="H79" i="39"/>
  <c r="P79" i="39"/>
  <c r="B80" i="39"/>
  <c r="B63" i="39"/>
  <c r="J80" i="39"/>
  <c r="J63" i="39"/>
  <c r="R80" i="39"/>
  <c r="R63" i="39"/>
  <c r="E79" i="39"/>
  <c r="W79" i="39"/>
  <c r="G81" i="41"/>
  <c r="O81" i="41"/>
  <c r="W81" i="41"/>
  <c r="B90" i="42"/>
  <c r="J90" i="42"/>
  <c r="R90" i="42"/>
  <c r="C52" i="45"/>
  <c r="K52" i="45"/>
  <c r="S52" i="45"/>
  <c r="E52" i="45"/>
  <c r="M52" i="45"/>
  <c r="U52" i="45"/>
  <c r="H69" i="45"/>
  <c r="P69" i="45"/>
  <c r="D60" i="46"/>
  <c r="D77" i="46"/>
  <c r="L60" i="46"/>
  <c r="L77" i="46"/>
  <c r="T60" i="46"/>
  <c r="T77" i="46"/>
  <c r="G78" i="39"/>
  <c r="O78" i="39"/>
  <c r="W78" i="39"/>
  <c r="I79" i="39"/>
  <c r="Q79" i="39"/>
  <c r="C80" i="39"/>
  <c r="K80" i="39"/>
  <c r="S80" i="39"/>
  <c r="O60" i="39"/>
  <c r="E78" i="39"/>
  <c r="E63" i="42"/>
  <c r="M63" i="42"/>
  <c r="U63" i="42"/>
  <c r="G63" i="42"/>
  <c r="O63" i="42"/>
  <c r="W63" i="42"/>
  <c r="D72" i="43"/>
  <c r="D90" i="43"/>
  <c r="L72" i="43"/>
  <c r="L90" i="43"/>
  <c r="T72" i="43"/>
  <c r="T90" i="43"/>
  <c r="H63" i="43"/>
  <c r="P63" i="43"/>
  <c r="B57" i="38"/>
  <c r="J57" i="38"/>
  <c r="R57" i="38"/>
  <c r="H60" i="38"/>
  <c r="P60" i="38"/>
  <c r="F63" i="38"/>
  <c r="N63" i="38"/>
  <c r="V63" i="38"/>
  <c r="B80" i="38"/>
  <c r="J80" i="38"/>
  <c r="R80" i="38"/>
  <c r="I78" i="39"/>
  <c r="Q78" i="39"/>
  <c r="C79" i="39"/>
  <c r="K79" i="39"/>
  <c r="S79" i="39"/>
  <c r="E80" i="39"/>
  <c r="M80" i="39"/>
  <c r="U80" i="39"/>
  <c r="C57" i="39"/>
  <c r="S57" i="39"/>
  <c r="I60" i="39"/>
  <c r="Q60" i="39"/>
  <c r="K63" i="39"/>
  <c r="M79" i="39"/>
  <c r="I80" i="39"/>
  <c r="H63" i="41"/>
  <c r="P63" i="41"/>
  <c r="B63" i="41"/>
  <c r="J63" i="41"/>
  <c r="R63" i="41"/>
  <c r="D90" i="41"/>
  <c r="B63" i="43"/>
  <c r="J63" i="43"/>
  <c r="R63" i="43"/>
  <c r="D63" i="43"/>
  <c r="L63" i="43"/>
  <c r="T63" i="43"/>
  <c r="B78" i="39"/>
  <c r="J78" i="39"/>
  <c r="R78" i="39"/>
  <c r="D79" i="39"/>
  <c r="L79" i="39"/>
  <c r="T79" i="39"/>
  <c r="F80" i="39"/>
  <c r="N80" i="39"/>
  <c r="V80" i="39"/>
  <c r="W63" i="39"/>
  <c r="M78" i="39"/>
  <c r="O80" i="39"/>
  <c r="U57" i="39"/>
  <c r="G72" i="42"/>
  <c r="G90" i="42"/>
  <c r="O72" i="42"/>
  <c r="O90" i="42"/>
  <c r="W72" i="42"/>
  <c r="W90" i="42"/>
  <c r="C60" i="38"/>
  <c r="K60" i="38"/>
  <c r="S60" i="38"/>
  <c r="F57" i="39"/>
  <c r="N57" i="39"/>
  <c r="V57" i="39"/>
  <c r="D60" i="39"/>
  <c r="L60" i="39"/>
  <c r="T60" i="39"/>
  <c r="C63" i="39"/>
  <c r="N63" i="39"/>
  <c r="U79" i="39"/>
  <c r="Q80" i="39"/>
  <c r="B72" i="41"/>
  <c r="B90" i="41"/>
  <c r="B81" i="41" s="1"/>
  <c r="J72" i="41"/>
  <c r="J90" i="41"/>
  <c r="J81" i="41" s="1"/>
  <c r="R72" i="41"/>
  <c r="R90" i="41"/>
  <c r="R81" i="41" s="1"/>
  <c r="E81" i="41"/>
  <c r="M81" i="41"/>
  <c r="U81" i="41"/>
  <c r="I90" i="42"/>
  <c r="I52" i="45"/>
  <c r="Q52" i="45"/>
  <c r="G57" i="39"/>
  <c r="O57" i="39"/>
  <c r="W57" i="39"/>
  <c r="F81" i="41"/>
  <c r="N81" i="41"/>
  <c r="V81" i="41"/>
  <c r="H81" i="41"/>
  <c r="P81" i="41"/>
  <c r="Q90" i="42"/>
  <c r="E77" i="45"/>
  <c r="E69" i="45" s="1"/>
  <c r="E77" i="46"/>
  <c r="E60" i="45"/>
  <c r="M77" i="45"/>
  <c r="M69" i="45" s="1"/>
  <c r="M60" i="45"/>
  <c r="U77" i="45"/>
  <c r="U69" i="45" s="1"/>
  <c r="U77" i="46"/>
  <c r="U60" i="45"/>
  <c r="I69" i="45"/>
  <c r="Q69" i="45"/>
  <c r="S69" i="45"/>
  <c r="D77" i="45"/>
  <c r="D69" i="45" s="1"/>
  <c r="T77" i="45"/>
  <c r="T69" i="45" s="1"/>
  <c r="J77" i="46"/>
  <c r="R77" i="46"/>
  <c r="B52" i="46"/>
  <c r="J52" i="46"/>
  <c r="R52" i="46"/>
  <c r="G77" i="47"/>
  <c r="O77" i="47"/>
  <c r="W77" i="47"/>
  <c r="D52" i="47"/>
  <c r="L52" i="47"/>
  <c r="T52" i="47"/>
  <c r="F52" i="47"/>
  <c r="N52" i="47"/>
  <c r="V52" i="47"/>
  <c r="G83" i="49"/>
  <c r="F96" i="49"/>
  <c r="N96" i="49"/>
  <c r="V96" i="49"/>
  <c r="E103" i="50"/>
  <c r="M103" i="50"/>
  <c r="U103" i="50"/>
  <c r="I105" i="50"/>
  <c r="Q105" i="50"/>
  <c r="F73" i="50"/>
  <c r="N73" i="50"/>
  <c r="V73" i="50"/>
  <c r="E72" i="41"/>
  <c r="M72" i="41"/>
  <c r="U72" i="41"/>
  <c r="C90" i="41"/>
  <c r="C81" i="41" s="1"/>
  <c r="K90" i="41"/>
  <c r="K81" i="41" s="1"/>
  <c r="S90" i="41"/>
  <c r="S81" i="41" s="1"/>
  <c r="B72" i="42"/>
  <c r="J72" i="42"/>
  <c r="R72" i="42"/>
  <c r="H90" i="42"/>
  <c r="P90" i="42"/>
  <c r="G72" i="43"/>
  <c r="O72" i="43"/>
  <c r="W72" i="43"/>
  <c r="E90" i="43"/>
  <c r="M90" i="43"/>
  <c r="U90" i="43"/>
  <c r="F60" i="45"/>
  <c r="N60" i="45"/>
  <c r="V60" i="45"/>
  <c r="C60" i="46"/>
  <c r="C77" i="46"/>
  <c r="K60" i="46"/>
  <c r="K77" i="46"/>
  <c r="S60" i="46"/>
  <c r="S77" i="46"/>
  <c r="C52" i="46"/>
  <c r="K52" i="46"/>
  <c r="S52" i="46"/>
  <c r="H77" i="47"/>
  <c r="H60" i="47"/>
  <c r="P77" i="47"/>
  <c r="P60" i="47"/>
  <c r="F77" i="47"/>
  <c r="O83" i="49"/>
  <c r="B77" i="47"/>
  <c r="J77" i="47"/>
  <c r="R77" i="47"/>
  <c r="V77" i="47"/>
  <c r="C90" i="42"/>
  <c r="K90" i="42"/>
  <c r="S90" i="42"/>
  <c r="H90" i="43"/>
  <c r="P90" i="43"/>
  <c r="F77" i="46"/>
  <c r="F60" i="46"/>
  <c r="N77" i="46"/>
  <c r="N60" i="46"/>
  <c r="V77" i="46"/>
  <c r="V60" i="46"/>
  <c r="B60" i="45"/>
  <c r="J60" i="45"/>
  <c r="R60" i="45"/>
  <c r="G77" i="46"/>
  <c r="G60" i="46"/>
  <c r="O77" i="46"/>
  <c r="O60" i="46"/>
  <c r="W77" i="46"/>
  <c r="W60" i="46"/>
  <c r="G52" i="46"/>
  <c r="O52" i="46"/>
  <c r="W52" i="46"/>
  <c r="B103" i="50"/>
  <c r="B80" i="50"/>
  <c r="J103" i="50"/>
  <c r="J80" i="50"/>
  <c r="R103" i="50"/>
  <c r="R80" i="50"/>
  <c r="F105" i="50"/>
  <c r="F87" i="50"/>
  <c r="N105" i="50"/>
  <c r="N87" i="50"/>
  <c r="V105" i="50"/>
  <c r="V87" i="50"/>
  <c r="E103" i="51"/>
  <c r="M103" i="51"/>
  <c r="U103" i="51"/>
  <c r="G104" i="51"/>
  <c r="O104" i="51"/>
  <c r="W104" i="51"/>
  <c r="I105" i="51"/>
  <c r="Q105" i="51"/>
  <c r="C60" i="45"/>
  <c r="S60" i="45"/>
  <c r="H77" i="46"/>
  <c r="P77" i="46"/>
  <c r="D96" i="49"/>
  <c r="L96" i="49"/>
  <c r="T96" i="49"/>
  <c r="I77" i="46"/>
  <c r="Q77" i="46"/>
  <c r="E103" i="49"/>
  <c r="E80" i="49"/>
  <c r="M103" i="49"/>
  <c r="M80" i="49"/>
  <c r="U103" i="49"/>
  <c r="U96" i="49" s="1"/>
  <c r="U80" i="49"/>
  <c r="I105" i="49"/>
  <c r="I87" i="49"/>
  <c r="Q105" i="49"/>
  <c r="Q87" i="49"/>
  <c r="E73" i="49"/>
  <c r="M73" i="49"/>
  <c r="U73" i="49"/>
  <c r="G73" i="49"/>
  <c r="O73" i="49"/>
  <c r="W73" i="49"/>
  <c r="I73" i="49"/>
  <c r="Q73" i="49"/>
  <c r="E96" i="49"/>
  <c r="M96" i="49"/>
  <c r="G96" i="49"/>
  <c r="O96" i="49"/>
  <c r="W96" i="49"/>
  <c r="G103" i="51"/>
  <c r="G80" i="51"/>
  <c r="O103" i="51"/>
  <c r="O80" i="51"/>
  <c r="W103" i="51"/>
  <c r="W80" i="51"/>
  <c r="I104" i="51"/>
  <c r="I83" i="51"/>
  <c r="Q104" i="51"/>
  <c r="Q83" i="51"/>
  <c r="C105" i="51"/>
  <c r="C87" i="51"/>
  <c r="K105" i="51"/>
  <c r="K87" i="51"/>
  <c r="S105" i="51"/>
  <c r="S87" i="51"/>
  <c r="B77" i="46"/>
  <c r="G60" i="47"/>
  <c r="O60" i="47"/>
  <c r="W60" i="47"/>
  <c r="F80" i="49"/>
  <c r="N80" i="49"/>
  <c r="V80" i="49"/>
  <c r="D83" i="49"/>
  <c r="L83" i="49"/>
  <c r="T83" i="49"/>
  <c r="H104" i="49"/>
  <c r="H96" i="49" s="1"/>
  <c r="P104" i="49"/>
  <c r="P96" i="49" s="1"/>
  <c r="B105" i="49"/>
  <c r="B96" i="49" s="1"/>
  <c r="J105" i="49"/>
  <c r="J96" i="49" s="1"/>
  <c r="R105" i="49"/>
  <c r="R96" i="49" s="1"/>
  <c r="C80" i="50"/>
  <c r="K80" i="50"/>
  <c r="S80" i="50"/>
  <c r="I83" i="50"/>
  <c r="Q83" i="50"/>
  <c r="I87" i="50"/>
  <c r="Q87" i="50"/>
  <c r="E104" i="50"/>
  <c r="M104" i="50"/>
  <c r="U104" i="50"/>
  <c r="G105" i="50"/>
  <c r="O105" i="50"/>
  <c r="W105" i="50"/>
  <c r="H80" i="51"/>
  <c r="P80" i="51"/>
  <c r="F83" i="51"/>
  <c r="N83" i="51"/>
  <c r="V83" i="51"/>
  <c r="F87" i="51"/>
  <c r="N87" i="51"/>
  <c r="V87" i="51"/>
  <c r="B104" i="51"/>
  <c r="J104" i="51"/>
  <c r="R104" i="51"/>
  <c r="D105" i="51"/>
  <c r="L105" i="51"/>
  <c r="T105" i="51"/>
  <c r="D77" i="47"/>
  <c r="L77" i="47"/>
  <c r="T77" i="47"/>
  <c r="G80" i="49"/>
  <c r="O80" i="49"/>
  <c r="W80" i="49"/>
  <c r="E83" i="49"/>
  <c r="M83" i="49"/>
  <c r="U83" i="49"/>
  <c r="I104" i="49"/>
  <c r="I96" i="49" s="1"/>
  <c r="Q104" i="49"/>
  <c r="Q96" i="49" s="1"/>
  <c r="C105" i="49"/>
  <c r="C96" i="49" s="1"/>
  <c r="K105" i="49"/>
  <c r="K96" i="49" s="1"/>
  <c r="S105" i="49"/>
  <c r="S96" i="49" s="1"/>
  <c r="D80" i="50"/>
  <c r="L80" i="50"/>
  <c r="T80" i="50"/>
  <c r="B83" i="50"/>
  <c r="J83" i="50"/>
  <c r="R83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E77" i="47"/>
  <c r="M77" i="47"/>
  <c r="U77" i="47"/>
  <c r="F83" i="49"/>
  <c r="N83" i="49"/>
  <c r="V83" i="49"/>
  <c r="C83" i="50"/>
  <c r="K83" i="50"/>
  <c r="S83" i="50"/>
  <c r="G104" i="50"/>
  <c r="O104" i="50"/>
  <c r="W104" i="50"/>
  <c r="H83" i="51"/>
  <c r="P83" i="51"/>
  <c r="D104" i="51"/>
  <c r="L104" i="51"/>
  <c r="T104" i="51"/>
  <c r="I87" i="51"/>
  <c r="Q87" i="51"/>
  <c r="E104" i="51"/>
  <c r="M104" i="51"/>
  <c r="U104" i="51"/>
  <c r="B80" i="49"/>
  <c r="J80" i="49"/>
  <c r="R80" i="49"/>
  <c r="H87" i="49"/>
  <c r="P87" i="49"/>
  <c r="G80" i="50"/>
  <c r="O80" i="50"/>
  <c r="W80" i="50"/>
  <c r="E87" i="50"/>
  <c r="M87" i="50"/>
  <c r="U87" i="50"/>
  <c r="D80" i="51"/>
  <c r="L80" i="51"/>
  <c r="T80" i="51"/>
  <c r="B87" i="51"/>
  <c r="J87" i="51"/>
  <c r="R87" i="51"/>
  <c r="C80" i="49"/>
  <c r="K80" i="49"/>
  <c r="S80" i="49"/>
  <c r="H80" i="50"/>
  <c r="P80" i="50"/>
  <c r="E80" i="51"/>
  <c r="M80" i="51"/>
  <c r="U80" i="51"/>
  <c r="D80" i="49"/>
  <c r="L80" i="49"/>
  <c r="T80" i="49"/>
  <c r="I80" i="50"/>
  <c r="Q80" i="50"/>
  <c r="F80" i="51"/>
  <c r="N80" i="51"/>
  <c r="V80" i="51"/>
  <c r="P72" i="37" l="1"/>
  <c r="R72" i="37"/>
  <c r="B72" i="37"/>
  <c r="U72" i="37"/>
  <c r="T72" i="33"/>
  <c r="J72" i="33"/>
  <c r="B72" i="33"/>
  <c r="N72" i="33"/>
  <c r="V113" i="29"/>
  <c r="D113" i="29"/>
  <c r="F113" i="29"/>
  <c r="L113" i="29"/>
  <c r="N113" i="29"/>
  <c r="W74" i="24"/>
  <c r="W171" i="4" s="1"/>
  <c r="W146" i="25"/>
  <c r="T74" i="24"/>
  <c r="T171" i="4" s="1"/>
  <c r="M146" i="25"/>
  <c r="G146" i="25"/>
  <c r="R146" i="25"/>
  <c r="J146" i="25"/>
  <c r="L146" i="25"/>
  <c r="G74" i="24"/>
  <c r="G171" i="4" s="1"/>
  <c r="O69" i="4"/>
  <c r="O142" i="4" s="1"/>
  <c r="S146" i="25"/>
  <c r="F74" i="24"/>
  <c r="F171" i="4" s="1"/>
  <c r="M74" i="24"/>
  <c r="M171" i="4" s="1"/>
  <c r="M69" i="4"/>
  <c r="M142" i="4" s="1"/>
  <c r="E74" i="24"/>
  <c r="E171" i="4" s="1"/>
  <c r="E69" i="4"/>
  <c r="E142" i="4" s="1"/>
  <c r="U74" i="24"/>
  <c r="U171" i="4" s="1"/>
  <c r="U69" i="4"/>
  <c r="U142" i="4" s="1"/>
  <c r="L74" i="24"/>
  <c r="L171" i="4" s="1"/>
  <c r="L69" i="4"/>
  <c r="L142" i="4" s="1"/>
  <c r="D74" i="24"/>
  <c r="D171" i="4" s="1"/>
  <c r="D69" i="4"/>
  <c r="D142" i="4" s="1"/>
  <c r="V74" i="24"/>
  <c r="V171" i="4" s="1"/>
  <c r="V69" i="4"/>
  <c r="V142" i="4" s="1"/>
  <c r="E132" i="23"/>
  <c r="N157" i="23"/>
  <c r="R172" i="23"/>
  <c r="R62" i="20"/>
  <c r="V132" i="23"/>
  <c r="E171" i="23"/>
  <c r="D132" i="23"/>
  <c r="V160" i="23"/>
  <c r="N160" i="23"/>
  <c r="U157" i="23"/>
  <c r="B132" i="23"/>
  <c r="R171" i="23"/>
  <c r="W194" i="23"/>
  <c r="R170" i="23"/>
  <c r="J163" i="23"/>
  <c r="J61" i="20"/>
  <c r="J158" i="23"/>
  <c r="W132" i="23"/>
  <c r="D157" i="23"/>
  <c r="W157" i="23"/>
  <c r="R143" i="23"/>
  <c r="R57" i="20"/>
  <c r="R56" i="20" s="1"/>
  <c r="R141" i="23"/>
  <c r="R137" i="23"/>
  <c r="R132" i="23" s="1"/>
  <c r="R60" i="20"/>
  <c r="C61" i="20"/>
  <c r="C158" i="23"/>
  <c r="G132" i="23"/>
  <c r="O143" i="23"/>
  <c r="O60" i="20"/>
  <c r="N143" i="23"/>
  <c r="N60" i="20"/>
  <c r="F160" i="23"/>
  <c r="G157" i="23"/>
  <c r="K143" i="23"/>
  <c r="K60" i="20"/>
  <c r="K57" i="20"/>
  <c r="K56" i="20" s="1"/>
  <c r="K137" i="23"/>
  <c r="R175" i="23"/>
  <c r="J143" i="23"/>
  <c r="J60" i="20"/>
  <c r="J57" i="20"/>
  <c r="J56" i="20" s="1"/>
  <c r="J137" i="23"/>
  <c r="J132" i="23" s="1"/>
  <c r="R179" i="23"/>
  <c r="J151" i="23"/>
  <c r="M132" i="23"/>
  <c r="R176" i="23"/>
  <c r="K132" i="23"/>
  <c r="S78" i="20"/>
  <c r="S169" i="4" s="1"/>
  <c r="C143" i="23"/>
  <c r="C60" i="20"/>
  <c r="C57" i="20"/>
  <c r="C56" i="20" s="1"/>
  <c r="C141" i="23"/>
  <c r="C132" i="23" s="1"/>
  <c r="C137" i="23"/>
  <c r="E205" i="21"/>
  <c r="I194" i="21"/>
  <c r="O194" i="21"/>
  <c r="C194" i="21"/>
  <c r="U205" i="21"/>
  <c r="P205" i="21"/>
  <c r="M205" i="21"/>
  <c r="H205" i="21"/>
  <c r="B194" i="21"/>
  <c r="J65" i="4"/>
  <c r="J138" i="4" s="1"/>
  <c r="U194" i="21"/>
  <c r="S205" i="21"/>
  <c r="B79" i="20"/>
  <c r="B170" i="4" s="1"/>
  <c r="Q205" i="21"/>
  <c r="I205" i="21"/>
  <c r="C205" i="23"/>
  <c r="O194" i="23"/>
  <c r="D205" i="21"/>
  <c r="G194" i="23"/>
  <c r="N205" i="23"/>
  <c r="O205" i="23"/>
  <c r="C205" i="21"/>
  <c r="I178" i="19"/>
  <c r="R160" i="19"/>
  <c r="B160" i="19"/>
  <c r="U160" i="19"/>
  <c r="N5" i="7"/>
  <c r="N54" i="7" s="1"/>
  <c r="J160" i="19"/>
  <c r="V160" i="19"/>
  <c r="L160" i="19"/>
  <c r="E160" i="19"/>
  <c r="N160" i="19"/>
  <c r="S161" i="18"/>
  <c r="S162" i="18"/>
  <c r="R161" i="18"/>
  <c r="R97" i="16"/>
  <c r="R95" i="16" s="1"/>
  <c r="S167" i="18"/>
  <c r="E171" i="18"/>
  <c r="E217" i="18"/>
  <c r="E97" i="16"/>
  <c r="E95" i="16" s="1"/>
  <c r="K161" i="18"/>
  <c r="K97" i="16"/>
  <c r="K95" i="16" s="1"/>
  <c r="K169" i="18"/>
  <c r="K162" i="18"/>
  <c r="K160" i="18" s="1"/>
  <c r="E164" i="18"/>
  <c r="K167" i="18"/>
  <c r="E174" i="18"/>
  <c r="E162" i="18"/>
  <c r="S95" i="16"/>
  <c r="E167" i="18"/>
  <c r="J95" i="16"/>
  <c r="T174" i="18"/>
  <c r="T97" i="16"/>
  <c r="T95" i="16" s="1"/>
  <c r="R172" i="18"/>
  <c r="R160" i="18" s="1"/>
  <c r="L169" i="17"/>
  <c r="L164" i="17"/>
  <c r="C173" i="18"/>
  <c r="C174" i="18"/>
  <c r="C97" i="16"/>
  <c r="C95" i="16" s="1"/>
  <c r="C169" i="18"/>
  <c r="L168" i="17"/>
  <c r="I172" i="17"/>
  <c r="I175" i="17"/>
  <c r="I170" i="17"/>
  <c r="I53" i="16"/>
  <c r="I165" i="17"/>
  <c r="L173" i="17"/>
  <c r="B173" i="18"/>
  <c r="B174" i="18"/>
  <c r="B97" i="16"/>
  <c r="B95" i="16" s="1"/>
  <c r="B169" i="18"/>
  <c r="B167" i="18"/>
  <c r="B164" i="18"/>
  <c r="B162" i="18"/>
  <c r="L166" i="17"/>
  <c r="C166" i="18"/>
  <c r="C167" i="18"/>
  <c r="L170" i="17"/>
  <c r="I166" i="17"/>
  <c r="I160" i="17" s="1"/>
  <c r="L174" i="17"/>
  <c r="H171" i="17"/>
  <c r="H175" i="17"/>
  <c r="H174" i="17"/>
  <c r="H170" i="17"/>
  <c r="H169" i="17"/>
  <c r="H166" i="17"/>
  <c r="H53" i="16"/>
  <c r="H165" i="17"/>
  <c r="H163" i="17"/>
  <c r="H160" i="17" s="1"/>
  <c r="J160" i="18"/>
  <c r="Q91" i="16"/>
  <c r="Q89" i="16" s="1"/>
  <c r="Q62" i="4"/>
  <c r="Q135" i="4" s="1"/>
  <c r="C217" i="18"/>
  <c r="C162" i="18"/>
  <c r="Q160" i="17"/>
  <c r="C164" i="18"/>
  <c r="I162" i="17"/>
  <c r="P240" i="17"/>
  <c r="C168" i="18"/>
  <c r="C170" i="18"/>
  <c r="P91" i="16"/>
  <c r="P89" i="16" s="1"/>
  <c r="P62" i="4"/>
  <c r="P135" i="4" s="1"/>
  <c r="C165" i="18"/>
  <c r="U164" i="17"/>
  <c r="U162" i="17"/>
  <c r="B163" i="18"/>
  <c r="L171" i="17"/>
  <c r="H171" i="18"/>
  <c r="L217" i="18"/>
  <c r="R160" i="17"/>
  <c r="B217" i="18"/>
  <c r="B168" i="18"/>
  <c r="M174" i="17"/>
  <c r="M164" i="17"/>
  <c r="I167" i="17"/>
  <c r="U174" i="17"/>
  <c r="U53" i="16"/>
  <c r="I174" i="17"/>
  <c r="L162" i="17"/>
  <c r="U161" i="17"/>
  <c r="C171" i="18"/>
  <c r="C163" i="18"/>
  <c r="I161" i="17"/>
  <c r="H164" i="17"/>
  <c r="L53" i="16"/>
  <c r="D171" i="17"/>
  <c r="D171" i="18"/>
  <c r="D97" i="16"/>
  <c r="D95" i="16"/>
  <c r="H168" i="17"/>
  <c r="L161" i="17"/>
  <c r="L160" i="17" s="1"/>
  <c r="U170" i="17"/>
  <c r="D162" i="17"/>
  <c r="Q229" i="17"/>
  <c r="H229" i="17"/>
  <c r="H240" i="17"/>
  <c r="B38" i="7"/>
  <c r="B5" i="7" s="1"/>
  <c r="B55" i="7" s="1"/>
  <c r="F240" i="17"/>
  <c r="F229" i="17"/>
  <c r="L5" i="7"/>
  <c r="L53" i="7" s="1"/>
  <c r="P204" i="15"/>
  <c r="V76" i="12"/>
  <c r="V182" i="15"/>
  <c r="V178" i="15"/>
  <c r="M171" i="15"/>
  <c r="J204" i="15"/>
  <c r="I204" i="15"/>
  <c r="E171" i="15"/>
  <c r="Q101" i="12"/>
  <c r="Q162" i="4" s="1"/>
  <c r="U76" i="12"/>
  <c r="U178" i="15"/>
  <c r="B204" i="15"/>
  <c r="U183" i="15"/>
  <c r="H204" i="15"/>
  <c r="T75" i="12"/>
  <c r="T105" i="4"/>
  <c r="S75" i="12"/>
  <c r="S105" i="4"/>
  <c r="R204" i="15"/>
  <c r="J171" i="15"/>
  <c r="B171" i="15"/>
  <c r="T171" i="15"/>
  <c r="F171" i="15"/>
  <c r="S99" i="12"/>
  <c r="S160" i="4" s="1"/>
  <c r="B101" i="12"/>
  <c r="B162" i="4" s="1"/>
  <c r="T99" i="12"/>
  <c r="T160" i="4" s="1"/>
  <c r="L171" i="15"/>
  <c r="D171" i="15"/>
  <c r="B185" i="15"/>
  <c r="B76" i="12"/>
  <c r="B233" i="15"/>
  <c r="B176" i="15"/>
  <c r="B71" i="12"/>
  <c r="B70" i="12" s="1"/>
  <c r="V181" i="15"/>
  <c r="U181" i="15"/>
  <c r="D99" i="12"/>
  <c r="D160" i="4" s="1"/>
  <c r="I101" i="12"/>
  <c r="I162" i="4" s="1"/>
  <c r="S204" i="15"/>
  <c r="J104" i="4"/>
  <c r="F5" i="7"/>
  <c r="F54" i="7" s="1"/>
  <c r="R73" i="12"/>
  <c r="R96" i="12" s="1"/>
  <c r="R157" i="4" s="1"/>
  <c r="P101" i="12"/>
  <c r="P162" i="4" s="1"/>
  <c r="L75" i="12"/>
  <c r="L105" i="4"/>
  <c r="S171" i="15"/>
  <c r="T204" i="15"/>
  <c r="B181" i="15"/>
  <c r="V185" i="15"/>
  <c r="C171" i="15"/>
  <c r="U182" i="15"/>
  <c r="U171" i="15" s="1"/>
  <c r="V176" i="15"/>
  <c r="V171" i="15" s="1"/>
  <c r="L204" i="15"/>
  <c r="B86" i="12"/>
  <c r="S86" i="12"/>
  <c r="K98" i="12"/>
  <c r="K159" i="4" s="1"/>
  <c r="N3" i="4"/>
  <c r="N128" i="4" s="1"/>
  <c r="N5" i="4"/>
  <c r="W3" i="4"/>
  <c r="W128" i="4" s="1"/>
  <c r="W5" i="4"/>
  <c r="R104" i="4"/>
  <c r="S101" i="12"/>
  <c r="S162" i="4" s="1"/>
  <c r="S5" i="4"/>
  <c r="S3" i="4"/>
  <c r="S128" i="4" s="1"/>
  <c r="I5" i="7"/>
  <c r="I54" i="7" s="1"/>
  <c r="F3" i="4"/>
  <c r="F128" i="4" s="1"/>
  <c r="F5" i="4"/>
  <c r="E5" i="7"/>
  <c r="E53" i="7" s="1"/>
  <c r="D86" i="12"/>
  <c r="D98" i="12"/>
  <c r="D159" i="4" s="1"/>
  <c r="T5" i="7"/>
  <c r="T52" i="7" s="1"/>
  <c r="B63" i="12"/>
  <c r="L117" i="11"/>
  <c r="I117" i="11"/>
  <c r="Q147" i="11"/>
  <c r="Q122" i="11"/>
  <c r="Q117" i="11" s="1"/>
  <c r="Q56" i="8"/>
  <c r="Q130" i="11"/>
  <c r="Q126" i="11"/>
  <c r="O117" i="11"/>
  <c r="U136" i="11"/>
  <c r="U55" i="8"/>
  <c r="U100" i="4" s="1"/>
  <c r="P101" i="4"/>
  <c r="P67" i="8"/>
  <c r="P156" i="4" s="1"/>
  <c r="S117" i="11"/>
  <c r="G117" i="11"/>
  <c r="B117" i="11"/>
  <c r="T117" i="11"/>
  <c r="N128" i="11"/>
  <c r="F128" i="11"/>
  <c r="Q123" i="11"/>
  <c r="J67" i="8"/>
  <c r="J156" i="4" s="1"/>
  <c r="D117" i="11"/>
  <c r="C117" i="11"/>
  <c r="Q132" i="11"/>
  <c r="J117" i="11"/>
  <c r="Q128" i="11"/>
  <c r="L67" i="8"/>
  <c r="L156" i="4" s="1"/>
  <c r="D100" i="4"/>
  <c r="E52" i="4"/>
  <c r="E129" i="4" s="1"/>
  <c r="S59" i="8"/>
  <c r="G67" i="8"/>
  <c r="G156" i="4" s="1"/>
  <c r="U59" i="8"/>
  <c r="U52" i="4"/>
  <c r="U129" i="4" s="1"/>
  <c r="T59" i="8"/>
  <c r="T52" i="4"/>
  <c r="T129" i="4" s="1"/>
  <c r="M59" i="8"/>
  <c r="M52" i="4"/>
  <c r="M129" i="4" s="1"/>
  <c r="L59" i="8"/>
  <c r="L52" i="4"/>
  <c r="L129" i="4" s="1"/>
  <c r="J5" i="7"/>
  <c r="J55" i="7" s="1"/>
  <c r="K54" i="8"/>
  <c r="K99" i="4" s="1"/>
  <c r="W5" i="7"/>
  <c r="W55" i="7" s="1"/>
  <c r="S67" i="8"/>
  <c r="S156" i="4" s="1"/>
  <c r="K67" i="8"/>
  <c r="K156" i="4" s="1"/>
  <c r="Q5" i="7"/>
  <c r="Q55" i="7" s="1"/>
  <c r="D59" i="8"/>
  <c r="D52" i="4"/>
  <c r="D129" i="4" s="1"/>
  <c r="D65" i="8"/>
  <c r="D154" i="4" s="1"/>
  <c r="C67" i="8"/>
  <c r="C156" i="4" s="1"/>
  <c r="R59" i="8"/>
  <c r="V5" i="7"/>
  <c r="V54" i="7" s="1"/>
  <c r="G5" i="7"/>
  <c r="G53" i="7" s="1"/>
  <c r="U5" i="7"/>
  <c r="U53" i="7" s="1"/>
  <c r="O5" i="7"/>
  <c r="O55" i="7" s="1"/>
  <c r="H5" i="7"/>
  <c r="H55" i="7" s="1"/>
  <c r="S48" i="6"/>
  <c r="S43" i="6"/>
  <c r="S46" i="6"/>
  <c r="M44" i="6"/>
  <c r="M45" i="6"/>
  <c r="M46" i="6"/>
  <c r="M47" i="6"/>
  <c r="G45" i="6"/>
  <c r="G47" i="6"/>
  <c r="G42" i="6"/>
  <c r="K47" i="6"/>
  <c r="K43" i="6"/>
  <c r="U45" i="6"/>
  <c r="U43" i="6"/>
  <c r="U42" i="6"/>
  <c r="U48" i="6"/>
  <c r="U44" i="6"/>
  <c r="U46" i="6"/>
  <c r="U47" i="6"/>
  <c r="Q47" i="6"/>
  <c r="Q42" i="6"/>
  <c r="E42" i="6"/>
  <c r="E44" i="6"/>
  <c r="E45" i="6"/>
  <c r="E43" i="6"/>
  <c r="E46" i="6"/>
  <c r="E47" i="6"/>
  <c r="C5" i="7"/>
  <c r="C53" i="7" s="1"/>
  <c r="E55" i="7"/>
  <c r="M52" i="7"/>
  <c r="E27" i="5"/>
  <c r="E5" i="5" s="1"/>
  <c r="E42" i="5" s="1"/>
  <c r="T27" i="5"/>
  <c r="M54" i="7"/>
  <c r="J27" i="5"/>
  <c r="S27" i="5"/>
  <c r="I44" i="6"/>
  <c r="C43" i="6"/>
  <c r="I42" i="6"/>
  <c r="E46" i="5"/>
  <c r="E47" i="5"/>
  <c r="E44" i="5"/>
  <c r="N45" i="6"/>
  <c r="N42" i="6"/>
  <c r="N48" i="6"/>
  <c r="N46" i="6"/>
  <c r="N44" i="6"/>
  <c r="N43" i="6"/>
  <c r="L55" i="7"/>
  <c r="W55" i="4"/>
  <c r="W130" i="4" s="1"/>
  <c r="C55" i="4"/>
  <c r="V45" i="6"/>
  <c r="V48" i="6"/>
  <c r="V46" i="6"/>
  <c r="V43" i="6"/>
  <c r="V44" i="6"/>
  <c r="V42" i="6"/>
  <c r="U170" i="23"/>
  <c r="U165" i="23" s="1"/>
  <c r="U176" i="23"/>
  <c r="U172" i="23"/>
  <c r="U179" i="23"/>
  <c r="U175" i="23"/>
  <c r="U62" i="20"/>
  <c r="D65" i="4"/>
  <c r="D138" i="4" s="1"/>
  <c r="T91" i="16"/>
  <c r="T89" i="16" s="1"/>
  <c r="T101" i="16"/>
  <c r="T164" i="4" s="1"/>
  <c r="T52" i="16"/>
  <c r="T62" i="4"/>
  <c r="T135" i="4" s="1"/>
  <c r="C74" i="24"/>
  <c r="C171" i="4" s="1"/>
  <c r="C69" i="4"/>
  <c r="C142" i="4" s="1"/>
  <c r="I176" i="23"/>
  <c r="I172" i="23"/>
  <c r="I170" i="23"/>
  <c r="I179" i="23"/>
  <c r="I62" i="20"/>
  <c r="I163" i="23"/>
  <c r="I161" i="23"/>
  <c r="I158" i="23"/>
  <c r="I154" i="23"/>
  <c r="I155" i="23"/>
  <c r="I151" i="23"/>
  <c r="I153" i="23"/>
  <c r="I157" i="23"/>
  <c r="I61" i="20"/>
  <c r="P74" i="24"/>
  <c r="P171" i="4" s="1"/>
  <c r="P69" i="4"/>
  <c r="P142" i="4" s="1"/>
  <c r="I171" i="23"/>
  <c r="K146" i="23"/>
  <c r="U171" i="23"/>
  <c r="O161" i="23"/>
  <c r="O163" i="23"/>
  <c r="O158" i="23"/>
  <c r="O154" i="23"/>
  <c r="O155" i="23"/>
  <c r="O151" i="23"/>
  <c r="O61" i="20"/>
  <c r="O57" i="20"/>
  <c r="O56" i="20" s="1"/>
  <c r="M161" i="23"/>
  <c r="M163" i="23"/>
  <c r="M158" i="23"/>
  <c r="M154" i="23"/>
  <c r="M61" i="20"/>
  <c r="M57" i="20"/>
  <c r="M56" i="20" s="1"/>
  <c r="M151" i="23"/>
  <c r="M155" i="23"/>
  <c r="C146" i="23"/>
  <c r="O229" i="19"/>
  <c r="O192" i="19"/>
  <c r="O188" i="19"/>
  <c r="O185" i="19"/>
  <c r="O183" i="19"/>
  <c r="O191" i="19"/>
  <c r="O187" i="19"/>
  <c r="O184" i="19"/>
  <c r="O81" i="16"/>
  <c r="Q65" i="4"/>
  <c r="Q138" i="4" s="1"/>
  <c r="H217" i="19"/>
  <c r="H176" i="19"/>
  <c r="H168" i="19"/>
  <c r="H172" i="19"/>
  <c r="H167" i="19"/>
  <c r="H165" i="19"/>
  <c r="H173" i="19"/>
  <c r="H80" i="16"/>
  <c r="H77" i="16"/>
  <c r="H76" i="16" s="1"/>
  <c r="H169" i="19"/>
  <c r="T179" i="23"/>
  <c r="T172" i="23"/>
  <c r="T170" i="23"/>
  <c r="T176" i="23"/>
  <c r="T62" i="20"/>
  <c r="V229" i="19"/>
  <c r="V185" i="19"/>
  <c r="V183" i="19"/>
  <c r="V191" i="19"/>
  <c r="V187" i="19"/>
  <c r="V192" i="19"/>
  <c r="V188" i="19"/>
  <c r="V81" i="16"/>
  <c r="V77" i="16"/>
  <c r="V76" i="16" s="1"/>
  <c r="K229" i="19"/>
  <c r="K192" i="19"/>
  <c r="K188" i="19"/>
  <c r="K183" i="19"/>
  <c r="K191" i="19"/>
  <c r="K187" i="19"/>
  <c r="K185" i="19"/>
  <c r="K190" i="19"/>
  <c r="K81" i="16"/>
  <c r="K77" i="16"/>
  <c r="K76" i="16" s="1"/>
  <c r="I166" i="18"/>
  <c r="M160" i="18"/>
  <c r="V175" i="17"/>
  <c r="V167" i="17"/>
  <c r="V163" i="17"/>
  <c r="V166" i="17"/>
  <c r="V173" i="17"/>
  <c r="V168" i="17"/>
  <c r="V170" i="17"/>
  <c r="V165" i="17"/>
  <c r="V161" i="17"/>
  <c r="V53" i="16"/>
  <c r="V172" i="17"/>
  <c r="V162" i="17"/>
  <c r="V174" i="17"/>
  <c r="V169" i="17"/>
  <c r="V164" i="17"/>
  <c r="M101" i="16"/>
  <c r="M164" i="4" s="1"/>
  <c r="M52" i="16"/>
  <c r="M91" i="16"/>
  <c r="M89" i="16" s="1"/>
  <c r="M62" i="4"/>
  <c r="M135" i="4" s="1"/>
  <c r="L91" i="16"/>
  <c r="L89" i="16" s="1"/>
  <c r="L101" i="16"/>
  <c r="L164" i="4" s="1"/>
  <c r="L52" i="16"/>
  <c r="L62" i="4"/>
  <c r="L135" i="4" s="1"/>
  <c r="O220" i="15"/>
  <c r="O218" i="15"/>
  <c r="O214" i="15"/>
  <c r="O253" i="15"/>
  <c r="O217" i="15"/>
  <c r="O213" i="15"/>
  <c r="O209" i="15"/>
  <c r="O210" i="15"/>
  <c r="O211" i="15"/>
  <c r="O78" i="12"/>
  <c r="T160" i="17"/>
  <c r="D96" i="12"/>
  <c r="D157" i="4" s="1"/>
  <c r="D55" i="4"/>
  <c r="G175" i="17"/>
  <c r="G170" i="17"/>
  <c r="G165" i="17"/>
  <c r="G172" i="17"/>
  <c r="G167" i="17"/>
  <c r="G161" i="17"/>
  <c r="G53" i="16"/>
  <c r="G174" i="17"/>
  <c r="G169" i="17"/>
  <c r="G164" i="17"/>
  <c r="G162" i="17"/>
  <c r="G166" i="17"/>
  <c r="G173" i="17"/>
  <c r="G168" i="17"/>
  <c r="G163" i="17"/>
  <c r="V63" i="12"/>
  <c r="V86" i="12"/>
  <c r="V57" i="4"/>
  <c r="V132" i="4" s="1"/>
  <c r="H59" i="8"/>
  <c r="H52" i="4"/>
  <c r="K55" i="4"/>
  <c r="B52" i="8"/>
  <c r="B51" i="8" s="1"/>
  <c r="B136" i="11"/>
  <c r="B55" i="8"/>
  <c r="Q46" i="6"/>
  <c r="P43" i="6"/>
  <c r="U55" i="4"/>
  <c r="L27" i="5"/>
  <c r="K27" i="5"/>
  <c r="K5" i="5" s="1"/>
  <c r="V100" i="4"/>
  <c r="O44" i="6"/>
  <c r="E129" i="11"/>
  <c r="E125" i="11"/>
  <c r="E130" i="11"/>
  <c r="E126" i="11"/>
  <c r="E122" i="11"/>
  <c r="E147" i="11"/>
  <c r="E123" i="11"/>
  <c r="E56" i="8"/>
  <c r="E52" i="8"/>
  <c r="E51" i="8" s="1"/>
  <c r="E132" i="11"/>
  <c r="Q27" i="5"/>
  <c r="H233" i="15"/>
  <c r="H176" i="15"/>
  <c r="H185" i="15"/>
  <c r="H182" i="15"/>
  <c r="H178" i="15"/>
  <c r="H179" i="15"/>
  <c r="H183" i="15"/>
  <c r="H76" i="12"/>
  <c r="H71" i="12"/>
  <c r="H70" i="12" s="1"/>
  <c r="W42" i="6"/>
  <c r="T5" i="5"/>
  <c r="T46" i="5" s="1"/>
  <c r="I5" i="4"/>
  <c r="I3" i="4"/>
  <c r="Q74" i="24"/>
  <c r="Q171" i="4" s="1"/>
  <c r="Q69" i="4"/>
  <c r="Q142" i="4" s="1"/>
  <c r="O179" i="23"/>
  <c r="O172" i="23"/>
  <c r="O170" i="23"/>
  <c r="O176" i="23"/>
  <c r="O62" i="20"/>
  <c r="M153" i="23"/>
  <c r="G229" i="19"/>
  <c r="G183" i="19"/>
  <c r="G191" i="19"/>
  <c r="G187" i="19"/>
  <c r="G192" i="19"/>
  <c r="G188" i="19"/>
  <c r="G185" i="19"/>
  <c r="G81" i="16"/>
  <c r="P65" i="4"/>
  <c r="P138" i="4" s="1"/>
  <c r="S160" i="19"/>
  <c r="V179" i="23"/>
  <c r="V172" i="23"/>
  <c r="V170" i="23"/>
  <c r="V62" i="20"/>
  <c r="V176" i="23"/>
  <c r="F161" i="23"/>
  <c r="F163" i="23"/>
  <c r="F158" i="23"/>
  <c r="F154" i="23"/>
  <c r="F155" i="23"/>
  <c r="F151" i="23"/>
  <c r="F61" i="20"/>
  <c r="D194" i="23"/>
  <c r="B146" i="23"/>
  <c r="V113" i="4"/>
  <c r="W217" i="19"/>
  <c r="W173" i="19"/>
  <c r="W169" i="19"/>
  <c r="W165" i="19"/>
  <c r="W168" i="19"/>
  <c r="W172" i="19"/>
  <c r="W176" i="19"/>
  <c r="W80" i="16"/>
  <c r="W167" i="19"/>
  <c r="W77" i="16"/>
  <c r="W76" i="16" s="1"/>
  <c r="B160" i="18"/>
  <c r="T160" i="18"/>
  <c r="S174" i="17"/>
  <c r="S162" i="17"/>
  <c r="S169" i="17"/>
  <c r="S164" i="17"/>
  <c r="S166" i="17"/>
  <c r="S173" i="17"/>
  <c r="S168" i="17"/>
  <c r="S163" i="17"/>
  <c r="S175" i="17"/>
  <c r="S170" i="17"/>
  <c r="S53" i="16"/>
  <c r="S165" i="17"/>
  <c r="S172" i="17"/>
  <c r="S161" i="17"/>
  <c r="S167" i="17"/>
  <c r="O217" i="18"/>
  <c r="O174" i="18"/>
  <c r="O170" i="18"/>
  <c r="O162" i="18"/>
  <c r="O175" i="18"/>
  <c r="O165" i="18"/>
  <c r="O172" i="18"/>
  <c r="O167" i="18"/>
  <c r="O169" i="18"/>
  <c r="O164" i="18"/>
  <c r="O173" i="18"/>
  <c r="O168" i="18"/>
  <c r="O163" i="18"/>
  <c r="O161" i="18"/>
  <c r="O97" i="16"/>
  <c r="O95" i="16" s="1"/>
  <c r="J173" i="17"/>
  <c r="J169" i="17"/>
  <c r="J165" i="17"/>
  <c r="J174" i="17"/>
  <c r="J164" i="17"/>
  <c r="J162" i="17"/>
  <c r="J171" i="17"/>
  <c r="J166" i="17"/>
  <c r="J168" i="17"/>
  <c r="J163" i="17"/>
  <c r="J175" i="17"/>
  <c r="J170" i="17"/>
  <c r="J161" i="17"/>
  <c r="J167" i="17"/>
  <c r="J53" i="16"/>
  <c r="J172" i="17"/>
  <c r="V217" i="18"/>
  <c r="V161" i="18"/>
  <c r="V173" i="18"/>
  <c r="V168" i="18"/>
  <c r="V163" i="18"/>
  <c r="V175" i="18"/>
  <c r="V170" i="18"/>
  <c r="V165" i="18"/>
  <c r="V172" i="18"/>
  <c r="V167" i="18"/>
  <c r="V162" i="18"/>
  <c r="V174" i="18"/>
  <c r="V171" i="18"/>
  <c r="V166" i="18"/>
  <c r="V97" i="16"/>
  <c r="V95" i="16" s="1"/>
  <c r="V169" i="18"/>
  <c r="V164" i="18"/>
  <c r="S171" i="17"/>
  <c r="M160" i="17"/>
  <c r="G220" i="15"/>
  <c r="G218" i="15"/>
  <c r="G214" i="15"/>
  <c r="G209" i="15"/>
  <c r="G253" i="15"/>
  <c r="G210" i="15"/>
  <c r="G217" i="15"/>
  <c r="G211" i="15"/>
  <c r="G78" i="12"/>
  <c r="G213" i="15"/>
  <c r="O216" i="15"/>
  <c r="R5" i="4"/>
  <c r="R3" i="4"/>
  <c r="V220" i="15"/>
  <c r="V217" i="15"/>
  <c r="V218" i="15"/>
  <c r="V214" i="15"/>
  <c r="V210" i="15"/>
  <c r="V211" i="15"/>
  <c r="V78" i="12"/>
  <c r="V213" i="15"/>
  <c r="V209" i="15"/>
  <c r="V253" i="15"/>
  <c r="V71" i="12"/>
  <c r="V70" i="12" s="1"/>
  <c r="O233" i="15"/>
  <c r="O176" i="15"/>
  <c r="O185" i="15"/>
  <c r="O76" i="12"/>
  <c r="O182" i="15"/>
  <c r="O178" i="15"/>
  <c r="O179" i="15"/>
  <c r="O183" i="15"/>
  <c r="O71" i="12"/>
  <c r="O70" i="12" s="1"/>
  <c r="U253" i="15"/>
  <c r="U211" i="15"/>
  <c r="U217" i="15"/>
  <c r="U220" i="15"/>
  <c r="U210" i="15"/>
  <c r="U214" i="15"/>
  <c r="U218" i="15"/>
  <c r="U71" i="12"/>
  <c r="U70" i="12" s="1"/>
  <c r="U78" i="12"/>
  <c r="U213" i="15"/>
  <c r="U209" i="15"/>
  <c r="W45" i="6"/>
  <c r="H42" i="6"/>
  <c r="H47" i="6"/>
  <c r="W59" i="8"/>
  <c r="W52" i="4"/>
  <c r="Q43" i="6"/>
  <c r="G54" i="8"/>
  <c r="G99" i="4" s="1"/>
  <c r="G100" i="4"/>
  <c r="N59" i="8"/>
  <c r="N52" i="4"/>
  <c r="R5" i="7"/>
  <c r="R54" i="7" s="1"/>
  <c r="T48" i="6"/>
  <c r="R43" i="6"/>
  <c r="H43" i="6"/>
  <c r="K48" i="6"/>
  <c r="O43" i="6"/>
  <c r="H48" i="6"/>
  <c r="D27" i="5"/>
  <c r="C27" i="5"/>
  <c r="V129" i="11"/>
  <c r="V125" i="11"/>
  <c r="V130" i="11"/>
  <c r="V126" i="11"/>
  <c r="V122" i="11"/>
  <c r="V147" i="11"/>
  <c r="V123" i="11"/>
  <c r="V56" i="8"/>
  <c r="V132" i="11"/>
  <c r="V128" i="11"/>
  <c r="G44" i="6"/>
  <c r="W27" i="5"/>
  <c r="V27" i="5"/>
  <c r="P27" i="5"/>
  <c r="K74" i="24"/>
  <c r="K171" i="4" s="1"/>
  <c r="K69" i="4"/>
  <c r="K142" i="4" s="1"/>
  <c r="W220" i="15"/>
  <c r="W218" i="15"/>
  <c r="W214" i="15"/>
  <c r="W210" i="15"/>
  <c r="W211" i="15"/>
  <c r="W217" i="15"/>
  <c r="W213" i="15"/>
  <c r="W209" i="15"/>
  <c r="W253" i="15"/>
  <c r="W78" i="12"/>
  <c r="M55" i="4"/>
  <c r="P52" i="4"/>
  <c r="P59" i="8"/>
  <c r="I59" i="8"/>
  <c r="I52" i="4"/>
  <c r="D72" i="33"/>
  <c r="I74" i="24"/>
  <c r="I171" i="4" s="1"/>
  <c r="I69" i="4"/>
  <c r="I142" i="4" s="1"/>
  <c r="J74" i="24"/>
  <c r="J171" i="4" s="1"/>
  <c r="J69" i="4"/>
  <c r="J142" i="4" s="1"/>
  <c r="M170" i="23"/>
  <c r="M176" i="23"/>
  <c r="M172" i="23"/>
  <c r="M179" i="23"/>
  <c r="M62" i="20"/>
  <c r="P191" i="19"/>
  <c r="P187" i="19"/>
  <c r="P183" i="19"/>
  <c r="P229" i="19"/>
  <c r="P185" i="19"/>
  <c r="P192" i="19"/>
  <c r="P188" i="19"/>
  <c r="P184" i="19"/>
  <c r="P81" i="16"/>
  <c r="S76" i="20"/>
  <c r="S167" i="4" s="1"/>
  <c r="S65" i="4"/>
  <c r="S138" i="4" s="1"/>
  <c r="I65" i="4"/>
  <c r="I138" i="4" s="1"/>
  <c r="B178" i="19"/>
  <c r="F157" i="23"/>
  <c r="D161" i="23"/>
  <c r="D163" i="23"/>
  <c r="D158" i="23"/>
  <c r="D154" i="23"/>
  <c r="D155" i="23"/>
  <c r="D61" i="20"/>
  <c r="D57" i="20"/>
  <c r="D56" i="20" s="1"/>
  <c r="D151" i="23"/>
  <c r="F113" i="4"/>
  <c r="T229" i="19"/>
  <c r="T192" i="19"/>
  <c r="T188" i="19"/>
  <c r="T185" i="19"/>
  <c r="T183" i="19"/>
  <c r="T191" i="19"/>
  <c r="T187" i="19"/>
  <c r="T81" i="16"/>
  <c r="T77" i="16"/>
  <c r="T76" i="16" s="1"/>
  <c r="W171" i="19"/>
  <c r="T160" i="19"/>
  <c r="K169" i="17"/>
  <c r="K164" i="17"/>
  <c r="K162" i="17"/>
  <c r="K166" i="17"/>
  <c r="K173" i="17"/>
  <c r="K168" i="17"/>
  <c r="K163" i="17"/>
  <c r="K175" i="17"/>
  <c r="K170" i="17"/>
  <c r="K165" i="17"/>
  <c r="K167" i="17"/>
  <c r="K174" i="17"/>
  <c r="K53" i="16"/>
  <c r="K161" i="17"/>
  <c r="K172" i="17"/>
  <c r="B173" i="17"/>
  <c r="B169" i="17"/>
  <c r="B165" i="17"/>
  <c r="B164" i="17"/>
  <c r="B166" i="17"/>
  <c r="B162" i="17"/>
  <c r="B168" i="17"/>
  <c r="B163" i="17"/>
  <c r="B175" i="17"/>
  <c r="B170" i="17"/>
  <c r="B172" i="17"/>
  <c r="B53" i="16"/>
  <c r="B167" i="17"/>
  <c r="B161" i="17"/>
  <c r="B174" i="17"/>
  <c r="L160" i="18"/>
  <c r="R100" i="16"/>
  <c r="R163" i="4" s="1"/>
  <c r="R61" i="4"/>
  <c r="R134" i="4" s="1"/>
  <c r="Q233" i="15"/>
  <c r="Q185" i="15"/>
  <c r="Q182" i="15"/>
  <c r="Q178" i="15"/>
  <c r="Q183" i="15"/>
  <c r="Q179" i="15"/>
  <c r="Q176" i="15"/>
  <c r="Q171" i="15" s="1"/>
  <c r="Q71" i="12"/>
  <c r="Q70" i="12" s="1"/>
  <c r="Q76" i="12"/>
  <c r="E101" i="16"/>
  <c r="E164" i="4" s="1"/>
  <c r="E52" i="16"/>
  <c r="E91" i="16"/>
  <c r="E89" i="16" s="1"/>
  <c r="E62" i="4"/>
  <c r="E135" i="4" s="1"/>
  <c r="G216" i="15"/>
  <c r="J5" i="4"/>
  <c r="J3" i="4"/>
  <c r="G184" i="19"/>
  <c r="J178" i="19"/>
  <c r="W173" i="17"/>
  <c r="W168" i="17"/>
  <c r="W163" i="17"/>
  <c r="W175" i="17"/>
  <c r="W170" i="17"/>
  <c r="W165" i="17"/>
  <c r="W161" i="17"/>
  <c r="W53" i="16"/>
  <c r="W172" i="17"/>
  <c r="W167" i="17"/>
  <c r="W162" i="17"/>
  <c r="W174" i="17"/>
  <c r="W169" i="17"/>
  <c r="W164" i="17"/>
  <c r="W166" i="17"/>
  <c r="V216" i="15"/>
  <c r="O181" i="15"/>
  <c r="N98" i="12"/>
  <c r="N159" i="4" s="1"/>
  <c r="N63" i="12"/>
  <c r="N86" i="12"/>
  <c r="N57" i="4"/>
  <c r="N132" i="4" s="1"/>
  <c r="S5" i="7"/>
  <c r="S55" i="7" s="1"/>
  <c r="T44" i="6"/>
  <c r="S44" i="6"/>
  <c r="R55" i="4"/>
  <c r="Q55" i="8"/>
  <c r="Q52" i="8"/>
  <c r="Q51" i="8" s="1"/>
  <c r="Q136" i="11"/>
  <c r="L5" i="6"/>
  <c r="R44" i="6"/>
  <c r="W48" i="6"/>
  <c r="G43" i="6"/>
  <c r="R45" i="6"/>
  <c r="T42" i="6"/>
  <c r="R48" i="6"/>
  <c r="P100" i="4"/>
  <c r="P54" i="8"/>
  <c r="P99" i="4" s="1"/>
  <c r="T43" i="6"/>
  <c r="H27" i="5"/>
  <c r="L143" i="23"/>
  <c r="L139" i="23"/>
  <c r="L144" i="23"/>
  <c r="L140" i="23"/>
  <c r="L137" i="23"/>
  <c r="L60" i="20"/>
  <c r="L57" i="20"/>
  <c r="L56" i="20" s="1"/>
  <c r="E55" i="4"/>
  <c r="W54" i="8"/>
  <c r="W99" i="4" s="1"/>
  <c r="W100" i="4"/>
  <c r="P5" i="7"/>
  <c r="P47" i="6"/>
  <c r="P42" i="6"/>
  <c r="G86" i="12"/>
  <c r="G57" i="4"/>
  <c r="G132" i="4" s="1"/>
  <c r="W44" i="6"/>
  <c r="I175" i="23"/>
  <c r="H74" i="24"/>
  <c r="H171" i="4" s="1"/>
  <c r="H69" i="4"/>
  <c r="H142" i="4" s="1"/>
  <c r="H158" i="23"/>
  <c r="H154" i="23"/>
  <c r="H155" i="23"/>
  <c r="H151" i="23"/>
  <c r="H153" i="23"/>
  <c r="H157" i="23"/>
  <c r="H61" i="20"/>
  <c r="H163" i="23"/>
  <c r="H161" i="23"/>
  <c r="O175" i="23"/>
  <c r="M171" i="23"/>
  <c r="Q137" i="23"/>
  <c r="Q143" i="23"/>
  <c r="Q139" i="23"/>
  <c r="Q140" i="23"/>
  <c r="Q60" i="20"/>
  <c r="Q144" i="23"/>
  <c r="Q57" i="20"/>
  <c r="Q56" i="20" s="1"/>
  <c r="H191" i="19"/>
  <c r="H187" i="19"/>
  <c r="H183" i="19"/>
  <c r="H229" i="19"/>
  <c r="H192" i="19"/>
  <c r="H188" i="19"/>
  <c r="H185" i="19"/>
  <c r="H81" i="16"/>
  <c r="T65" i="4"/>
  <c r="T138" i="4" s="1"/>
  <c r="H65" i="4"/>
  <c r="H138" i="4" s="1"/>
  <c r="P190" i="19"/>
  <c r="V77" i="20"/>
  <c r="V168" i="4" s="1"/>
  <c r="U229" i="19"/>
  <c r="U185" i="19"/>
  <c r="U183" i="19"/>
  <c r="U191" i="19"/>
  <c r="U187" i="19"/>
  <c r="U192" i="19"/>
  <c r="U188" i="19"/>
  <c r="U81" i="16"/>
  <c r="U77" i="16"/>
  <c r="U76" i="16" s="1"/>
  <c r="L179" i="23"/>
  <c r="L172" i="23"/>
  <c r="L170" i="23"/>
  <c r="L176" i="23"/>
  <c r="L175" i="23"/>
  <c r="L62" i="20"/>
  <c r="V158" i="23"/>
  <c r="V154" i="23"/>
  <c r="V161" i="23"/>
  <c r="V163" i="23"/>
  <c r="V155" i="23"/>
  <c r="V151" i="23"/>
  <c r="V61" i="20"/>
  <c r="T161" i="23"/>
  <c r="T158" i="23"/>
  <c r="T154" i="23"/>
  <c r="T160" i="23"/>
  <c r="T151" i="23"/>
  <c r="T163" i="23"/>
  <c r="T61" i="20"/>
  <c r="T57" i="20"/>
  <c r="T56" i="20" s="1"/>
  <c r="T155" i="23"/>
  <c r="D153" i="23"/>
  <c r="V57" i="20"/>
  <c r="V56" i="20" s="1"/>
  <c r="N229" i="19"/>
  <c r="N185" i="19"/>
  <c r="N192" i="19"/>
  <c r="N188" i="19"/>
  <c r="N183" i="19"/>
  <c r="N191" i="19"/>
  <c r="N187" i="19"/>
  <c r="N81" i="16"/>
  <c r="N77" i="16"/>
  <c r="N76" i="16" s="1"/>
  <c r="T184" i="19"/>
  <c r="C229" i="19"/>
  <c r="C192" i="19"/>
  <c r="C188" i="19"/>
  <c r="C185" i="19"/>
  <c r="C183" i="19"/>
  <c r="C191" i="19"/>
  <c r="C187" i="19"/>
  <c r="C81" i="16"/>
  <c r="C77" i="16"/>
  <c r="C76" i="16" s="1"/>
  <c r="Q178" i="19"/>
  <c r="C166" i="17"/>
  <c r="C162" i="17"/>
  <c r="C173" i="17"/>
  <c r="C168" i="17"/>
  <c r="C163" i="17"/>
  <c r="C175" i="17"/>
  <c r="C170" i="17"/>
  <c r="C165" i="17"/>
  <c r="C172" i="17"/>
  <c r="C167" i="17"/>
  <c r="C169" i="17"/>
  <c r="C53" i="16"/>
  <c r="C161" i="17"/>
  <c r="C164" i="17"/>
  <c r="C174" i="17"/>
  <c r="O166" i="18"/>
  <c r="K171" i="17"/>
  <c r="N217" i="18"/>
  <c r="N173" i="18"/>
  <c r="N168" i="18"/>
  <c r="N163" i="18"/>
  <c r="N175" i="18"/>
  <c r="N170" i="18"/>
  <c r="N165" i="18"/>
  <c r="N172" i="18"/>
  <c r="N167" i="18"/>
  <c r="N162" i="18"/>
  <c r="N174" i="18"/>
  <c r="N169" i="18"/>
  <c r="N164" i="18"/>
  <c r="N97" i="16"/>
  <c r="N95" i="16" s="1"/>
  <c r="N171" i="18"/>
  <c r="N161" i="18"/>
  <c r="U190" i="19"/>
  <c r="N175" i="17"/>
  <c r="N167" i="17"/>
  <c r="N163" i="17"/>
  <c r="N173" i="17"/>
  <c r="N168" i="17"/>
  <c r="N170" i="17"/>
  <c r="N165" i="17"/>
  <c r="N172" i="17"/>
  <c r="N161" i="17"/>
  <c r="N53" i="16"/>
  <c r="N174" i="17"/>
  <c r="N169" i="17"/>
  <c r="N164" i="17"/>
  <c r="N162" i="17"/>
  <c r="N166" i="17"/>
  <c r="I233" i="15"/>
  <c r="I185" i="15"/>
  <c r="I182" i="15"/>
  <c r="I178" i="15"/>
  <c r="I183" i="15"/>
  <c r="I179" i="15"/>
  <c r="I76" i="12"/>
  <c r="I71" i="12"/>
  <c r="I70" i="12" s="1"/>
  <c r="I176" i="15"/>
  <c r="E160" i="17"/>
  <c r="B5" i="4"/>
  <c r="B3" i="4"/>
  <c r="N220" i="15"/>
  <c r="N217" i="15"/>
  <c r="N218" i="15"/>
  <c r="N214" i="15"/>
  <c r="N210" i="15"/>
  <c r="N211" i="15"/>
  <c r="N253" i="15"/>
  <c r="N213" i="15"/>
  <c r="N209" i="15"/>
  <c r="N78" i="12"/>
  <c r="N71" i="12"/>
  <c r="N70" i="12" s="1"/>
  <c r="M253" i="15"/>
  <c r="M211" i="15"/>
  <c r="M217" i="15"/>
  <c r="M218" i="15"/>
  <c r="M220" i="15"/>
  <c r="M213" i="15"/>
  <c r="M209" i="15"/>
  <c r="M78" i="12"/>
  <c r="M71" i="12"/>
  <c r="M70" i="12" s="1"/>
  <c r="M210" i="15"/>
  <c r="M214" i="15"/>
  <c r="H54" i="8"/>
  <c r="H99" i="4" s="1"/>
  <c r="H100" i="4"/>
  <c r="O59" i="8"/>
  <c r="O52" i="4"/>
  <c r="W47" i="6"/>
  <c r="K44" i="6"/>
  <c r="F59" i="8"/>
  <c r="F52" i="4"/>
  <c r="D5" i="6"/>
  <c r="R46" i="6"/>
  <c r="J43" i="6"/>
  <c r="J48" i="6"/>
  <c r="S54" i="8"/>
  <c r="O48" i="6"/>
  <c r="S45" i="6"/>
  <c r="U41" i="6"/>
  <c r="J45" i="6"/>
  <c r="I86" i="12"/>
  <c r="I57" i="4"/>
  <c r="I132" i="4" s="1"/>
  <c r="I63" i="12"/>
  <c r="O86" i="12"/>
  <c r="O57" i="4"/>
  <c r="O132" i="4" s="1"/>
  <c r="P46" i="6"/>
  <c r="O46" i="6"/>
  <c r="N100" i="4"/>
  <c r="M43" i="6"/>
  <c r="O27" i="5"/>
  <c r="U129" i="11"/>
  <c r="U125" i="11"/>
  <c r="U130" i="11"/>
  <c r="U126" i="11"/>
  <c r="U122" i="11"/>
  <c r="U147" i="11"/>
  <c r="U123" i="11"/>
  <c r="U56" i="8"/>
  <c r="U52" i="8"/>
  <c r="U51" i="8" s="1"/>
  <c r="U132" i="11"/>
  <c r="L54" i="8"/>
  <c r="N27" i="5"/>
  <c r="P5" i="4"/>
  <c r="P3" i="4"/>
  <c r="R27" i="5"/>
  <c r="Q176" i="23"/>
  <c r="Q172" i="23"/>
  <c r="Q170" i="23"/>
  <c r="Q179" i="23"/>
  <c r="Q171" i="23"/>
  <c r="Q62" i="20"/>
  <c r="R74" i="24"/>
  <c r="R171" i="4" s="1"/>
  <c r="R69" i="4"/>
  <c r="R142" i="4" s="1"/>
  <c r="Q86" i="12"/>
  <c r="Q63" i="12"/>
  <c r="Q57" i="4"/>
  <c r="Q132" i="4" s="1"/>
  <c r="K205" i="23"/>
  <c r="P170" i="23"/>
  <c r="P176" i="23"/>
  <c r="P62" i="20"/>
  <c r="P172" i="23"/>
  <c r="P179" i="23"/>
  <c r="L141" i="23"/>
  <c r="R146" i="23"/>
  <c r="G179" i="23"/>
  <c r="G176" i="23"/>
  <c r="G62" i="20"/>
  <c r="G172" i="23"/>
  <c r="G170" i="23"/>
  <c r="G165" i="23" s="1"/>
  <c r="G163" i="23"/>
  <c r="G158" i="23"/>
  <c r="G154" i="23"/>
  <c r="G155" i="23"/>
  <c r="G151" i="23"/>
  <c r="G161" i="23"/>
  <c r="G61" i="20"/>
  <c r="G57" i="20"/>
  <c r="G56" i="20" s="1"/>
  <c r="E161" i="23"/>
  <c r="E163" i="23"/>
  <c r="E158" i="23"/>
  <c r="E154" i="23"/>
  <c r="E61" i="20"/>
  <c r="E57" i="20"/>
  <c r="E56" i="20" s="1"/>
  <c r="E151" i="23"/>
  <c r="E155" i="23"/>
  <c r="K65" i="4"/>
  <c r="K138" i="4" s="1"/>
  <c r="M229" i="19"/>
  <c r="M185" i="19"/>
  <c r="M192" i="19"/>
  <c r="M188" i="19"/>
  <c r="M191" i="19"/>
  <c r="M187" i="19"/>
  <c r="M183" i="19"/>
  <c r="M178" i="19" s="1"/>
  <c r="M81" i="16"/>
  <c r="M77" i="16"/>
  <c r="M76" i="16" s="1"/>
  <c r="Q217" i="19"/>
  <c r="Q168" i="19"/>
  <c r="Q176" i="19"/>
  <c r="Q172" i="19"/>
  <c r="Q167" i="19"/>
  <c r="Q165" i="19"/>
  <c r="Q173" i="19"/>
  <c r="Q169" i="19"/>
  <c r="Q80" i="16"/>
  <c r="Q77" i="16"/>
  <c r="Q76" i="16" s="1"/>
  <c r="H190" i="19"/>
  <c r="M184" i="19"/>
  <c r="L171" i="23"/>
  <c r="V157" i="23"/>
  <c r="T153" i="23"/>
  <c r="P137" i="23"/>
  <c r="P143" i="23"/>
  <c r="P139" i="23"/>
  <c r="P140" i="23"/>
  <c r="P60" i="20"/>
  <c r="P144" i="23"/>
  <c r="P57" i="20"/>
  <c r="P56" i="20" s="1"/>
  <c r="F57" i="20"/>
  <c r="F56" i="20" s="1"/>
  <c r="N190" i="19"/>
  <c r="L229" i="19"/>
  <c r="L192" i="19"/>
  <c r="L188" i="19"/>
  <c r="L185" i="19"/>
  <c r="L191" i="19"/>
  <c r="L187" i="19"/>
  <c r="L190" i="19"/>
  <c r="L183" i="19"/>
  <c r="L81" i="16"/>
  <c r="L77" i="16"/>
  <c r="L76" i="16" s="1"/>
  <c r="O217" i="19"/>
  <c r="O173" i="19"/>
  <c r="O169" i="19"/>
  <c r="O165" i="19"/>
  <c r="O168" i="19"/>
  <c r="O176" i="19"/>
  <c r="O172" i="19"/>
  <c r="O167" i="19"/>
  <c r="O80" i="16"/>
  <c r="O77" i="16"/>
  <c r="O76" i="16" s="1"/>
  <c r="C184" i="19"/>
  <c r="Q175" i="18"/>
  <c r="Q167" i="18"/>
  <c r="Q163" i="18"/>
  <c r="Q172" i="18"/>
  <c r="Q162" i="18"/>
  <c r="Q217" i="18"/>
  <c r="Q174" i="18"/>
  <c r="Q169" i="18"/>
  <c r="Q164" i="18"/>
  <c r="Q161" i="18"/>
  <c r="Q173" i="18"/>
  <c r="Q168" i="18"/>
  <c r="Q97" i="16"/>
  <c r="Q95" i="16" s="1"/>
  <c r="Q165" i="18"/>
  <c r="Q170" i="18"/>
  <c r="G217" i="18"/>
  <c r="G174" i="18"/>
  <c r="G170" i="18"/>
  <c r="G162" i="18"/>
  <c r="G165" i="18"/>
  <c r="G172" i="18"/>
  <c r="G167" i="18"/>
  <c r="G169" i="18"/>
  <c r="G164" i="18"/>
  <c r="G161" i="18"/>
  <c r="G175" i="18"/>
  <c r="G173" i="18"/>
  <c r="G168" i="18"/>
  <c r="G163" i="18"/>
  <c r="G97" i="16"/>
  <c r="G95" i="16" s="1"/>
  <c r="O171" i="18"/>
  <c r="N171" i="17"/>
  <c r="P233" i="15"/>
  <c r="P176" i="15"/>
  <c r="P185" i="15"/>
  <c r="P182" i="15"/>
  <c r="P178" i="15"/>
  <c r="P179" i="15"/>
  <c r="P183" i="15"/>
  <c r="P71" i="12"/>
  <c r="P70" i="12" s="1"/>
  <c r="P76" i="12"/>
  <c r="P86" i="12"/>
  <c r="P63" i="12"/>
  <c r="P57" i="4"/>
  <c r="P132" i="4" s="1"/>
  <c r="J102" i="16"/>
  <c r="J165" i="4" s="1"/>
  <c r="J110" i="4"/>
  <c r="B108" i="4"/>
  <c r="G233" i="15"/>
  <c r="G176" i="15"/>
  <c r="G185" i="15"/>
  <c r="G76" i="12"/>
  <c r="G182" i="15"/>
  <c r="G178" i="15"/>
  <c r="G179" i="15"/>
  <c r="G183" i="15"/>
  <c r="G71" i="12"/>
  <c r="G70" i="12" s="1"/>
  <c r="M216" i="15"/>
  <c r="F98" i="12"/>
  <c r="F159" i="4" s="1"/>
  <c r="F86" i="12"/>
  <c r="F63" i="12"/>
  <c r="F57" i="4"/>
  <c r="F132" i="4" s="1"/>
  <c r="R67" i="8"/>
  <c r="R156" i="4" s="1"/>
  <c r="R52" i="8"/>
  <c r="R51" i="8" s="1"/>
  <c r="R136" i="11"/>
  <c r="R55" i="8"/>
  <c r="I55" i="8"/>
  <c r="I52" i="8"/>
  <c r="I51" i="8" s="1"/>
  <c r="I136" i="11"/>
  <c r="T47" i="6"/>
  <c r="J46" i="6"/>
  <c r="J44" i="6"/>
  <c r="C54" i="8"/>
  <c r="G48" i="6"/>
  <c r="K45" i="6"/>
  <c r="M42" i="6"/>
  <c r="R47" i="6"/>
  <c r="H46" i="6"/>
  <c r="N129" i="11"/>
  <c r="N125" i="11"/>
  <c r="N130" i="11"/>
  <c r="N126" i="11"/>
  <c r="N122" i="11"/>
  <c r="N147" i="11"/>
  <c r="N123" i="11"/>
  <c r="N56" i="8"/>
  <c r="N54" i="8" s="1"/>
  <c r="N132" i="11"/>
  <c r="G46" i="6"/>
  <c r="S42" i="6"/>
  <c r="R102" i="4"/>
  <c r="O54" i="8"/>
  <c r="O99" i="4" s="1"/>
  <c r="O100" i="4"/>
  <c r="U27" i="5"/>
  <c r="B27" i="5"/>
  <c r="Q163" i="23"/>
  <c r="Q161" i="23"/>
  <c r="Q158" i="23"/>
  <c r="Q154" i="23"/>
  <c r="Q155" i="23"/>
  <c r="Q151" i="23"/>
  <c r="Q157" i="23"/>
  <c r="Q61" i="20"/>
  <c r="Q153" i="23"/>
  <c r="D160" i="17"/>
  <c r="L55" i="4"/>
  <c r="V59" i="8"/>
  <c r="V52" i="4"/>
  <c r="W86" i="12"/>
  <c r="W57" i="4"/>
  <c r="W132" i="4" s="1"/>
  <c r="S5" i="5"/>
  <c r="H176" i="23"/>
  <c r="H179" i="23"/>
  <c r="H172" i="23"/>
  <c r="H171" i="23"/>
  <c r="H62" i="20"/>
  <c r="H170" i="23"/>
  <c r="H165" i="23" s="1"/>
  <c r="B74" i="24"/>
  <c r="B171" i="4" s="1"/>
  <c r="B69" i="4"/>
  <c r="B142" i="4" s="1"/>
  <c r="S146" i="23"/>
  <c r="E170" i="23"/>
  <c r="E176" i="23"/>
  <c r="E172" i="23"/>
  <c r="E179" i="23"/>
  <c r="E62" i="20"/>
  <c r="I137" i="23"/>
  <c r="I143" i="23"/>
  <c r="I139" i="23"/>
  <c r="I60" i="20"/>
  <c r="I140" i="23"/>
  <c r="I144" i="23"/>
  <c r="I57" i="20"/>
  <c r="I56" i="20" s="1"/>
  <c r="L65" i="4"/>
  <c r="L138" i="4" s="1"/>
  <c r="E229" i="19"/>
  <c r="E185" i="19"/>
  <c r="E183" i="19"/>
  <c r="E191" i="19"/>
  <c r="E187" i="19"/>
  <c r="E192" i="19"/>
  <c r="E188" i="19"/>
  <c r="E184" i="19"/>
  <c r="E81" i="16"/>
  <c r="E77" i="16"/>
  <c r="E76" i="16" s="1"/>
  <c r="I217" i="19"/>
  <c r="I176" i="19"/>
  <c r="I168" i="19"/>
  <c r="I172" i="19"/>
  <c r="I167" i="19"/>
  <c r="I165" i="19"/>
  <c r="I169" i="19"/>
  <c r="I173" i="19"/>
  <c r="I80" i="16"/>
  <c r="I77" i="16"/>
  <c r="I76" i="16" s="1"/>
  <c r="P217" i="19"/>
  <c r="P173" i="19"/>
  <c r="P168" i="19"/>
  <c r="P176" i="19"/>
  <c r="P172" i="19"/>
  <c r="P167" i="19"/>
  <c r="P165" i="19"/>
  <c r="P169" i="19"/>
  <c r="P80" i="16"/>
  <c r="P77" i="16"/>
  <c r="P76" i="16" s="1"/>
  <c r="N172" i="23"/>
  <c r="N170" i="23"/>
  <c r="N176" i="23"/>
  <c r="N179" i="23"/>
  <c r="N62" i="20"/>
  <c r="N161" i="23"/>
  <c r="N163" i="23"/>
  <c r="N158" i="23"/>
  <c r="N154" i="23"/>
  <c r="N155" i="23"/>
  <c r="N151" i="23"/>
  <c r="N61" i="20"/>
  <c r="N57" i="20"/>
  <c r="N56" i="20" s="1"/>
  <c r="B59" i="20"/>
  <c r="B114" i="4"/>
  <c r="S229" i="19"/>
  <c r="S192" i="19"/>
  <c r="S188" i="19"/>
  <c r="S183" i="19"/>
  <c r="S191" i="19"/>
  <c r="S187" i="19"/>
  <c r="S185" i="19"/>
  <c r="S81" i="16"/>
  <c r="S77" i="16"/>
  <c r="S76" i="16" s="1"/>
  <c r="I175" i="18"/>
  <c r="I167" i="18"/>
  <c r="I163" i="18"/>
  <c r="I162" i="18"/>
  <c r="I174" i="18"/>
  <c r="I169" i="18"/>
  <c r="I164" i="18"/>
  <c r="I161" i="18"/>
  <c r="I173" i="18"/>
  <c r="I168" i="18"/>
  <c r="I217" i="18"/>
  <c r="I97" i="16"/>
  <c r="I95" i="16" s="1"/>
  <c r="I170" i="18"/>
  <c r="I165" i="18"/>
  <c r="I172" i="18"/>
  <c r="P170" i="18"/>
  <c r="P165" i="18"/>
  <c r="P172" i="18"/>
  <c r="P167" i="18"/>
  <c r="P162" i="18"/>
  <c r="P217" i="18"/>
  <c r="P174" i="18"/>
  <c r="P169" i="18"/>
  <c r="P164" i="18"/>
  <c r="P161" i="18"/>
  <c r="P173" i="18"/>
  <c r="P175" i="18"/>
  <c r="P168" i="18"/>
  <c r="P163" i="18"/>
  <c r="P97" i="16"/>
  <c r="P95" i="16" s="1"/>
  <c r="R178" i="19"/>
  <c r="P171" i="18"/>
  <c r="F217" i="18"/>
  <c r="F175" i="18"/>
  <c r="F170" i="18"/>
  <c r="F165" i="18"/>
  <c r="F172" i="18"/>
  <c r="F167" i="18"/>
  <c r="F162" i="18"/>
  <c r="F174" i="18"/>
  <c r="F169" i="18"/>
  <c r="F164" i="18"/>
  <c r="F97" i="16"/>
  <c r="F95" i="16" s="1"/>
  <c r="F173" i="18"/>
  <c r="F168" i="18"/>
  <c r="F163" i="18"/>
  <c r="F161" i="18"/>
  <c r="D160" i="18"/>
  <c r="U160" i="18"/>
  <c r="R108" i="4"/>
  <c r="C98" i="12"/>
  <c r="C159" i="4" s="1"/>
  <c r="C86" i="12"/>
  <c r="C57" i="4"/>
  <c r="C132" i="4" s="1"/>
  <c r="H86" i="12"/>
  <c r="H57" i="4"/>
  <c r="H132" i="4" s="1"/>
  <c r="H63" i="12"/>
  <c r="O163" i="17"/>
  <c r="O175" i="17"/>
  <c r="O170" i="17"/>
  <c r="O165" i="17"/>
  <c r="O172" i="17"/>
  <c r="O161" i="17"/>
  <c r="O53" i="16"/>
  <c r="O167" i="17"/>
  <c r="O174" i="17"/>
  <c r="O169" i="17"/>
  <c r="O164" i="17"/>
  <c r="O162" i="17"/>
  <c r="O173" i="17"/>
  <c r="O168" i="17"/>
  <c r="O166" i="17"/>
  <c r="V47" i="6"/>
  <c r="S55" i="4"/>
  <c r="Q52" i="4"/>
  <c r="Q59" i="8"/>
  <c r="G59" i="8"/>
  <c r="G52" i="4"/>
  <c r="Q48" i="6"/>
  <c r="J96" i="12"/>
  <c r="J157" i="4" s="1"/>
  <c r="J55" i="4"/>
  <c r="B5" i="6"/>
  <c r="M55" i="7"/>
  <c r="C45" i="6"/>
  <c r="E41" i="6"/>
  <c r="P44" i="6"/>
  <c r="G63" i="12"/>
  <c r="C101" i="12"/>
  <c r="C162" i="4" s="1"/>
  <c r="Q45" i="6"/>
  <c r="K42" i="6"/>
  <c r="G27" i="5"/>
  <c r="Q5" i="4"/>
  <c r="Q3" i="4"/>
  <c r="M129" i="11"/>
  <c r="M125" i="11"/>
  <c r="M130" i="11"/>
  <c r="M126" i="11"/>
  <c r="M122" i="11"/>
  <c r="M147" i="11"/>
  <c r="M123" i="11"/>
  <c r="M52" i="8"/>
  <c r="M51" i="8" s="1"/>
  <c r="M132" i="11"/>
  <c r="M56" i="8"/>
  <c r="P45" i="6"/>
  <c r="R42" i="6"/>
  <c r="R41" i="6" s="1"/>
  <c r="F27" i="5"/>
  <c r="H5" i="4"/>
  <c r="H3" i="4"/>
  <c r="S47" i="6"/>
  <c r="W229" i="19"/>
  <c r="W191" i="19"/>
  <c r="W187" i="19"/>
  <c r="W184" i="19"/>
  <c r="W192" i="19"/>
  <c r="W188" i="19"/>
  <c r="W185" i="19"/>
  <c r="W183" i="19"/>
  <c r="W81" i="16"/>
  <c r="E48" i="5"/>
  <c r="S74" i="24"/>
  <c r="S171" i="4" s="1"/>
  <c r="S69" i="4"/>
  <c r="S142" i="4" s="1"/>
  <c r="P161" i="23"/>
  <c r="P163" i="23"/>
  <c r="P158" i="23"/>
  <c r="P154" i="23"/>
  <c r="P155" i="23"/>
  <c r="P151" i="23"/>
  <c r="P146" i="23" s="1"/>
  <c r="P153" i="23"/>
  <c r="P157" i="23"/>
  <c r="P61" i="20"/>
  <c r="J146" i="23"/>
  <c r="W179" i="23"/>
  <c r="W172" i="23"/>
  <c r="W170" i="23"/>
  <c r="W176" i="23"/>
  <c r="W62" i="20"/>
  <c r="W158" i="23"/>
  <c r="W154" i="23"/>
  <c r="W161" i="23"/>
  <c r="W163" i="23"/>
  <c r="W155" i="23"/>
  <c r="W151" i="23"/>
  <c r="W61" i="20"/>
  <c r="W57" i="20"/>
  <c r="W56" i="20" s="1"/>
  <c r="U161" i="23"/>
  <c r="U163" i="23"/>
  <c r="U158" i="23"/>
  <c r="U154" i="23"/>
  <c r="U151" i="23"/>
  <c r="U61" i="20"/>
  <c r="U57" i="20"/>
  <c r="U56" i="20" s="1"/>
  <c r="U155" i="23"/>
  <c r="S112" i="4"/>
  <c r="C65" i="4"/>
  <c r="C138" i="4" s="1"/>
  <c r="O190" i="19"/>
  <c r="F170" i="23"/>
  <c r="F176" i="23"/>
  <c r="F179" i="23"/>
  <c r="F171" i="23"/>
  <c r="F62" i="20"/>
  <c r="F172" i="23"/>
  <c r="D172" i="23"/>
  <c r="D170" i="23"/>
  <c r="D176" i="23"/>
  <c r="D179" i="23"/>
  <c r="D62" i="20"/>
  <c r="P160" i="23"/>
  <c r="L161" i="23"/>
  <c r="L163" i="23"/>
  <c r="L158" i="23"/>
  <c r="L154" i="23"/>
  <c r="L61" i="20"/>
  <c r="L151" i="23"/>
  <c r="L155" i="23"/>
  <c r="H137" i="23"/>
  <c r="H143" i="23"/>
  <c r="H139" i="23"/>
  <c r="H144" i="23"/>
  <c r="H60" i="20"/>
  <c r="H57" i="20"/>
  <c r="H56" i="20" s="1"/>
  <c r="H140" i="23"/>
  <c r="F229" i="19"/>
  <c r="F185" i="19"/>
  <c r="F183" i="19"/>
  <c r="F191" i="19"/>
  <c r="F187" i="19"/>
  <c r="F81" i="16"/>
  <c r="F77" i="16"/>
  <c r="F76" i="16" s="1"/>
  <c r="F192" i="19"/>
  <c r="F188" i="19"/>
  <c r="D229" i="19"/>
  <c r="D192" i="19"/>
  <c r="D188" i="19"/>
  <c r="D185" i="19"/>
  <c r="D190" i="19"/>
  <c r="D183" i="19"/>
  <c r="D191" i="19"/>
  <c r="D187" i="19"/>
  <c r="D81" i="16"/>
  <c r="D77" i="16"/>
  <c r="D76" i="16" s="1"/>
  <c r="G217" i="19"/>
  <c r="G173" i="19"/>
  <c r="G169" i="19"/>
  <c r="G165" i="19"/>
  <c r="G176" i="19"/>
  <c r="G168" i="19"/>
  <c r="G172" i="19"/>
  <c r="G167" i="19"/>
  <c r="G80" i="16"/>
  <c r="G77" i="16"/>
  <c r="G76" i="16" s="1"/>
  <c r="H172" i="18"/>
  <c r="H167" i="18"/>
  <c r="H162" i="18"/>
  <c r="H174" i="18"/>
  <c r="H169" i="18"/>
  <c r="H164" i="18"/>
  <c r="H161" i="18"/>
  <c r="H173" i="18"/>
  <c r="H168" i="18"/>
  <c r="H163" i="18"/>
  <c r="H170" i="18"/>
  <c r="H165" i="18"/>
  <c r="H217" i="18"/>
  <c r="H97" i="16"/>
  <c r="H95" i="16" s="1"/>
  <c r="H175" i="18"/>
  <c r="S160" i="18"/>
  <c r="W217" i="18"/>
  <c r="W174" i="18"/>
  <c r="W170" i="18"/>
  <c r="W162" i="18"/>
  <c r="W173" i="18"/>
  <c r="W168" i="18"/>
  <c r="W163" i="18"/>
  <c r="W175" i="18"/>
  <c r="W165" i="18"/>
  <c r="W172" i="18"/>
  <c r="W167" i="18"/>
  <c r="W169" i="18"/>
  <c r="W164" i="18"/>
  <c r="W161" i="18"/>
  <c r="W97" i="16"/>
  <c r="W95" i="16" s="1"/>
  <c r="W171" i="18"/>
  <c r="O171" i="19"/>
  <c r="F166" i="18"/>
  <c r="F171" i="18"/>
  <c r="E160" i="18"/>
  <c r="F175" i="17"/>
  <c r="F167" i="17"/>
  <c r="F163" i="17"/>
  <c r="F170" i="17"/>
  <c r="F165" i="17"/>
  <c r="F172" i="17"/>
  <c r="F161" i="17"/>
  <c r="F53" i="16"/>
  <c r="F174" i="17"/>
  <c r="F169" i="17"/>
  <c r="F164" i="17"/>
  <c r="F162" i="17"/>
  <c r="F173" i="17"/>
  <c r="F168" i="17"/>
  <c r="F166" i="17"/>
  <c r="B171" i="17"/>
  <c r="U101" i="16"/>
  <c r="U164" i="4" s="1"/>
  <c r="U52" i="16"/>
  <c r="U91" i="16"/>
  <c r="U89" i="16" s="1"/>
  <c r="U62" i="4"/>
  <c r="U135" i="4" s="1"/>
  <c r="O55" i="4"/>
  <c r="O130" i="4" s="1"/>
  <c r="P117" i="11"/>
  <c r="D91" i="16"/>
  <c r="D89" i="16" s="1"/>
  <c r="D101" i="16"/>
  <c r="D164" i="4" s="1"/>
  <c r="D52" i="16"/>
  <c r="D62" i="4"/>
  <c r="D135" i="4" s="1"/>
  <c r="T55" i="4"/>
  <c r="F220" i="15"/>
  <c r="F217" i="15"/>
  <c r="F218" i="15"/>
  <c r="F214" i="15"/>
  <c r="F210" i="15"/>
  <c r="F213" i="15"/>
  <c r="F209" i="15"/>
  <c r="F253" i="15"/>
  <c r="F211" i="15"/>
  <c r="F78" i="12"/>
  <c r="F71" i="12"/>
  <c r="F70" i="12" s="1"/>
  <c r="W233" i="15"/>
  <c r="W176" i="15"/>
  <c r="W185" i="15"/>
  <c r="W76" i="12"/>
  <c r="W182" i="15"/>
  <c r="W178" i="15"/>
  <c r="W179" i="15"/>
  <c r="W183" i="15"/>
  <c r="W71" i="12"/>
  <c r="W70" i="12" s="1"/>
  <c r="E253" i="15"/>
  <c r="E211" i="15"/>
  <c r="E217" i="15"/>
  <c r="E213" i="15"/>
  <c r="E209" i="15"/>
  <c r="E218" i="15"/>
  <c r="E214" i="15"/>
  <c r="E210" i="15"/>
  <c r="E71" i="12"/>
  <c r="E70" i="12" s="1"/>
  <c r="E220" i="15"/>
  <c r="E78" i="12"/>
  <c r="K5" i="7"/>
  <c r="K55" i="7" s="1"/>
  <c r="B67" i="8"/>
  <c r="B156" i="4" s="1"/>
  <c r="N47" i="6"/>
  <c r="J52" i="8"/>
  <c r="J51" i="8" s="1"/>
  <c r="J136" i="11"/>
  <c r="J55" i="8"/>
  <c r="K46" i="6"/>
  <c r="I43" i="6"/>
  <c r="I47" i="6"/>
  <c r="K107" i="4"/>
  <c r="K73" i="12"/>
  <c r="K102" i="4" s="1"/>
  <c r="D5" i="7"/>
  <c r="D53" i="7" s="1"/>
  <c r="T45" i="6"/>
  <c r="F5" i="6"/>
  <c r="O67" i="8"/>
  <c r="O156" i="4" s="1"/>
  <c r="E52" i="7"/>
  <c r="M48" i="6"/>
  <c r="Q44" i="6"/>
  <c r="Q41" i="6" s="1"/>
  <c r="W117" i="11"/>
  <c r="H44" i="6"/>
  <c r="I27" i="5"/>
  <c r="W46" i="6"/>
  <c r="J5" i="5"/>
  <c r="J46" i="5" s="1"/>
  <c r="C73" i="12"/>
  <c r="C96" i="12" s="1"/>
  <c r="C157" i="4" s="1"/>
  <c r="F129" i="11"/>
  <c r="F125" i="11"/>
  <c r="F130" i="11"/>
  <c r="F126" i="11"/>
  <c r="F122" i="11"/>
  <c r="F147" i="11"/>
  <c r="F123" i="11"/>
  <c r="F56" i="8"/>
  <c r="F54" i="8" s="1"/>
  <c r="F132" i="11"/>
  <c r="F100" i="4"/>
  <c r="I45" i="6"/>
  <c r="C42" i="6"/>
  <c r="J102" i="4"/>
  <c r="E128" i="11"/>
  <c r="H45" i="6"/>
  <c r="J42" i="6"/>
  <c r="J41" i="6" s="1"/>
  <c r="L5" i="5"/>
  <c r="L46" i="5" s="1"/>
  <c r="M27" i="5"/>
  <c r="R113" i="4" l="1"/>
  <c r="R59" i="20"/>
  <c r="R77" i="20"/>
  <c r="R168" i="4" s="1"/>
  <c r="C113" i="4"/>
  <c r="C59" i="20"/>
  <c r="C77" i="20"/>
  <c r="C168" i="4" s="1"/>
  <c r="P132" i="23"/>
  <c r="M165" i="23"/>
  <c r="J114" i="4"/>
  <c r="J78" i="20"/>
  <c r="J169" i="4" s="1"/>
  <c r="R165" i="23"/>
  <c r="J113" i="4"/>
  <c r="J59" i="20"/>
  <c r="J77" i="20"/>
  <c r="J168" i="4" s="1"/>
  <c r="C114" i="4"/>
  <c r="C78" i="20"/>
  <c r="C169" i="4" s="1"/>
  <c r="K113" i="4"/>
  <c r="K59" i="20"/>
  <c r="K77" i="20"/>
  <c r="K168" i="4" s="1"/>
  <c r="D165" i="23"/>
  <c r="F52" i="7"/>
  <c r="I55" i="7"/>
  <c r="N113" i="4"/>
  <c r="N77" i="20"/>
  <c r="N168" i="4" s="1"/>
  <c r="H146" i="23"/>
  <c r="O113" i="4"/>
  <c r="O77" i="20"/>
  <c r="O168" i="4" s="1"/>
  <c r="R115" i="4"/>
  <c r="R79" i="20"/>
  <c r="R170" i="4" s="1"/>
  <c r="I165" i="23"/>
  <c r="N53" i="7"/>
  <c r="N55" i="7"/>
  <c r="W53" i="7"/>
  <c r="Q52" i="7"/>
  <c r="F59" i="20"/>
  <c r="N52" i="7"/>
  <c r="L54" i="7"/>
  <c r="L52" i="7"/>
  <c r="L47" i="7" s="1"/>
  <c r="O160" i="19"/>
  <c r="G178" i="19"/>
  <c r="N178" i="19"/>
  <c r="V178" i="19"/>
  <c r="U178" i="19"/>
  <c r="P178" i="19"/>
  <c r="W178" i="19"/>
  <c r="C160" i="18"/>
  <c r="U160" i="17"/>
  <c r="I91" i="16"/>
  <c r="I89" i="16" s="1"/>
  <c r="I62" i="4"/>
  <c r="I135" i="4" s="1"/>
  <c r="I52" i="16"/>
  <c r="I61" i="4" s="1"/>
  <c r="I134" i="4" s="1"/>
  <c r="S160" i="17"/>
  <c r="V160" i="17"/>
  <c r="H91" i="16"/>
  <c r="H89" i="16" s="1"/>
  <c r="H52" i="16"/>
  <c r="H61" i="4" s="1"/>
  <c r="H134" i="4" s="1"/>
  <c r="H62" i="4"/>
  <c r="H135" i="4" s="1"/>
  <c r="F160" i="17"/>
  <c r="I52" i="7"/>
  <c r="I53" i="7"/>
  <c r="W54" i="7"/>
  <c r="S98" i="12"/>
  <c r="S159" i="4" s="1"/>
  <c r="S104" i="4"/>
  <c r="L104" i="4"/>
  <c r="L73" i="12"/>
  <c r="L98" i="12"/>
  <c r="L159" i="4" s="1"/>
  <c r="T104" i="4"/>
  <c r="T73" i="12"/>
  <c r="T98" i="12"/>
  <c r="T159" i="4" s="1"/>
  <c r="H54" i="7"/>
  <c r="U105" i="4"/>
  <c r="U75" i="12"/>
  <c r="U99" i="12"/>
  <c r="U160" i="4" s="1"/>
  <c r="T55" i="7"/>
  <c r="O171" i="15"/>
  <c r="E54" i="7"/>
  <c r="E47" i="7" s="1"/>
  <c r="F55" i="7"/>
  <c r="V204" i="15"/>
  <c r="B105" i="4"/>
  <c r="B99" i="12"/>
  <c r="B160" i="4" s="1"/>
  <c r="B75" i="12"/>
  <c r="F53" i="7"/>
  <c r="F47" i="7" s="1"/>
  <c r="T54" i="7"/>
  <c r="V75" i="12"/>
  <c r="V99" i="12"/>
  <c r="V160" i="4" s="1"/>
  <c r="V105" i="4"/>
  <c r="S73" i="12"/>
  <c r="S96" i="12" s="1"/>
  <c r="S157" i="4" s="1"/>
  <c r="B55" i="4"/>
  <c r="H53" i="7"/>
  <c r="B53" i="7"/>
  <c r="M47" i="7"/>
  <c r="T53" i="7"/>
  <c r="W52" i="7"/>
  <c r="W47" i="7" s="1"/>
  <c r="G65" i="8"/>
  <c r="G154" i="4" s="1"/>
  <c r="K65" i="8"/>
  <c r="K154" i="4" s="1"/>
  <c r="Q101" i="4"/>
  <c r="Q67" i="8"/>
  <c r="Q156" i="4" s="1"/>
  <c r="N117" i="11"/>
  <c r="J54" i="7"/>
  <c r="C55" i="7"/>
  <c r="O52" i="7"/>
  <c r="V53" i="7"/>
  <c r="H52" i="7"/>
  <c r="O53" i="7"/>
  <c r="G52" i="7"/>
  <c r="G55" i="7"/>
  <c r="V52" i="7"/>
  <c r="U54" i="7"/>
  <c r="O54" i="7"/>
  <c r="U52" i="7"/>
  <c r="J53" i="7"/>
  <c r="U55" i="7"/>
  <c r="Q53" i="7"/>
  <c r="G54" i="7"/>
  <c r="V55" i="7"/>
  <c r="Q54" i="7"/>
  <c r="J52" i="7"/>
  <c r="C54" i="7"/>
  <c r="C52" i="7"/>
  <c r="B54" i="7"/>
  <c r="H41" i="6"/>
  <c r="M41" i="6"/>
  <c r="O41" i="6"/>
  <c r="V41" i="6"/>
  <c r="G41" i="6"/>
  <c r="B52" i="7"/>
  <c r="C41" i="6"/>
  <c r="E45" i="5"/>
  <c r="I41" i="6"/>
  <c r="E43" i="5"/>
  <c r="E41" i="5" s="1"/>
  <c r="N99" i="4"/>
  <c r="N65" i="8"/>
  <c r="N154" i="4" s="1"/>
  <c r="F112" i="4"/>
  <c r="F76" i="20"/>
  <c r="F167" i="4" s="1"/>
  <c r="F99" i="4"/>
  <c r="F65" i="8"/>
  <c r="F154" i="4" s="1"/>
  <c r="O52" i="16"/>
  <c r="O91" i="16"/>
  <c r="O101" i="16"/>
  <c r="O164" i="4" s="1"/>
  <c r="O62" i="4"/>
  <c r="O135" i="4" s="1"/>
  <c r="P79" i="16"/>
  <c r="P101" i="16"/>
  <c r="P164" i="4" s="1"/>
  <c r="P109" i="4"/>
  <c r="Q55" i="4"/>
  <c r="Q130" i="4" s="1"/>
  <c r="L61" i="4"/>
  <c r="L134" i="4" s="1"/>
  <c r="U115" i="4"/>
  <c r="U79" i="20"/>
  <c r="U170" i="4" s="1"/>
  <c r="U146" i="23"/>
  <c r="W146" i="23"/>
  <c r="W165" i="23"/>
  <c r="G129" i="4"/>
  <c r="S130" i="4"/>
  <c r="O160" i="17"/>
  <c r="F160" i="18"/>
  <c r="P160" i="18"/>
  <c r="N115" i="4"/>
  <c r="N79" i="20"/>
  <c r="N170" i="4" s="1"/>
  <c r="I59" i="20"/>
  <c r="I77" i="20"/>
  <c r="I168" i="4" s="1"/>
  <c r="I113" i="4"/>
  <c r="E165" i="23"/>
  <c r="H115" i="4"/>
  <c r="H79" i="20"/>
  <c r="H170" i="4" s="1"/>
  <c r="P55" i="4"/>
  <c r="P130" i="4" s="1"/>
  <c r="G146" i="23"/>
  <c r="U117" i="11"/>
  <c r="N47" i="7"/>
  <c r="P54" i="7"/>
  <c r="P53" i="7"/>
  <c r="L59" i="20"/>
  <c r="L113" i="4"/>
  <c r="L77" i="20"/>
  <c r="L168" i="4" s="1"/>
  <c r="H5" i="5"/>
  <c r="R130" i="4"/>
  <c r="R51" i="4"/>
  <c r="B160" i="17"/>
  <c r="M115" i="4"/>
  <c r="M79" i="20"/>
  <c r="M170" i="4" s="1"/>
  <c r="W107" i="4"/>
  <c r="W101" i="12"/>
  <c r="W162" i="4" s="1"/>
  <c r="W129" i="4"/>
  <c r="F146" i="23"/>
  <c r="V165" i="23"/>
  <c r="H171" i="15"/>
  <c r="B54" i="8"/>
  <c r="B100" i="4"/>
  <c r="H129" i="4"/>
  <c r="O110" i="4"/>
  <c r="O102" i="16"/>
  <c r="O165" i="4" s="1"/>
  <c r="M59" i="20"/>
  <c r="M114" i="4"/>
  <c r="M78" i="20"/>
  <c r="M169" i="4" s="1"/>
  <c r="O146" i="23"/>
  <c r="T61" i="4"/>
  <c r="T134" i="4" s="1"/>
  <c r="J54" i="8"/>
  <c r="J100" i="4"/>
  <c r="G115" i="4"/>
  <c r="G79" i="20"/>
  <c r="G170" i="4" s="1"/>
  <c r="Q100" i="4"/>
  <c r="Q54" i="8"/>
  <c r="E61" i="4"/>
  <c r="E134" i="4" s="1"/>
  <c r="Q5" i="5"/>
  <c r="I115" i="4"/>
  <c r="I79" i="20"/>
  <c r="I170" i="4" s="1"/>
  <c r="F45" i="6"/>
  <c r="F46" i="6"/>
  <c r="F42" i="6"/>
  <c r="F44" i="6"/>
  <c r="F43" i="6"/>
  <c r="F48" i="6"/>
  <c r="U61" i="4"/>
  <c r="U134" i="4" s="1"/>
  <c r="D79" i="16"/>
  <c r="D108" i="4" s="1"/>
  <c r="D110" i="4"/>
  <c r="D102" i="16"/>
  <c r="D165" i="4" s="1"/>
  <c r="F178" i="19"/>
  <c r="H128" i="4"/>
  <c r="M54" i="8"/>
  <c r="M101" i="4"/>
  <c r="M67" i="8"/>
  <c r="M156" i="4" s="1"/>
  <c r="K41" i="6"/>
  <c r="S178" i="19"/>
  <c r="N114" i="4"/>
  <c r="N78" i="20"/>
  <c r="N169" i="4" s="1"/>
  <c r="N59" i="20"/>
  <c r="P160" i="19"/>
  <c r="S43" i="5"/>
  <c r="S45" i="5"/>
  <c r="S42" i="5"/>
  <c r="S47" i="5"/>
  <c r="S44" i="5"/>
  <c r="S41" i="6"/>
  <c r="G171" i="15"/>
  <c r="P165" i="23"/>
  <c r="P128" i="4"/>
  <c r="L132" i="23"/>
  <c r="P5" i="5"/>
  <c r="V117" i="11"/>
  <c r="D48" i="5"/>
  <c r="D5" i="5"/>
  <c r="W65" i="8"/>
  <c r="G204" i="15"/>
  <c r="J91" i="16"/>
  <c r="J101" i="16"/>
  <c r="J164" i="4" s="1"/>
  <c r="J52" i="16"/>
  <c r="J62" i="4"/>
  <c r="J135" i="4" s="1"/>
  <c r="G110" i="4"/>
  <c r="G102" i="16"/>
  <c r="G165" i="4" s="1"/>
  <c r="U130" i="4"/>
  <c r="B130" i="4"/>
  <c r="K79" i="16"/>
  <c r="K108" i="4" s="1"/>
  <c r="K110" i="4"/>
  <c r="K102" i="16"/>
  <c r="K165" i="4" s="1"/>
  <c r="I146" i="23"/>
  <c r="U59" i="20"/>
  <c r="U114" i="4"/>
  <c r="U78" i="20"/>
  <c r="U169" i="4" s="1"/>
  <c r="W114" i="4"/>
  <c r="W59" i="20"/>
  <c r="W78" i="20"/>
  <c r="W169" i="4" s="1"/>
  <c r="U5" i="5"/>
  <c r="U48" i="5" s="1"/>
  <c r="E59" i="20"/>
  <c r="E114" i="4"/>
  <c r="E78" i="20"/>
  <c r="E169" i="4" s="1"/>
  <c r="P115" i="4"/>
  <c r="P79" i="20"/>
  <c r="P170" i="4" s="1"/>
  <c r="W5" i="5"/>
  <c r="W48" i="5" s="1"/>
  <c r="V115" i="4"/>
  <c r="V79" i="20"/>
  <c r="V170" i="4" s="1"/>
  <c r="L43" i="5"/>
  <c r="L42" i="5"/>
  <c r="L44" i="5"/>
  <c r="L45" i="5"/>
  <c r="L47" i="5"/>
  <c r="E204" i="15"/>
  <c r="T130" i="4"/>
  <c r="F117" i="11"/>
  <c r="D55" i="7"/>
  <c r="D52" i="7"/>
  <c r="D54" i="7"/>
  <c r="E107" i="4"/>
  <c r="E101" i="12"/>
  <c r="E162" i="4" s="1"/>
  <c r="E73" i="12"/>
  <c r="F101" i="12"/>
  <c r="F162" i="4" s="1"/>
  <c r="F107" i="4"/>
  <c r="F73" i="12"/>
  <c r="F102" i="4" s="1"/>
  <c r="F115" i="4"/>
  <c r="F79" i="20"/>
  <c r="F170" i="4" s="1"/>
  <c r="J130" i="4"/>
  <c r="N146" i="23"/>
  <c r="Q114" i="4"/>
  <c r="Q78" i="20"/>
  <c r="Q169" i="4" s="1"/>
  <c r="R54" i="8"/>
  <c r="R100" i="4"/>
  <c r="O79" i="16"/>
  <c r="O108" i="4" s="1"/>
  <c r="O109" i="4"/>
  <c r="M73" i="12"/>
  <c r="M107" i="4"/>
  <c r="M101" i="12"/>
  <c r="M162" i="4" s="1"/>
  <c r="I171" i="15"/>
  <c r="N160" i="18"/>
  <c r="L115" i="4"/>
  <c r="L79" i="20"/>
  <c r="L170" i="4" s="1"/>
  <c r="U110" i="4"/>
  <c r="U102" i="16"/>
  <c r="U165" i="4" s="1"/>
  <c r="U79" i="16"/>
  <c r="U108" i="4" s="1"/>
  <c r="Q59" i="20"/>
  <c r="Q113" i="4"/>
  <c r="Q77" i="20"/>
  <c r="Q168" i="4" s="1"/>
  <c r="P52" i="7"/>
  <c r="Q75" i="12"/>
  <c r="Q105" i="4"/>
  <c r="Q99" i="12"/>
  <c r="Q160" i="4" s="1"/>
  <c r="B91" i="16"/>
  <c r="B101" i="16"/>
  <c r="B164" i="4" s="1"/>
  <c r="B52" i="16"/>
  <c r="B62" i="4"/>
  <c r="B135" i="4" s="1"/>
  <c r="T178" i="19"/>
  <c r="D146" i="23"/>
  <c r="P129" i="4"/>
  <c r="W204" i="15"/>
  <c r="U204" i="15"/>
  <c r="R128" i="4"/>
  <c r="S91" i="16"/>
  <c r="S101" i="16"/>
  <c r="S164" i="4" s="1"/>
  <c r="S52" i="16"/>
  <c r="S62" i="4"/>
  <c r="S135" i="4" s="1"/>
  <c r="W79" i="16"/>
  <c r="W108" i="4" s="1"/>
  <c r="W109" i="4"/>
  <c r="T42" i="5"/>
  <c r="T43" i="5"/>
  <c r="T45" i="5"/>
  <c r="T44" i="5"/>
  <c r="T47" i="5"/>
  <c r="H75" i="12"/>
  <c r="H105" i="4"/>
  <c r="H99" i="12"/>
  <c r="H160" i="4" s="1"/>
  <c r="H65" i="8"/>
  <c r="C130" i="4"/>
  <c r="J47" i="5"/>
  <c r="J43" i="5"/>
  <c r="J42" i="5"/>
  <c r="J45" i="5"/>
  <c r="J44" i="5"/>
  <c r="W110" i="4"/>
  <c r="W102" i="16"/>
  <c r="W165" i="4" s="1"/>
  <c r="B43" i="6"/>
  <c r="B44" i="6"/>
  <c r="B47" i="6"/>
  <c r="B45" i="6"/>
  <c r="B48" i="6"/>
  <c r="B42" i="6"/>
  <c r="V129" i="4"/>
  <c r="O114" i="4"/>
  <c r="O78" i="20"/>
  <c r="O169" i="4" s="1"/>
  <c r="O59" i="20"/>
  <c r="I5" i="5"/>
  <c r="I48" i="5" s="1"/>
  <c r="W160" i="18"/>
  <c r="G160" i="19"/>
  <c r="H132" i="23"/>
  <c r="I160" i="18"/>
  <c r="N165" i="23"/>
  <c r="I79" i="16"/>
  <c r="I109" i="4"/>
  <c r="I101" i="16"/>
  <c r="I164" i="4" s="1"/>
  <c r="I132" i="23"/>
  <c r="F55" i="4"/>
  <c r="F130" i="4" s="1"/>
  <c r="P171" i="15"/>
  <c r="G160" i="18"/>
  <c r="P59" i="20"/>
  <c r="P77" i="20"/>
  <c r="P168" i="4" s="1"/>
  <c r="P113" i="4"/>
  <c r="Q79" i="16"/>
  <c r="Q109" i="4"/>
  <c r="Q101" i="16"/>
  <c r="Q164" i="4" s="1"/>
  <c r="Q115" i="4"/>
  <c r="Q79" i="20"/>
  <c r="Q170" i="4" s="1"/>
  <c r="R5" i="5"/>
  <c r="F129" i="4"/>
  <c r="M204" i="15"/>
  <c r="B128" i="4"/>
  <c r="N101" i="16"/>
  <c r="N164" i="4" s="1"/>
  <c r="N52" i="16"/>
  <c r="N91" i="16"/>
  <c r="N62" i="4"/>
  <c r="N135" i="4" s="1"/>
  <c r="C160" i="17"/>
  <c r="C79" i="16"/>
  <c r="C108" i="4" s="1"/>
  <c r="C110" i="4"/>
  <c r="C102" i="16"/>
  <c r="C165" i="4" s="1"/>
  <c r="T59" i="20"/>
  <c r="T114" i="4"/>
  <c r="T78" i="20"/>
  <c r="T169" i="4" s="1"/>
  <c r="V114" i="4"/>
  <c r="V78" i="20"/>
  <c r="V169" i="4" s="1"/>
  <c r="H178" i="19"/>
  <c r="N55" i="4"/>
  <c r="N130" i="4" s="1"/>
  <c r="W52" i="16"/>
  <c r="W91" i="16"/>
  <c r="W101" i="16"/>
  <c r="W164" i="4" s="1"/>
  <c r="W62" i="4"/>
  <c r="W135" i="4" s="1"/>
  <c r="S48" i="5"/>
  <c r="P65" i="8"/>
  <c r="P154" i="4" s="1"/>
  <c r="R52" i="7"/>
  <c r="R53" i="7"/>
  <c r="R55" i="7"/>
  <c r="V160" i="18"/>
  <c r="J160" i="17"/>
  <c r="V59" i="20"/>
  <c r="O115" i="4"/>
  <c r="O79" i="20"/>
  <c r="O170" i="4" s="1"/>
  <c r="T48" i="5"/>
  <c r="E54" i="8"/>
  <c r="E101" i="4"/>
  <c r="E67" i="8"/>
  <c r="E156" i="4" s="1"/>
  <c r="K48" i="5"/>
  <c r="O107" i="4"/>
  <c r="O101" i="12"/>
  <c r="O162" i="4" s="1"/>
  <c r="N41" i="6"/>
  <c r="G75" i="12"/>
  <c r="G105" i="4"/>
  <c r="G99" i="12"/>
  <c r="G160" i="4" s="1"/>
  <c r="S99" i="4"/>
  <c r="S65" i="8"/>
  <c r="S154" i="4" s="1"/>
  <c r="T41" i="6"/>
  <c r="D61" i="4"/>
  <c r="D134" i="4" s="1"/>
  <c r="H160" i="18"/>
  <c r="D178" i="19"/>
  <c r="D79" i="20"/>
  <c r="D170" i="4" s="1"/>
  <c r="D115" i="4"/>
  <c r="Q128" i="4"/>
  <c r="E178" i="19"/>
  <c r="E115" i="4"/>
  <c r="E79" i="20"/>
  <c r="E170" i="4" s="1"/>
  <c r="L130" i="4"/>
  <c r="L51" i="4"/>
  <c r="Q146" i="23"/>
  <c r="C99" i="4"/>
  <c r="C65" i="8"/>
  <c r="P75" i="12"/>
  <c r="P105" i="4"/>
  <c r="P99" i="12"/>
  <c r="P160" i="4" s="1"/>
  <c r="I75" i="12"/>
  <c r="I105" i="4"/>
  <c r="I99" i="12"/>
  <c r="I160" i="4" s="1"/>
  <c r="N160" i="17"/>
  <c r="C91" i="16"/>
  <c r="C101" i="16"/>
  <c r="C164" i="4" s="1"/>
  <c r="C52" i="16"/>
  <c r="C62" i="4"/>
  <c r="C135" i="4" s="1"/>
  <c r="V146" i="23"/>
  <c r="H114" i="4"/>
  <c r="H78" i="20"/>
  <c r="H169" i="4" s="1"/>
  <c r="E130" i="4"/>
  <c r="E51" i="4"/>
  <c r="W160" i="17"/>
  <c r="K160" i="17"/>
  <c r="D59" i="20"/>
  <c r="D114" i="4"/>
  <c r="D78" i="20"/>
  <c r="D169" i="4" s="1"/>
  <c r="V5" i="5"/>
  <c r="U73" i="12"/>
  <c r="U107" i="4"/>
  <c r="U101" i="12"/>
  <c r="U162" i="4" s="1"/>
  <c r="G107" i="4"/>
  <c r="G101" i="12"/>
  <c r="G162" i="4" s="1"/>
  <c r="J48" i="5"/>
  <c r="P55" i="7"/>
  <c r="K130" i="4"/>
  <c r="V110" i="4"/>
  <c r="V102" i="16"/>
  <c r="V165" i="4" s="1"/>
  <c r="V79" i="16"/>
  <c r="V108" i="4" s="1"/>
  <c r="T79" i="20"/>
  <c r="T170" i="4" s="1"/>
  <c r="T115" i="4"/>
  <c r="H79" i="16"/>
  <c r="H109" i="4"/>
  <c r="H101" i="16"/>
  <c r="H164" i="4" s="1"/>
  <c r="O178" i="19"/>
  <c r="N5" i="5"/>
  <c r="T79" i="16"/>
  <c r="T108" i="4" s="1"/>
  <c r="T110" i="4"/>
  <c r="T102" i="16"/>
  <c r="T165" i="4" s="1"/>
  <c r="W75" i="12"/>
  <c r="W105" i="4"/>
  <c r="W99" i="12"/>
  <c r="W160" i="4" s="1"/>
  <c r="F204" i="15"/>
  <c r="L146" i="23"/>
  <c r="P114" i="4"/>
  <c r="P78" i="20"/>
  <c r="P169" i="4" s="1"/>
  <c r="G55" i="4"/>
  <c r="G130" i="4" s="1"/>
  <c r="Q51" i="4"/>
  <c r="Q129" i="4"/>
  <c r="S79" i="16"/>
  <c r="S108" i="4" s="1"/>
  <c r="S110" i="4"/>
  <c r="S102" i="16"/>
  <c r="S165" i="4" s="1"/>
  <c r="B5" i="5"/>
  <c r="B48" i="5" s="1"/>
  <c r="N101" i="4"/>
  <c r="N67" i="8"/>
  <c r="N156" i="4" s="1"/>
  <c r="K45" i="5"/>
  <c r="K42" i="5"/>
  <c r="K43" i="5"/>
  <c r="K44" i="5"/>
  <c r="K47" i="5"/>
  <c r="I54" i="8"/>
  <c r="I100" i="4"/>
  <c r="Q160" i="18"/>
  <c r="L79" i="16"/>
  <c r="L108" i="4" s="1"/>
  <c r="L110" i="4"/>
  <c r="L102" i="16"/>
  <c r="L165" i="4" s="1"/>
  <c r="E146" i="23"/>
  <c r="U54" i="8"/>
  <c r="U101" i="4"/>
  <c r="U67" i="8"/>
  <c r="U156" i="4" s="1"/>
  <c r="I55" i="4"/>
  <c r="I130" i="4" s="1"/>
  <c r="D44" i="6"/>
  <c r="D47" i="6"/>
  <c r="D43" i="6"/>
  <c r="D42" i="6"/>
  <c r="D46" i="6"/>
  <c r="D45" i="6"/>
  <c r="O129" i="4"/>
  <c r="N107" i="4"/>
  <c r="N101" i="12"/>
  <c r="N162" i="4" s="1"/>
  <c r="N73" i="12"/>
  <c r="N102" i="4" s="1"/>
  <c r="T146" i="23"/>
  <c r="L165" i="23"/>
  <c r="L44" i="6"/>
  <c r="L47" i="6"/>
  <c r="L43" i="6"/>
  <c r="L42" i="6"/>
  <c r="L46" i="6"/>
  <c r="L45" i="6"/>
  <c r="K91" i="16"/>
  <c r="K101" i="16"/>
  <c r="K164" i="4" s="1"/>
  <c r="K52" i="16"/>
  <c r="K62" i="4"/>
  <c r="K135" i="4" s="1"/>
  <c r="I129" i="4"/>
  <c r="M130" i="4"/>
  <c r="O75" i="12"/>
  <c r="O105" i="4"/>
  <c r="O99" i="12"/>
  <c r="O160" i="4" s="1"/>
  <c r="O160" i="18"/>
  <c r="O165" i="23"/>
  <c r="L48" i="5"/>
  <c r="K96" i="12"/>
  <c r="K157" i="4" s="1"/>
  <c r="G52" i="16"/>
  <c r="G91" i="16"/>
  <c r="G101" i="16"/>
  <c r="G164" i="4" s="1"/>
  <c r="G62" i="4"/>
  <c r="G135" i="4" s="1"/>
  <c r="M61" i="4"/>
  <c r="M134" i="4" s="1"/>
  <c r="F47" i="6"/>
  <c r="H59" i="20"/>
  <c r="H113" i="4"/>
  <c r="H77" i="20"/>
  <c r="H168" i="4" s="1"/>
  <c r="G5" i="5"/>
  <c r="G48" i="5" s="1"/>
  <c r="F114" i="4"/>
  <c r="F78" i="20"/>
  <c r="F169" i="4" s="1"/>
  <c r="M48" i="5"/>
  <c r="M5" i="5"/>
  <c r="F101" i="4"/>
  <c r="F67" i="8"/>
  <c r="F156" i="4" s="1"/>
  <c r="C102" i="4"/>
  <c r="K53" i="7"/>
  <c r="K52" i="7"/>
  <c r="K54" i="7"/>
  <c r="W171" i="15"/>
  <c r="F101" i="16"/>
  <c r="F164" i="4" s="1"/>
  <c r="F52" i="16"/>
  <c r="F91" i="16"/>
  <c r="F62" i="4"/>
  <c r="F135" i="4" s="1"/>
  <c r="G79" i="16"/>
  <c r="G108" i="4" s="1"/>
  <c r="G109" i="4"/>
  <c r="F110" i="4"/>
  <c r="F79" i="16"/>
  <c r="F108" i="4" s="1"/>
  <c r="F102" i="16"/>
  <c r="F165" i="4" s="1"/>
  <c r="L114" i="4"/>
  <c r="L78" i="20"/>
  <c r="L169" i="4" s="1"/>
  <c r="F165" i="23"/>
  <c r="W115" i="4"/>
  <c r="W79" i="20"/>
  <c r="W170" i="4" s="1"/>
  <c r="M117" i="11"/>
  <c r="H55" i="4"/>
  <c r="H130" i="4" s="1"/>
  <c r="B112" i="4"/>
  <c r="B76" i="20"/>
  <c r="B167" i="4" s="1"/>
  <c r="I160" i="19"/>
  <c r="E110" i="4"/>
  <c r="E79" i="16"/>
  <c r="E108" i="4" s="1"/>
  <c r="E102" i="16"/>
  <c r="E165" i="4" s="1"/>
  <c r="K46" i="5"/>
  <c r="L178" i="19"/>
  <c r="Q160" i="19"/>
  <c r="M110" i="4"/>
  <c r="M102" i="16"/>
  <c r="M165" i="4" s="1"/>
  <c r="M79" i="16"/>
  <c r="M108" i="4" s="1"/>
  <c r="G114" i="4"/>
  <c r="G78" i="20"/>
  <c r="G169" i="4" s="1"/>
  <c r="G59" i="20"/>
  <c r="Q165" i="23"/>
  <c r="F5" i="5"/>
  <c r="F48" i="5" s="1"/>
  <c r="L99" i="4"/>
  <c r="L65" i="8"/>
  <c r="O5" i="5"/>
  <c r="S46" i="5"/>
  <c r="D48" i="6"/>
  <c r="O65" i="8"/>
  <c r="O154" i="4" s="1"/>
  <c r="N204" i="15"/>
  <c r="C178" i="19"/>
  <c r="N110" i="4"/>
  <c r="N102" i="16"/>
  <c r="N165" i="4" s="1"/>
  <c r="N79" i="16"/>
  <c r="N108" i="4" s="1"/>
  <c r="H110" i="4"/>
  <c r="H102" i="16"/>
  <c r="H165" i="4" s="1"/>
  <c r="Q132" i="23"/>
  <c r="P41" i="6"/>
  <c r="L48" i="6"/>
  <c r="S53" i="7"/>
  <c r="S52" i="7"/>
  <c r="S54" i="7"/>
  <c r="J128" i="4"/>
  <c r="P110" i="4"/>
  <c r="P102" i="16"/>
  <c r="P165" i="4" s="1"/>
  <c r="V101" i="4"/>
  <c r="V67" i="8"/>
  <c r="V156" i="4" s="1"/>
  <c r="N129" i="4"/>
  <c r="V101" i="12"/>
  <c r="V162" i="4" s="1"/>
  <c r="V107" i="4"/>
  <c r="W160" i="19"/>
  <c r="I128" i="4"/>
  <c r="W41" i="6"/>
  <c r="E117" i="11"/>
  <c r="V54" i="8"/>
  <c r="B46" i="6"/>
  <c r="V55" i="4"/>
  <c r="V130" i="4" s="1"/>
  <c r="G160" i="17"/>
  <c r="D130" i="4"/>
  <c r="O204" i="15"/>
  <c r="V101" i="16"/>
  <c r="V164" i="4" s="1"/>
  <c r="V52" i="16"/>
  <c r="V62" i="4"/>
  <c r="V135" i="4" s="1"/>
  <c r="V91" i="16"/>
  <c r="K178" i="19"/>
  <c r="T165" i="23"/>
  <c r="H160" i="19"/>
  <c r="M146" i="23"/>
  <c r="I114" i="4"/>
  <c r="I78" i="20"/>
  <c r="I169" i="4" s="1"/>
  <c r="C5" i="5"/>
  <c r="K112" i="4" l="1"/>
  <c r="K76" i="20"/>
  <c r="K167" i="4" s="1"/>
  <c r="K98" i="4"/>
  <c r="J112" i="4"/>
  <c r="J76" i="20"/>
  <c r="J167" i="4" s="1"/>
  <c r="C112" i="4"/>
  <c r="C98" i="4" s="1"/>
  <c r="C76" i="20"/>
  <c r="C167" i="4" s="1"/>
  <c r="R112" i="4"/>
  <c r="R76" i="20"/>
  <c r="R167" i="4" s="1"/>
  <c r="I47" i="7"/>
  <c r="H47" i="7"/>
  <c r="Q47" i="7"/>
  <c r="T47" i="7"/>
  <c r="T100" i="16"/>
  <c r="T163" i="4" s="1"/>
  <c r="U51" i="4"/>
  <c r="D51" i="4"/>
  <c r="V104" i="4"/>
  <c r="V98" i="12"/>
  <c r="V159" i="4" s="1"/>
  <c r="B73" i="12"/>
  <c r="B104" i="4"/>
  <c r="B98" i="12"/>
  <c r="B159" i="4" s="1"/>
  <c r="V73" i="12"/>
  <c r="S102" i="4"/>
  <c r="S98" i="4" s="1"/>
  <c r="U104" i="4"/>
  <c r="U98" i="12"/>
  <c r="U159" i="4" s="1"/>
  <c r="T102" i="4"/>
  <c r="T98" i="4" s="1"/>
  <c r="T96" i="12"/>
  <c r="T157" i="4" s="1"/>
  <c r="L102" i="4"/>
  <c r="L96" i="12"/>
  <c r="L157" i="4" s="1"/>
  <c r="O47" i="7"/>
  <c r="I51" i="4"/>
  <c r="J47" i="7"/>
  <c r="P51" i="4"/>
  <c r="V47" i="7"/>
  <c r="G47" i="7"/>
  <c r="C47" i="7"/>
  <c r="U47" i="7"/>
  <c r="B47" i="7"/>
  <c r="D47" i="7"/>
  <c r="R47" i="7"/>
  <c r="J100" i="16"/>
  <c r="J163" i="4" s="1"/>
  <c r="J61" i="4"/>
  <c r="F98" i="4"/>
  <c r="G112" i="4"/>
  <c r="G76" i="20"/>
  <c r="G167" i="4" s="1"/>
  <c r="F100" i="16"/>
  <c r="F163" i="4" s="1"/>
  <c r="F61" i="4"/>
  <c r="F134" i="4" s="1"/>
  <c r="L41" i="6"/>
  <c r="K41" i="5"/>
  <c r="V44" i="5"/>
  <c r="V46" i="5"/>
  <c r="V45" i="5"/>
  <c r="V43" i="5"/>
  <c r="V42" i="5"/>
  <c r="V47" i="5"/>
  <c r="I104" i="4"/>
  <c r="I73" i="12"/>
  <c r="I98" i="12"/>
  <c r="I159" i="4" s="1"/>
  <c r="G104" i="4"/>
  <c r="G73" i="12"/>
  <c r="G98" i="12"/>
  <c r="G159" i="4" s="1"/>
  <c r="B41" i="6"/>
  <c r="T41" i="5"/>
  <c r="P43" i="5"/>
  <c r="P46" i="5"/>
  <c r="P44" i="5"/>
  <c r="P45" i="5"/>
  <c r="P42" i="5"/>
  <c r="P47" i="5"/>
  <c r="M99" i="4"/>
  <c r="M65" i="8"/>
  <c r="F41" i="6"/>
  <c r="Q42" i="5"/>
  <c r="Q43" i="5"/>
  <c r="Q45" i="5"/>
  <c r="Q47" i="5"/>
  <c r="Q44" i="5"/>
  <c r="Q46" i="5"/>
  <c r="H51" i="4"/>
  <c r="L112" i="4"/>
  <c r="L98" i="4" s="1"/>
  <c r="L153" i="4" s="1"/>
  <c r="L76" i="20"/>
  <c r="L167" i="4" s="1"/>
  <c r="B100" i="16"/>
  <c r="B163" i="4" s="1"/>
  <c r="B61" i="4"/>
  <c r="C42" i="5"/>
  <c r="C43" i="5"/>
  <c r="C45" i="5"/>
  <c r="C44" i="5"/>
  <c r="C47" i="5"/>
  <c r="C46" i="5"/>
  <c r="V99" i="4"/>
  <c r="V65" i="8"/>
  <c r="V154" i="4" s="1"/>
  <c r="G45" i="5"/>
  <c r="G43" i="5"/>
  <c r="G46" i="5"/>
  <c r="G44" i="5"/>
  <c r="G42" i="5"/>
  <c r="G47" i="5"/>
  <c r="M100" i="16"/>
  <c r="M163" i="4" s="1"/>
  <c r="U99" i="4"/>
  <c r="U65" i="8"/>
  <c r="H108" i="4"/>
  <c r="H100" i="16"/>
  <c r="H163" i="4" s="1"/>
  <c r="V48" i="5"/>
  <c r="C100" i="16"/>
  <c r="C163" i="4" s="1"/>
  <c r="C61" i="4"/>
  <c r="D100" i="16"/>
  <c r="D163" i="4" s="1"/>
  <c r="V76" i="20"/>
  <c r="V112" i="4"/>
  <c r="W89" i="16"/>
  <c r="Q108" i="4"/>
  <c r="Q100" i="16"/>
  <c r="F96" i="12"/>
  <c r="O112" i="4"/>
  <c r="O76" i="20"/>
  <c r="S89" i="16"/>
  <c r="B89" i="16"/>
  <c r="Q112" i="4"/>
  <c r="Q76" i="20"/>
  <c r="L41" i="5"/>
  <c r="W112" i="4"/>
  <c r="W76" i="20"/>
  <c r="J89" i="16"/>
  <c r="P48" i="5"/>
  <c r="N112" i="4"/>
  <c r="N76" i="20"/>
  <c r="N167" i="4" s="1"/>
  <c r="U100" i="16"/>
  <c r="Q48" i="5"/>
  <c r="V100" i="16"/>
  <c r="V163" i="4" s="1"/>
  <c r="V61" i="4"/>
  <c r="F89" i="16"/>
  <c r="I42" i="5"/>
  <c r="I43" i="5"/>
  <c r="I45" i="5"/>
  <c r="I47" i="5"/>
  <c r="I44" i="5"/>
  <c r="I46" i="5"/>
  <c r="O44" i="5"/>
  <c r="O42" i="5"/>
  <c r="O43" i="5"/>
  <c r="O46" i="5"/>
  <c r="O45" i="5"/>
  <c r="O47" i="5"/>
  <c r="O104" i="4"/>
  <c r="O73" i="12"/>
  <c r="O98" i="12"/>
  <c r="O159" i="4" s="1"/>
  <c r="K100" i="16"/>
  <c r="K163" i="4" s="1"/>
  <c r="K61" i="4"/>
  <c r="P104" i="4"/>
  <c r="P73" i="12"/>
  <c r="P98" i="12"/>
  <c r="P159" i="4" s="1"/>
  <c r="C48" i="5"/>
  <c r="W100" i="16"/>
  <c r="W163" i="4" s="1"/>
  <c r="W61" i="4"/>
  <c r="N89" i="16"/>
  <c r="E102" i="4"/>
  <c r="E96" i="12"/>
  <c r="E157" i="4" s="1"/>
  <c r="J99" i="4"/>
  <c r="J98" i="4" s="1"/>
  <c r="J65" i="8"/>
  <c r="B99" i="4"/>
  <c r="B65" i="8"/>
  <c r="L100" i="16"/>
  <c r="L163" i="4" s="1"/>
  <c r="D112" i="4"/>
  <c r="D98" i="4" s="1"/>
  <c r="D76" i="20"/>
  <c r="D167" i="4" s="1"/>
  <c r="C154" i="4"/>
  <c r="I108" i="4"/>
  <c r="I100" i="16"/>
  <c r="I163" i="4" s="1"/>
  <c r="D41" i="6"/>
  <c r="U102" i="4"/>
  <c r="U96" i="12"/>
  <c r="U157" i="4" s="1"/>
  <c r="S100" i="16"/>
  <c r="S163" i="4" s="1"/>
  <c r="S61" i="4"/>
  <c r="W45" i="5"/>
  <c r="W42" i="5"/>
  <c r="W44" i="5"/>
  <c r="W43" i="5"/>
  <c r="W46" i="5"/>
  <c r="W47" i="5"/>
  <c r="O48" i="5"/>
  <c r="N46" i="5"/>
  <c r="N42" i="5"/>
  <c r="N43" i="5"/>
  <c r="N44" i="5"/>
  <c r="N45" i="5"/>
  <c r="N47" i="5"/>
  <c r="C89" i="16"/>
  <c r="T112" i="4"/>
  <c r="T76" i="20"/>
  <c r="T167" i="4" s="1"/>
  <c r="N100" i="16"/>
  <c r="N163" i="4" s="1"/>
  <c r="N61" i="4"/>
  <c r="R47" i="5"/>
  <c r="R43" i="5"/>
  <c r="R45" i="5"/>
  <c r="R44" i="5"/>
  <c r="R42" i="5"/>
  <c r="R46" i="5"/>
  <c r="H73" i="12"/>
  <c r="H104" i="4"/>
  <c r="H98" i="12"/>
  <c r="H159" i="4" s="1"/>
  <c r="T51" i="4"/>
  <c r="S41" i="5"/>
  <c r="M112" i="4"/>
  <c r="M76" i="20"/>
  <c r="O89" i="16"/>
  <c r="U46" i="5"/>
  <c r="U42" i="5"/>
  <c r="U45" i="5"/>
  <c r="U47" i="5"/>
  <c r="U44" i="5"/>
  <c r="U43" i="5"/>
  <c r="G100" i="16"/>
  <c r="G163" i="4" s="1"/>
  <c r="G61" i="4"/>
  <c r="G134" i="4" s="1"/>
  <c r="P108" i="4"/>
  <c r="P100" i="16"/>
  <c r="P163" i="4" s="1"/>
  <c r="V89" i="16"/>
  <c r="S47" i="7"/>
  <c r="L154" i="4"/>
  <c r="K47" i="7"/>
  <c r="M45" i="5"/>
  <c r="M46" i="5"/>
  <c r="M47" i="5"/>
  <c r="M44" i="5"/>
  <c r="M43" i="5"/>
  <c r="M42" i="5"/>
  <c r="M41" i="5" s="1"/>
  <c r="M51" i="4"/>
  <c r="K89" i="16"/>
  <c r="I99" i="4"/>
  <c r="I65" i="8"/>
  <c r="R48" i="5"/>
  <c r="P112" i="4"/>
  <c r="P76" i="20"/>
  <c r="J41" i="5"/>
  <c r="H154" i="4"/>
  <c r="Q104" i="4"/>
  <c r="Q73" i="12"/>
  <c r="Q98" i="12"/>
  <c r="Q159" i="4" s="1"/>
  <c r="W154" i="4"/>
  <c r="E100" i="16"/>
  <c r="E163" i="4" s="1"/>
  <c r="H43" i="5"/>
  <c r="H46" i="5"/>
  <c r="H42" i="5"/>
  <c r="H45" i="5"/>
  <c r="H44" i="5"/>
  <c r="H47" i="5"/>
  <c r="O100" i="16"/>
  <c r="O163" i="4" s="1"/>
  <c r="O61" i="4"/>
  <c r="N98" i="4"/>
  <c r="F42" i="5"/>
  <c r="F43" i="5"/>
  <c r="F44" i="5"/>
  <c r="F45" i="5"/>
  <c r="F46" i="5"/>
  <c r="F47" i="5"/>
  <c r="G89" i="16"/>
  <c r="B42" i="5"/>
  <c r="B45" i="5"/>
  <c r="B44" i="5"/>
  <c r="B43" i="5"/>
  <c r="B47" i="5"/>
  <c r="B46" i="5"/>
  <c r="H112" i="4"/>
  <c r="H76" i="20"/>
  <c r="W104" i="4"/>
  <c r="W73" i="12"/>
  <c r="W98" i="12"/>
  <c r="W159" i="4" s="1"/>
  <c r="N48" i="5"/>
  <c r="E65" i="8"/>
  <c r="E99" i="4"/>
  <c r="N96" i="12"/>
  <c r="N157" i="4" s="1"/>
  <c r="P47" i="7"/>
  <c r="M102" i="4"/>
  <c r="M96" i="12"/>
  <c r="R99" i="4"/>
  <c r="R98" i="4" s="1"/>
  <c r="R65" i="8"/>
  <c r="E112" i="4"/>
  <c r="E76" i="20"/>
  <c r="U112" i="4"/>
  <c r="U76" i="20"/>
  <c r="D42" i="5"/>
  <c r="D43" i="5"/>
  <c r="D44" i="5"/>
  <c r="D45" i="5"/>
  <c r="D47" i="5"/>
  <c r="D46" i="5"/>
  <c r="Q99" i="4"/>
  <c r="Q65" i="8"/>
  <c r="Q154" i="4" s="1"/>
  <c r="H48" i="5"/>
  <c r="I112" i="4"/>
  <c r="I76" i="20"/>
  <c r="V102" i="4" l="1"/>
  <c r="V96" i="12"/>
  <c r="V157" i="4" s="1"/>
  <c r="V98" i="4"/>
  <c r="B102" i="4"/>
  <c r="B98" i="4" s="1"/>
  <c r="B96" i="12"/>
  <c r="B157" i="4" s="1"/>
  <c r="I41" i="5"/>
  <c r="W41" i="5"/>
  <c r="D153" i="4"/>
  <c r="G102" i="4"/>
  <c r="G98" i="4" s="1"/>
  <c r="G96" i="12"/>
  <c r="G157" i="4" s="1"/>
  <c r="E167" i="4"/>
  <c r="U41" i="5"/>
  <c r="W167" i="4"/>
  <c r="U154" i="4"/>
  <c r="G51" i="4"/>
  <c r="M98" i="4"/>
  <c r="M153" i="4" s="1"/>
  <c r="J154" i="4"/>
  <c r="B41" i="5"/>
  <c r="F41" i="5"/>
  <c r="M167" i="4"/>
  <c r="H102" i="4"/>
  <c r="H98" i="4" s="1"/>
  <c r="H153" i="4" s="1"/>
  <c r="H96" i="12"/>
  <c r="H157" i="4" s="1"/>
  <c r="O167" i="4"/>
  <c r="V167" i="4"/>
  <c r="U98" i="4"/>
  <c r="I102" i="4"/>
  <c r="I98" i="4" s="1"/>
  <c r="I96" i="12"/>
  <c r="I157" i="4" s="1"/>
  <c r="V134" i="4"/>
  <c r="V51" i="4"/>
  <c r="O134" i="4"/>
  <c r="O51" i="4"/>
  <c r="R154" i="4"/>
  <c r="E98" i="4"/>
  <c r="I154" i="4"/>
  <c r="N41" i="5"/>
  <c r="P102" i="4"/>
  <c r="P98" i="4" s="1"/>
  <c r="P96" i="12"/>
  <c r="P157" i="4" s="1"/>
  <c r="K134" i="4"/>
  <c r="K51" i="4"/>
  <c r="U163" i="4"/>
  <c r="P41" i="5"/>
  <c r="Q102" i="4"/>
  <c r="Q96" i="12"/>
  <c r="Q157" i="4" s="1"/>
  <c r="F51" i="4"/>
  <c r="S134" i="4"/>
  <c r="S51" i="4"/>
  <c r="R153" i="4"/>
  <c r="W134" i="4"/>
  <c r="W51" i="4"/>
  <c r="O41" i="5"/>
  <c r="Q167" i="4"/>
  <c r="F157" i="4"/>
  <c r="Q41" i="5"/>
  <c r="U167" i="4"/>
  <c r="T153" i="4"/>
  <c r="C134" i="4"/>
  <c r="C51" i="4"/>
  <c r="M154" i="4"/>
  <c r="D41" i="5"/>
  <c r="E154" i="4"/>
  <c r="H167" i="4"/>
  <c r="I167" i="4"/>
  <c r="M157" i="4"/>
  <c r="P167" i="4"/>
  <c r="B154" i="4"/>
  <c r="Q163" i="4"/>
  <c r="G41" i="5"/>
  <c r="B134" i="4"/>
  <c r="B51" i="4"/>
  <c r="V41" i="5"/>
  <c r="J134" i="4"/>
  <c r="J51" i="4"/>
  <c r="C41" i="5"/>
  <c r="W102" i="4"/>
  <c r="W98" i="4" s="1"/>
  <c r="W96" i="12"/>
  <c r="W157" i="4" s="1"/>
  <c r="Q98" i="4"/>
  <c r="H41" i="5"/>
  <c r="R41" i="5"/>
  <c r="N134" i="4"/>
  <c r="N51" i="4"/>
  <c r="O102" i="4"/>
  <c r="O98" i="4" s="1"/>
  <c r="O96" i="12"/>
  <c r="O157" i="4" s="1"/>
  <c r="E153" i="4" l="1"/>
  <c r="Q153" i="4"/>
  <c r="G153" i="4"/>
  <c r="P153" i="4"/>
  <c r="S153" i="4"/>
  <c r="F153" i="4"/>
  <c r="N153" i="4"/>
  <c r="I153" i="4"/>
  <c r="K153" i="4"/>
  <c r="O153" i="4"/>
  <c r="J153" i="4"/>
  <c r="U153" i="4"/>
  <c r="B153" i="4"/>
  <c r="C153" i="4"/>
  <c r="W153" i="4"/>
  <c r="V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<sst xmlns="http://schemas.openxmlformats.org/spreadsheetml/2006/main" count="8364" uniqueCount="3249">
  <si>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</si>
  <si>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</si>
  <si>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</si>
  <si>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</si>
  <si>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</si>
  <si>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</si>
  <si>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</si>
  <si>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</si>
  <si>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</si>
  <si>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</si>
  <si>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SI</t>
  </si>
  <si>
    <t>Slovenia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</si>
  <si>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</si>
  <si>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</si>
  <si>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</si>
  <si>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</si>
  <si>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</si>
  <si>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</si>
  <si>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</si>
  <si>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</si>
  <si>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</si>
  <si>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</si>
  <si>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</si>
  <si>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</si>
  <si>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</si>
  <si>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</si>
  <si>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</si>
  <si>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</si>
  <si>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</si>
  <si>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</si>
  <si>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</si>
  <si>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</si>
  <si>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</si>
  <si>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</si>
  <si>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</si>
  <si>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</si>
  <si>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</si>
  <si>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</si>
  <si>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</si>
  <si>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</si>
  <si>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</si>
  <si>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</si>
  <si>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</si>
  <si>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</si>
  <si>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</si>
  <si>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</si>
  <si>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</si>
  <si>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</si>
  <si>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</si>
  <si>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</si>
  <si>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</si>
  <si>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</si>
  <si>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</si>
  <si>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</si>
  <si>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</si>
  <si>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</si>
  <si>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</si>
  <si>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</si>
  <si>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</si>
  <si>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</si>
  <si>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</si>
  <si>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</si>
  <si>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</si>
  <si>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</si>
  <si>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</si>
  <si>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</si>
  <si>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</si>
  <si>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</si>
  <si>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</si>
  <si>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</si>
  <si>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</si>
  <si>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</si>
  <si>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</si>
  <si>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</si>
  <si>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</si>
  <si>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</si>
  <si>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</si>
  <si>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</si>
  <si>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</si>
  <si>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</si>
  <si>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</si>
  <si>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</si>
  <si>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</si>
  <si>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</si>
  <si>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</si>
  <si>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</si>
  <si>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</si>
  <si>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</si>
  <si>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</si>
  <si>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</si>
  <si>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</si>
  <si>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</si>
  <si>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</si>
  <si>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</si>
  <si>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</si>
  <si>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</si>
  <si>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</si>
  <si>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</si>
  <si>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</si>
  <si>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</si>
  <si>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</si>
  <si>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</si>
  <si>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</si>
  <si>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</si>
  <si>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</si>
  <si>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</si>
  <si>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</si>
  <si>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</si>
  <si>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</si>
  <si>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</si>
  <si>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</si>
  <si>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</si>
  <si>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PROCESS_EMI.ktCO2.SI.NSI.TOTAL</t>
  </si>
  <si>
    <t>Market shares of CO2 emissions (%)</t>
  </si>
  <si>
    <t>VA.Meuro2015.SI.ISI.BF_BOF</t>
  </si>
  <si>
    <t>VA.Meuro2015.SI.ISI.EAF</t>
  </si>
  <si>
    <t>Physical output (kt steel)</t>
  </si>
  <si>
    <t>OUTPUT.kt.SI.ISI.BF_BOF</t>
  </si>
  <si>
    <t>OUTPUT.kt.SI.ISI.EAF</t>
  </si>
  <si>
    <t>Installed capacity (kt steel production)</t>
  </si>
  <si>
    <t>CAP.kt.SI.ISI.BF_BOF</t>
  </si>
  <si>
    <t>CAP.kt.SI.ISI.EAF</t>
  </si>
  <si>
    <t>Capacity investment (kt steel production)</t>
  </si>
  <si>
    <t>NEWCAP.kt.SI.ISI.BF_BOF</t>
  </si>
  <si>
    <t>NEWCAP.kt.SI.ISI.EAF</t>
  </si>
  <si>
    <t>Decommissioned capacity (kt steel production)</t>
  </si>
  <si>
    <t>Idle capacity (kt steel production)</t>
  </si>
  <si>
    <t>FEC.ktoe.SI.ISI.TOTAL.TOTAL.TOTAL.TOTAL</t>
  </si>
  <si>
    <t>FEC.ktoe.SI.ISI.TOTAL.TOTAL.TOTAL.NONCOKE_SOLIDS</t>
  </si>
  <si>
    <t>FEC.ktoe.SI.ISI.TOTAL.TOTAL.TOTAL.COKE</t>
  </si>
  <si>
    <t>FEC.ktoe.SI.ISI.TOTAL.TOTAL.TOTAL.RFG</t>
  </si>
  <si>
    <t>FEC.ktoe.SI.ISI.TOTAL.TOTAL.TOTAL.LPG</t>
  </si>
  <si>
    <t>FEC.ktoe.SI.ISI.TOTAL.TOTAL.TOTAL.DIESEL</t>
  </si>
  <si>
    <t>FEC.ktoe.SI.ISI.TOTAL.TOTAL.TOTAL.RFO</t>
  </si>
  <si>
    <t>FEC.ktoe.SI.ISI.TOTAL.TOTAL.TOTAL.OTHER</t>
  </si>
  <si>
    <t>FEC.ktoe.SI.ISI.TOTAL.TOTAL.TOTAL.NG</t>
  </si>
  <si>
    <t>FEC.ktoe.SI.ISI.TOTAL.TOTAL.TOTAL.DERIVED</t>
  </si>
  <si>
    <t>FEC.ktoe.SI.ISI.TOTAL.TOTAL.TOTAL.BIOMASS_WASTE</t>
  </si>
  <si>
    <t>FEC.ktoe.SI.ISI.TOTAL.TOTAL.TOTAL.BIOGAS</t>
  </si>
  <si>
    <t>FEC.ktoe.SI.ISI.TOTAL.TOTAL.TOTAL.LIQBIO</t>
  </si>
  <si>
    <t>FEC.ktoe.SI.ISI.TOTAL.TOTAL.TOTAL.SOLAR</t>
  </si>
  <si>
    <t>FEC.ktoe.SI.ISI.TOTAL.TOTAL.TOTAL.GEO</t>
  </si>
  <si>
    <t>FEC.ktoe.SI.ISI.TOTAL.TOTAL.TOTAL.AMBIENT</t>
  </si>
  <si>
    <t>FEC.ktoe.SI.ISI.TOTAL.TOTAL.TOTAL.STEAM_DISTR</t>
  </si>
  <si>
    <t>FEC.ktoe.SI.ISI.TOTAL.TOTAL.TOTAL.ELEC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</si>
  <si>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</si>
  <si>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</si>
  <si>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</si>
  <si>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</si>
  <si>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</si>
  <si>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</si>
  <si>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</si>
  <si>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</si>
  <si>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</si>
  <si>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FEC.ktoe.SI.ISI.BF_BOF.TOTAL.TOTAL.TOTAL</t>
  </si>
  <si>
    <t>FEC.ktoe.SI.ISI.BF_BOF.LIGHT.GENERIC.ELEC</t>
  </si>
  <si>
    <t>FEC.ktoe.SI.ISI.BF_BOF.AIRCOMP.GENERIC.ELEC</t>
  </si>
  <si>
    <t>FEC.ktoe.SI.ISI.BF_BOF.MOTOR.GENERIC.ELEC</t>
  </si>
  <si>
    <t>FEC.ktoe.SI.ISI.BF_BOF.FANS.GENERIC.ELEC</t>
  </si>
  <si>
    <t>FEC.ktoe.SI.ISI.BF_BOF.LOW_ENTH.TOTAL.TOTAL</t>
  </si>
  <si>
    <t>Diesel oil and liquid biofuels</t>
  </si>
  <si>
    <t>FEC.ktoe.SI.ISI.BF_BOF.LOW_ENTH.THERM.DIESEL_LIQBIO</t>
  </si>
  <si>
    <t>Natural gas and biogas</t>
  </si>
  <si>
    <t>FEC.ktoe.SI.ISI.BF_BOF.LOW_ENTH.THERM.NG_BIOGAS</t>
  </si>
  <si>
    <t>FEC.ktoe.SI.ISI.BF_BOF.LOW_ENTH.THERM.SOLAR_GEO</t>
  </si>
  <si>
    <t>FEC.ktoe.SI.ISI.BF_BOF.LOW_ENTH.HP.AMBIENT</t>
  </si>
  <si>
    <t>FEC.ktoe.SI.ISI.BF_BOF.LOW_ENTH.THERM.ELEC</t>
  </si>
  <si>
    <t>Steel: Sinter/Pellet-making</t>
  </si>
  <si>
    <t>FEC.ktoe.SI.ISI.BF_BOF.SINTERING.TOTAL.TOTAL</t>
  </si>
  <si>
    <t>FEC.ktoe.SI.ISI.BF_BOF.SINTERING.THERM.NONCOKE_SOLIDS</t>
  </si>
  <si>
    <t>FEC.ktoe.SI.ISI.BF_BOF.SINTERING.THERM.RFO</t>
  </si>
  <si>
    <t>FEC.ktoe.SI.ISI.BF_BOF.SINTERING.THERM.NG_BIOGAS</t>
  </si>
  <si>
    <t>FEC.ktoe.SI.ISI.BF_BOF.SINTERING.THERM.DERIVED</t>
  </si>
  <si>
    <t>FEC.ktoe.SI.ISI.BF_BOF.SINTERING.THERM.ELEC</t>
  </si>
  <si>
    <t>Steel: Blast /Basic oxygen furnace</t>
  </si>
  <si>
    <t>FEC.ktoe.SI.ISI.BF_BOF.BLAST_FURNACE.TOTAL.TOTAL</t>
  </si>
  <si>
    <t>FEC.ktoe.SI.ISI.BF_BOF.BLAST_FURNACE.THERM.NONCOKE_SOLIDS</t>
  </si>
  <si>
    <t>FEC.ktoe.SI.ISI.BF_BOF.BLAST_FURNACE.THERM.COKE</t>
  </si>
  <si>
    <t>FEC.ktoe.SI.ISI.BF_BOF.BLAST_FURNACE.THERM.RFO</t>
  </si>
  <si>
    <t>FEC.ktoe.SI.ISI.BF_BOF.BLAST_FURNACE.THERM.NG_BIOGAS</t>
  </si>
  <si>
    <t>FEC.ktoe.SI.ISI.BF_BOF.BLAST_FURNACE.THERM.DERIVED</t>
  </si>
  <si>
    <t>Steel: Furnaces, refining and rolling</t>
  </si>
  <si>
    <t>FEC.ktoe.SI.ISI.BF_BOF.REFINING.TOTAL.TOTAL</t>
  </si>
  <si>
    <t>Steel: Furnaces, refining and rolling - Thermal</t>
  </si>
  <si>
    <t>FEC.ktoe.SI.ISI.BF_BOF.REFINING.THERM.TOTAL</t>
  </si>
  <si>
    <t>FEC.ktoe.SI.ISI.BF_BOF.REFINING.THERM.LPG</t>
  </si>
  <si>
    <t>FEC.ktoe.SI.ISI.BF_BOF.REFINING.THERM.DIESEL_LIQBIO</t>
  </si>
  <si>
    <t>FEC.ktoe.SI.ISI.BF_BOF.REFINING.THERM.RFO</t>
  </si>
  <si>
    <t>FEC.ktoe.SI.ISI.BF_BOF.REFINING.THERM.NG_BIOGAS</t>
  </si>
  <si>
    <t>Steel: Furnaces, refining and rolling - Electric</t>
  </si>
  <si>
    <t>FEC.ktoe.SI.ISI.BF_BOF.REFINING.ELEC.ELEC</t>
  </si>
  <si>
    <t>Steel: Product finishing</t>
  </si>
  <si>
    <t>Steel: Product finishing - Thermal</t>
  </si>
  <si>
    <t>FEC.ktoe.SI.ISI.BF_BOF.FINISHING.THERM.TOTAL</t>
  </si>
  <si>
    <t>FEC.ktoe.SI.ISI.BF_BOF.FINISHING.THERM.LPG</t>
  </si>
  <si>
    <t>FEC.ktoe.SI.ISI.BF_BOF.FINISHING.THERM.DIESEL_LIQBIO</t>
  </si>
  <si>
    <t>FEC.ktoe.SI.ISI.BF_BOF.FINISHING.THERM.NG_BIOGAS</t>
  </si>
  <si>
    <t>Steel: Product finishing - Steam</t>
  </si>
  <si>
    <t>FEC.ktoe.SI.ISI.BF_BOF.FINISHING_STEAM.TOTAL.TOTAL</t>
  </si>
  <si>
    <t>FEC.ktoe.SI.ISI.BF_BOF.FINISHING_STEAM.STEAM.NONCOKE_SOLIDS</t>
  </si>
  <si>
    <t>FEC.ktoe.SI.ISI.BF_BOF.FINISHING_STEAM.STEAM.RFG</t>
  </si>
  <si>
    <t>FEC.ktoe.SI.ISI.BF_BOF.FINISHING_STEAM.STEAM.LPG</t>
  </si>
  <si>
    <t>FEC.ktoe.SI.ISI.BF_BOF.FINISHING_STEAM.STEAM.DIESEL_LIQBIO</t>
  </si>
  <si>
    <t>FEC.ktoe.SI.ISI.BF_BOF.FINISHING_STEAM.STEAM.RFO</t>
  </si>
  <si>
    <t>FEC.ktoe.SI.ISI.BF_BOF.FINISHING_STEAM.STEAM.OTHER</t>
  </si>
  <si>
    <t>FEC.ktoe.SI.ISI.BF_BOF.FINISHING_STEAM.STEAM.NG_BIOGAS</t>
  </si>
  <si>
    <t>FEC.ktoe.SI.ISI.BF_BOF.FINISHING_STEAM.STEAM.DERIVED</t>
  </si>
  <si>
    <t>FEC.ktoe.SI.ISI.BF_BOF.FINISHING_STEAM.STEAM.BIOMASS_WASTE</t>
  </si>
  <si>
    <t>FEC.ktoe.SI.ISI.BF_BOF.FINISHING_STEAM.STEAM.STEAM_DISTR</t>
  </si>
  <si>
    <t>Steel: Product finishing - Electric</t>
  </si>
  <si>
    <t>FEC.ktoe.SI.ISI.BF_BOF.FINISHING.ELEC.ELEC</t>
  </si>
  <si>
    <t>FEC.ktoe.SI.ISI.EAF.TOTAL.TOTAL.TOTAL</t>
  </si>
  <si>
    <t>FEC.ktoe.SI.ISI.EAF.LIGHT.GENERIC.ELEC</t>
  </si>
  <si>
    <t>FEC.ktoe.SI.ISI.EAF.AIRCOMP.GENERIC.ELEC</t>
  </si>
  <si>
    <t>FEC.ktoe.SI.ISI.EAF.MOTOR.GENERIC.ELEC</t>
  </si>
  <si>
    <t>FEC.ktoe.SI.ISI.EAF.FANS.GENERIC.ELEC</t>
  </si>
  <si>
    <t>FEC.ktoe.SI.ISI.EAF.LOW_ENTH.TOTAL.TOTAL</t>
  </si>
  <si>
    <t>FEC.ktoe.SI.ISI.EAF.LOW_ENTH.THERM.DIESEL_LIQBIO</t>
  </si>
  <si>
    <t>FEC.ktoe.SI.ISI.EAF.LOW_ENTH.THERM.NG_BIOGAS</t>
  </si>
  <si>
    <t>FEC.ktoe.SI.ISI.EAF.LOW_ENTH.THERM.SOLAR_GEO</t>
  </si>
  <si>
    <t>FEC.ktoe.SI.ISI.EAF.LOW_ENTH.HP.AMBIENT</t>
  </si>
  <si>
    <t>FEC.ktoe.SI.ISI.EAF.LOW_ENTH.THERM.ELEC</t>
  </si>
  <si>
    <t>Steel: Smelters</t>
  </si>
  <si>
    <t>FEC.ktoe.SI.ISI.EAF.SMELTING.TOTAL.TOTAL</t>
  </si>
  <si>
    <t>FEC.ktoe.SI.ISI.EAF.SMELTING.THERM.NONCOKE_SOLIDS</t>
  </si>
  <si>
    <t>FEC.ktoe.SI.ISI.EAF.SMELTING.THERM.RFO</t>
  </si>
  <si>
    <t>FEC.ktoe.SI.ISI.EAF.SMELTING.THERM.NG_BIOGAS</t>
  </si>
  <si>
    <t>FEC.ktoe.SI.ISI.EAF.SMELTING.THERM.DERIVED</t>
  </si>
  <si>
    <t>Steel: Electric arc</t>
  </si>
  <si>
    <t>FEC.ktoe.SI.ISI.EAF.ARC_FURNACE.ELEC.ELEC</t>
  </si>
  <si>
    <t>FEC.ktoe.SI.ISI.EAF.REFINING.TOTAL.TOTAL</t>
  </si>
  <si>
    <t>FEC.ktoe.SI.ISI.EAF.REFINING.THERM.TOTAL</t>
  </si>
  <si>
    <t>FEC.ktoe.SI.ISI.EAF.REFINING.THERM.LPG</t>
  </si>
  <si>
    <t>FEC.ktoe.SI.ISI.EAF.REFINING.THERM.DIESEL_LIQBIO</t>
  </si>
  <si>
    <t>FEC.ktoe.SI.ISI.EAF.REFINING.THERM.RFO</t>
  </si>
  <si>
    <t>FEC.ktoe.SI.ISI.EAF.REFINING.THERM.NG_BIOGAS</t>
  </si>
  <si>
    <t>FEC.ktoe.SI.ISI.EAF.REFINING.ELEC.ELEC</t>
  </si>
  <si>
    <t>FEC.ktoe.SI.ISI.EAF.FINISHING.THERM.TOTAL</t>
  </si>
  <si>
    <t>FEC.ktoe.SI.ISI.EAF.FINISHING.THERM.LPG</t>
  </si>
  <si>
    <t>FEC.ktoe.SI.ISI.EAF.FINISHING.THERM.DIESEL_LIQBIO</t>
  </si>
  <si>
    <t>FEC.ktoe.SI.ISI.EAF.FINISHING.THERM.NG_BIOGAS</t>
  </si>
  <si>
    <t>FEC.ktoe.SI.ISI.EAF.FINISHING_STEAM.TOTAL.TOTAL</t>
  </si>
  <si>
    <t>FEC.ktoe.SI.ISI.EAF.FINISHING_STEAM.STEAM.NONCOKE_SOLIDS</t>
  </si>
  <si>
    <t>FEC.ktoe.SI.ISI.EAF.FINISHING_STEAM.STEAM.RFG</t>
  </si>
  <si>
    <t>FEC.ktoe.SI.ISI.EAF.FINISHING_STEAM.STEAM.LPG</t>
  </si>
  <si>
    <t>FEC.ktoe.SI.ISI.EAF.FINISHING_STEAM.STEAM.DIESEL_LIQBIO</t>
  </si>
  <si>
    <t>FEC.ktoe.SI.ISI.EAF.FINISHING_STEAM.STEAM.RFO</t>
  </si>
  <si>
    <t>FEC.ktoe.SI.ISI.EAF.FINISHING_STEAM.STEAM.OTHER</t>
  </si>
  <si>
    <t>FEC.ktoe.SI.ISI.EAF.FINISHING_STEAM.STEAM.NG_BIOGAS</t>
  </si>
  <si>
    <t>FEC.ktoe.SI.ISI.EAF.FINISHING_STEAM.STEAM.DERIVED</t>
  </si>
  <si>
    <t>FEC.ktoe.SI.ISI.EAF.FINISHING_STEAM.STEAM.BIOMASS_WASTE</t>
  </si>
  <si>
    <t>FEC.ktoe.SI.ISI.EAF.FINISHING_STEAM.STEAM.STEAM_DISTR</t>
  </si>
  <si>
    <t>FEC.ktoe.SI.ISI.EAF.FINISHING.ELEC.ELEC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</si>
  <si>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</si>
  <si>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</si>
  <si>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</si>
  <si>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UED.ktoe.SI.ISI.BF_BOF.TOTAL.TOTAL.TOTAL</t>
  </si>
  <si>
    <t>UED.ktoe.SI.ISI.BF_BOF.LIGHT.GENERIC.ELEC</t>
  </si>
  <si>
    <t>UED.ktoe.SI.ISI.BF_BOF.AIRCOMP.GENERIC.ELEC</t>
  </si>
  <si>
    <t>UED.ktoe.SI.ISI.BF_BOF.MOTOR.GENERIC.ELEC</t>
  </si>
  <si>
    <t>UED.ktoe.SI.ISI.BF_BOF.FANS.GENERIC.ELEC</t>
  </si>
  <si>
    <t>UED.ktoe.SI.ISI.BF_BOF.LOW_ENTH.TOTAL.TOTAL</t>
  </si>
  <si>
    <t>UED.ktoe.SI.ISI.BF_BOF.LOW_ENTH.THERM.DIESEL_LIQBIO</t>
  </si>
  <si>
    <t>UED.ktoe.SI.ISI.BF_BOF.LOW_ENTH.THERM.NG_BIOGAS</t>
  </si>
  <si>
    <t>UED.ktoe.SI.ISI.BF_BOF.LOW_ENTH.THERM.SOLAR_GEO</t>
  </si>
  <si>
    <t>UED.ktoe.SI.ISI.BF_BOF.LOW_ENTH.HP.AMBIENT</t>
  </si>
  <si>
    <t>UED.ktoe.SI.ISI.BF_BOF.LOW_ENTH.THERM.ELEC</t>
  </si>
  <si>
    <t>UED.ktoe.SI.ISI.BF_BOF.SINTERING.TOTAL.TOTAL</t>
  </si>
  <si>
    <t>UED.ktoe.SI.ISI.BF_BOF.SINTERING.THERM.NONCOKE_SOLIDS</t>
  </si>
  <si>
    <t>UED.ktoe.SI.ISI.BF_BOF.SINTERING.THERM.RFO</t>
  </si>
  <si>
    <t>UED.ktoe.SI.ISI.BF_BOF.SINTERING.THERM.NG_BIOGAS</t>
  </si>
  <si>
    <t>UED.ktoe.SI.ISI.BF_BOF.SINTERING.THERM.DERIVED</t>
  </si>
  <si>
    <t>UED.ktoe.SI.ISI.BF_BOF.SINTERING.THERM.ELEC</t>
  </si>
  <si>
    <t>UED.ktoe.SI.ISI.BF_BOF.BLAST_FURNACE.TOTAL.TOTAL</t>
  </si>
  <si>
    <t>UED.ktoe.SI.ISI.BF_BOF.BLAST_FURNACE.THERM.NONCOKE_SOLIDS</t>
  </si>
  <si>
    <t>UED.ktoe.SI.ISI.BF_BOF.BLAST_FURNACE.THERM.COKE</t>
  </si>
  <si>
    <t>UED.ktoe.SI.ISI.BF_BOF.BLAST_FURNACE.THERM.RFO</t>
  </si>
  <si>
    <t>UED.ktoe.SI.ISI.BF_BOF.BLAST_FURNACE.THERM.NG_BIOGAS</t>
  </si>
  <si>
    <t>UED.ktoe.SI.ISI.BF_BOF.BLAST_FURNACE.THERM.DERIVED</t>
  </si>
  <si>
    <t>UED.ktoe.SI.ISI.BF_BOF.REFINING.TOTAL.TOTAL</t>
  </si>
  <si>
    <t>UED.ktoe.SI.ISI.BF_BOF.REFINING.THERM.TOTAL</t>
  </si>
  <si>
    <t>UED.ktoe.SI.ISI.BF_BOF.REFINING.THERM.LPG</t>
  </si>
  <si>
    <t>UED.ktoe.SI.ISI.BF_BOF.REFINING.THERM.DIESEL_LIQBIO</t>
  </si>
  <si>
    <t>UED.ktoe.SI.ISI.BF_BOF.REFINING.THERM.RFO</t>
  </si>
  <si>
    <t>UED.ktoe.SI.ISI.BF_BOF.REFINING.THERM.NG_BIOGAS</t>
  </si>
  <si>
    <t>UED.ktoe.SI.ISI.BF_BOF.REFINING.ELEC.ELEC</t>
  </si>
  <si>
    <t>UED.ktoe.SI.ISI.BF_BOF.FINISHING.THERM.TOTAL</t>
  </si>
  <si>
    <t>UED.ktoe.SI.ISI.BF_BOF.FINISHING.THERM.LPG</t>
  </si>
  <si>
    <t>UED.ktoe.SI.ISI.BF_BOF.FINISHING.THERM.DIESEL_LIQBIO</t>
  </si>
  <si>
    <t>UED.ktoe.SI.ISI.BF_BOF.FINISHING.THERM.NG_BIOGAS</t>
  </si>
  <si>
    <t>UED.ktoe.SI.ISI.BF_BOF.FINISHING_STEAM.TOTAL.TOTAL</t>
  </si>
  <si>
    <t>UED.ktoe.SI.ISI.BF_BOF.FINISHING_STEAM.STEAM.NONCOKE_SOLIDS</t>
  </si>
  <si>
    <t>UED.ktoe.SI.ISI.BF_BOF.FINISHING_STEAM.STEAM.RFG</t>
  </si>
  <si>
    <t>UED.ktoe.SI.ISI.BF_BOF.FINISHING_STEAM.STEAM.LPG</t>
  </si>
  <si>
    <t>UED.ktoe.SI.ISI.BF_BOF.FINISHING_STEAM.STEAM.DIESEL_LIQBIO</t>
  </si>
  <si>
    <t>UED.ktoe.SI.ISI.BF_BOF.FINISHING_STEAM.STEAM.RFO</t>
  </si>
  <si>
    <t>UED.ktoe.SI.ISI.BF_BOF.FINISHING_STEAM.STEAM.OTHER</t>
  </si>
  <si>
    <t>UED.ktoe.SI.ISI.BF_BOF.FINISHING_STEAM.STEAM.NG_BIOGAS</t>
  </si>
  <si>
    <t>UED.ktoe.SI.ISI.BF_BOF.FINISHING_STEAM.STEAM.DERIVED</t>
  </si>
  <si>
    <t>UED.ktoe.SI.ISI.BF_BOF.FINISHING_STEAM.STEAM.BIOMASS_WASTE</t>
  </si>
  <si>
    <t>UED.ktoe.SI.ISI.BF_BOF.FINISHING_STEAM.STEAM.STEAM_DISTR</t>
  </si>
  <si>
    <t>UED.ktoe.SI.ISI.BF_BOF.FINISHING.ELEC.ELEC</t>
  </si>
  <si>
    <t>UED.ktoe.SI.ISI.EAF.TOTAL.TOTAL.TOTAL</t>
  </si>
  <si>
    <t>UED.ktoe.SI.ISI.EAF.LIGHT.GENERIC.ELEC</t>
  </si>
  <si>
    <t>UED.ktoe.SI.ISI.EAF.AIRCOMP.GENERIC.ELEC</t>
  </si>
  <si>
    <t>UED.ktoe.SI.ISI.EAF.MOTOR.GENERIC.ELEC</t>
  </si>
  <si>
    <t>UED.ktoe.SI.ISI.EAF.FANS.GENERIC.ELEC</t>
  </si>
  <si>
    <t>UED.ktoe.SI.ISI.EAF.LOW_ENTH.TOTAL.TOTAL</t>
  </si>
  <si>
    <t>UED.ktoe.SI.ISI.EAF.LOW_ENTH.THERM.DIESEL_LIQBIO</t>
  </si>
  <si>
    <t>UED.ktoe.SI.ISI.EAF.LOW_ENTH.THERM.NG_BIOGAS</t>
  </si>
  <si>
    <t>UED.ktoe.SI.ISI.EAF.LOW_ENTH.THERM.SOLAR_GEO</t>
  </si>
  <si>
    <t>UED.ktoe.SI.ISI.EAF.LOW_ENTH.HP.AMBIENT</t>
  </si>
  <si>
    <t>UED.ktoe.SI.ISI.EAF.LOW_ENTH.THERM.ELEC</t>
  </si>
  <si>
    <t>UED.ktoe.SI.ISI.EAF.SMELTING.TOTAL.TOTAL</t>
  </si>
  <si>
    <t>UED.ktoe.SI.ISI.EAF.SMELTING.THERM.NONCOKE_SOLIDS</t>
  </si>
  <si>
    <t>UED.ktoe.SI.ISI.EAF.SMELTING.THERM.RFO</t>
  </si>
  <si>
    <t>UED.ktoe.SI.ISI.EAF.SMELTING.THERM.NG_BIOGAS</t>
  </si>
  <si>
    <t>UED.ktoe.SI.ISI.EAF.SMELTING.THERM.DERIVED</t>
  </si>
  <si>
    <t>UED.ktoe.SI.ISI.EAF.ARC_FURNACE.ELEC.ELEC</t>
  </si>
  <si>
    <t>UED.ktoe.SI.ISI.EAF.REFINING.TOTAL.TOTAL</t>
  </si>
  <si>
    <t>UED.ktoe.SI.ISI.EAF.REFINING.THERM.TOTAL</t>
  </si>
  <si>
    <t>UED.ktoe.SI.ISI.EAF.REFINING.THERM.LPG</t>
  </si>
  <si>
    <t>UED.ktoe.SI.ISI.EAF.REFINING.THERM.DIESEL_LIQBIO</t>
  </si>
  <si>
    <t>UED.ktoe.SI.ISI.EAF.REFINING.THERM.RFO</t>
  </si>
  <si>
    <t>UED.ktoe.SI.ISI.EAF.REFINING.THERM.NG_BIOGAS</t>
  </si>
  <si>
    <t>UED.ktoe.SI.ISI.EAF.REFINING.ELEC.ELEC</t>
  </si>
  <si>
    <t>UED.ktoe.SI.ISI.EAF.FINISHING.THERM.TOTAL</t>
  </si>
  <si>
    <t>UED.ktoe.SI.ISI.EAF.FINISHING.THERM.LPG</t>
  </si>
  <si>
    <t>UED.ktoe.SI.ISI.EAF.FINISHING.THERM.DIESEL_LIQBIO</t>
  </si>
  <si>
    <t>UED.ktoe.SI.ISI.EAF.FINISHING.THERM.NG_BIOGAS</t>
  </si>
  <si>
    <t>UED.ktoe.SI.ISI.EAF.FINISHING_STEAM.TOTAL.TOTAL</t>
  </si>
  <si>
    <t>UED.ktoe.SI.ISI.EAF.FINISHING_STEAM.STEAM.NONCOKE_SOLIDS</t>
  </si>
  <si>
    <t>UED.ktoe.SI.ISI.EAF.FINISHING_STEAM.STEAM.RFG</t>
  </si>
  <si>
    <t>UED.ktoe.SI.ISI.EAF.FINISHING_STEAM.STEAM.LPG</t>
  </si>
  <si>
    <t>UED.ktoe.SI.ISI.EAF.FINISHING_STEAM.STEAM.DIESEL_LIQBIO</t>
  </si>
  <si>
    <t>UED.ktoe.SI.ISI.EAF.FINISHING_STEAM.STEAM.RFO</t>
  </si>
  <si>
    <t>UED.ktoe.SI.ISI.EAF.FINISHING_STEAM.STEAM.OTHER</t>
  </si>
  <si>
    <t>UED.ktoe.SI.ISI.EAF.FINISHING_STEAM.STEAM.NG_BIOGAS</t>
  </si>
  <si>
    <t>UED.ktoe.SI.ISI.EAF.FINISHING_STEAM.STEAM.DERIVED</t>
  </si>
  <si>
    <t>UED.ktoe.SI.ISI.EAF.FINISHING_STEAM.STEAM.BIOMASS_WASTE</t>
  </si>
  <si>
    <t>UED.ktoe.SI.ISI.EAF.FINISHING_STEAM.STEAM.STEAM_DISTR</t>
  </si>
  <si>
    <t>UED.ktoe.SI.ISI.EAF.FINISHING.ELEC.ELEC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</si>
  <si>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</si>
  <si>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</si>
  <si>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</si>
  <si>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FUEL_EMI.ktCO2.SI.ISI.BF_BOF.LIGHT.GENERIC.ELEC</t>
  </si>
  <si>
    <t>FUEL_EMI.ktCO2.SI.ISI.BF_BOF.AIRCOMP.GENERIC.ELEC</t>
  </si>
  <si>
    <t>FUEL_EMI.ktCO2.SI.ISI.BF_BOF.MOTOR.GENERIC.ELEC</t>
  </si>
  <si>
    <t>FUEL_EMI.ktCO2.SI.ISI.BF_BOF.FANS.GENERIC.ELEC</t>
  </si>
  <si>
    <t>FUEL_EMI.ktCO2.SI.ISI.BF_BOF.LOW_ENTH.TOTAL.TOTAL</t>
  </si>
  <si>
    <t>FUEL_EMI.ktCO2.SI.ISI.BF_BOF.LOW_ENTH.THERM.DIESEL_LIQBIO</t>
  </si>
  <si>
    <t>FUEL_EMI.ktCO2.SI.ISI.BF_BOF.LOW_ENTH.THERM.NG_BIOGAS</t>
  </si>
  <si>
    <t>FUEL_EMI.ktCO2.SI.ISI.BF_BOF.LOW_ENTH.THERM.SOLAR_GEO</t>
  </si>
  <si>
    <t>FUEL_EMI.ktCO2.SI.ISI.BF_BOF.LOW_ENTH.HP.AMBIENT</t>
  </si>
  <si>
    <t>FUEL_EMI.ktCO2.SI.ISI.BF_BOF.LOW_ENTH.THERM.ELEC</t>
  </si>
  <si>
    <t>FUEL_EMI.ktCO2.SI.ISI.BF_BOF.SINTERING.TOTAL.TOTAL</t>
  </si>
  <si>
    <t>FUEL_EMI.ktCO2.SI.ISI.BF_BOF.SINTERING.THERM.NONCOKE_SOLIDS</t>
  </si>
  <si>
    <t>FUEL_EMI.ktCO2.SI.ISI.BF_BOF.SINTERING.THERM.RFO</t>
  </si>
  <si>
    <t>FUEL_EMI.ktCO2.SI.ISI.BF_BOF.SINTERING.THERM.NG_BIOGAS</t>
  </si>
  <si>
    <t>FUEL_EMI.ktCO2.SI.ISI.BF_BOF.SINTERING.THERM.DERIVED</t>
  </si>
  <si>
    <t>FUEL_EMI.ktCO2.SI.ISI.BF_BOF.SINTERING.THERM.ELEC</t>
  </si>
  <si>
    <t>FUEL_EMI.ktCO2.SI.ISI.BF_BOF.BLAST_FURNACE.TOTAL.TOTAL</t>
  </si>
  <si>
    <t>FUEL_EMI.ktCO2.SI.ISI.BF_BOF.BLAST_FURNACE.THERM.NONCOKE_SOLIDS</t>
  </si>
  <si>
    <t>FUEL_EMI.ktCO2.SI.ISI.BF_BOF.BLAST_FURNACE.THERM.COKE</t>
  </si>
  <si>
    <t>FUEL_EMI.ktCO2.SI.ISI.BF_BOF.BLAST_FURNACE.THERM.RFO</t>
  </si>
  <si>
    <t>FUEL_EMI.ktCO2.SI.ISI.BF_BOF.BLAST_FURNACE.THERM.NG_BIOGAS</t>
  </si>
  <si>
    <t>FUEL_EMI.ktCO2.SI.ISI.BF_BOF.BLAST_FURNACE.THERM.DERIVED</t>
  </si>
  <si>
    <t>FUEL_EMI.ktCO2.SI.ISI.BF_BOF.REFINING.TOTAL.TOTAL</t>
  </si>
  <si>
    <t>FUEL_EMI.ktCO2.SI.ISI.BF_BOF.REFINING.THERM.TOTAL</t>
  </si>
  <si>
    <t>FUEL_EMI.ktCO2.SI.ISI.BF_BOF.REFINING.THERM.LPG</t>
  </si>
  <si>
    <t>FUEL_EMI.ktCO2.SI.ISI.BF_BOF.REFINING.THERM.DIESEL_LIQBIO</t>
  </si>
  <si>
    <t>FUEL_EMI.ktCO2.SI.ISI.BF_BOF.REFINING.THERM.RFO</t>
  </si>
  <si>
    <t>FUEL_EMI.ktCO2.SI.ISI.BF_BOF.REFINING.THERM.NG_BIOGAS</t>
  </si>
  <si>
    <t>FUEL_EMI.ktCO2.SI.ISI.BF_BOF.REFINING.ELEC.ELEC</t>
  </si>
  <si>
    <t>FUEL_EMI.ktCO2.SI.ISI.BF_BOF.FINISHING.THERM.TOTAL</t>
  </si>
  <si>
    <t>FUEL_EMI.ktCO2.SI.ISI.BF_BOF.FINISHING.THERM.LPG</t>
  </si>
  <si>
    <t>FUEL_EMI.ktCO2.SI.ISI.BF_BOF.FINISHING.THERM.DIESEL_LIQBIO</t>
  </si>
  <si>
    <t>FUEL_EMI.ktCO2.SI.ISI.BF_BOF.FINISHING.THERM.NG_BIOGAS</t>
  </si>
  <si>
    <t>FUEL_EMI.ktCO2.SI.ISI.BF_BOF.FINISHING_STEAM.TOTAL.TOTAL</t>
  </si>
  <si>
    <t>FUEL_EMI.ktCO2.SI.ISI.BF_BOF.FINISHING_STEAM.STEAM.NONCOKE_SOLIDS</t>
  </si>
  <si>
    <t>FUEL_EMI.ktCO2.SI.ISI.BF_BOF.FINISHING_STEAM.STEAM.RFG</t>
  </si>
  <si>
    <t>FUEL_EMI.ktCO2.SI.ISI.BF_BOF.FINISHING_STEAM.STEAM.LPG</t>
  </si>
  <si>
    <t>FUEL_EMI.ktCO2.SI.ISI.BF_BOF.FINISHING_STEAM.STEAM.DIESEL_LIQBIO</t>
  </si>
  <si>
    <t>FUEL_EMI.ktCO2.SI.ISI.BF_BOF.FINISHING_STEAM.STEAM.RFO</t>
  </si>
  <si>
    <t>FUEL_EMI.ktCO2.SI.ISI.BF_BOF.FINISHING_STEAM.STEAM.OTHER</t>
  </si>
  <si>
    <t>FUEL_EMI.ktCO2.SI.ISI.BF_BOF.FINISHING_STEAM.STEAM.NG_BIOGAS</t>
  </si>
  <si>
    <t>FUEL_EMI.ktCO2.SI.ISI.BF_BOF.FINISHING_STEAM.STEAM.DERIVED</t>
  </si>
  <si>
    <t>FUEL_EMI.ktCO2.SI.ISI.BF_BOF.FINISHING_STEAM.STEAM.BIOMASS_WASTE</t>
  </si>
  <si>
    <t>FUEL_EMI.ktCO2.SI.ISI.BF_BOF.FINISHING_STEAM.STEAM.STEAM_DISTR</t>
  </si>
  <si>
    <t>FUEL_EMI.ktCO2.SI.ISI.BF_BOF.FINISHING.ELEC.ELEC</t>
  </si>
  <si>
    <t>PROCESS_EMI.ktCO2.SI.ISI.BF_BOF</t>
  </si>
  <si>
    <t>FUEL_EMI.ktCO2.SI.ISI.EAF.LIGHT.GENERIC.ELEC</t>
  </si>
  <si>
    <t>FUEL_EMI.ktCO2.SI.ISI.EAF.AIRCOMP.GENERIC.ELEC</t>
  </si>
  <si>
    <t>FUEL_EMI.ktCO2.SI.ISI.EAF.MOTOR.GENERIC.ELEC</t>
  </si>
  <si>
    <t>FUEL_EMI.ktCO2.SI.ISI.EAF.FANS.GENERIC.ELEC</t>
  </si>
  <si>
    <t>FUEL_EMI.ktCO2.SI.ISI.EAF.LOW_ENTH.TOTAL.TOTAL</t>
  </si>
  <si>
    <t>FUEL_EMI.ktCO2.SI.ISI.EAF.LOW_ENTH.THERM.DIESEL_LIQBIO</t>
  </si>
  <si>
    <t>FUEL_EMI.ktCO2.SI.ISI.EAF.LOW_ENTH.THERM.NG_BIOGAS</t>
  </si>
  <si>
    <t>FUEL_EMI.ktCO2.SI.ISI.EAF.LOW_ENTH.THERM.SOLAR_GEO</t>
  </si>
  <si>
    <t>FUEL_EMI.ktCO2.SI.ISI.EAF.LOW_ENTH.HP.AMBIENT</t>
  </si>
  <si>
    <t>FUEL_EMI.ktCO2.SI.ISI.EAF.LOW_ENTH.THERM.ELEC</t>
  </si>
  <si>
    <t>FUEL_EMI.ktCO2.SI.ISI.EAF.SMELTING.TOTAL.TOTAL</t>
  </si>
  <si>
    <t>FUEL_EMI.ktCO2.SI.ISI.EAF.SMELTING.THERM.NONCOKE_SOLIDS</t>
  </si>
  <si>
    <t>FUEL_EMI.ktCO2.SI.ISI.EAF.SMELTING.THERM.RFO</t>
  </si>
  <si>
    <t>FUEL_EMI.ktCO2.SI.ISI.EAF.SMELTING.THERM.NG_BIOGAS</t>
  </si>
  <si>
    <t>FUEL_EMI.ktCO2.SI.ISI.EAF.SMELTING.THERM.DERIVED</t>
  </si>
  <si>
    <t>FUEL_EMI.ktCO2.SI.ISI.EAF.ARC_FURNACE.ELEC.ELEC</t>
  </si>
  <si>
    <t>FUEL_EMI.ktCO2.SI.ISI.EAF.REFINING.TOTAL.TOTAL</t>
  </si>
  <si>
    <t>FUEL_EMI.ktCO2.SI.ISI.EAF.REFINING.THERM.TOTAL</t>
  </si>
  <si>
    <t>FUEL_EMI.ktCO2.SI.ISI.EAF.REFINING.THERM.LPG</t>
  </si>
  <si>
    <t>FUEL_EMI.ktCO2.SI.ISI.EAF.REFINING.THERM.DIESEL_LIQBIO</t>
  </si>
  <si>
    <t>FUEL_EMI.ktCO2.SI.ISI.EAF.REFINING.THERM.RFO</t>
  </si>
  <si>
    <t>FUEL_EMI.ktCO2.SI.ISI.EAF.REFINING.THERM.NG_BIOGAS</t>
  </si>
  <si>
    <t>FUEL_EMI.ktCO2.SI.ISI.EAF.REFINING.ELEC.ELEC</t>
  </si>
  <si>
    <t>FUEL_EMI.ktCO2.SI.ISI.EAF.FINISHING.THERM.TOTAL</t>
  </si>
  <si>
    <t>FUEL_EMI.ktCO2.SI.ISI.EAF.FINISHING.THERM.LPG</t>
  </si>
  <si>
    <t>FUEL_EMI.ktCO2.SI.ISI.EAF.FINISHING.THERM.DIESEL_LIQBIO</t>
  </si>
  <si>
    <t>FUEL_EMI.ktCO2.SI.ISI.EAF.FINISHING.THERM.NG_BIOGAS</t>
  </si>
  <si>
    <t>FUEL_EMI.ktCO2.SI.ISI.EAF.FINISHING_STEAM.TOTAL.TOTAL</t>
  </si>
  <si>
    <t>FUEL_EMI.ktCO2.SI.ISI.EAF.FINISHING_STEAM.STEAM.NONCOKE_SOLIDS</t>
  </si>
  <si>
    <t>FUEL_EMI.ktCO2.SI.ISI.EAF.FINISHING_STEAM.STEAM.RFG</t>
  </si>
  <si>
    <t>FUEL_EMI.ktCO2.SI.ISI.EAF.FINISHING_STEAM.STEAM.LPG</t>
  </si>
  <si>
    <t>FUEL_EMI.ktCO2.SI.ISI.EAF.FINISHING_STEAM.STEAM.DIESEL_LIQBIO</t>
  </si>
  <si>
    <t>FUEL_EMI.ktCO2.SI.ISI.EAF.FINISHING_STEAM.STEAM.RFO</t>
  </si>
  <si>
    <t>FUEL_EMI.ktCO2.SI.ISI.EAF.FINISHING_STEAM.STEAM.OTHER</t>
  </si>
  <si>
    <t>FUEL_EMI.ktCO2.SI.ISI.EAF.FINISHING_STEAM.STEAM.NG_BIOGAS</t>
  </si>
  <si>
    <t>FUEL_EMI.ktCO2.SI.ISI.EAF.FINISHING_STEAM.STEAM.DERIVED</t>
  </si>
  <si>
    <t>FUEL_EMI.ktCO2.SI.ISI.EAF.FINISHING_STEAM.STEAM.BIOMASS_WASTE</t>
  </si>
  <si>
    <t>FUEL_EMI.ktCO2.SI.ISI.EAF.FINISHING_STEAM.STEAM.STEAM_DISTR</t>
  </si>
  <si>
    <t>FUEL_EMI.ktCO2.SI.ISI.EAF.FINISHING.ELEC.ELEC</t>
  </si>
  <si>
    <t>PROCESS_EMI.ktCO2.SI.ISI.EAF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</si>
  <si>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</si>
  <si>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</si>
  <si>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</si>
  <si>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</si>
  <si>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VA.Meuro2015.SI.NFM.ALUMINA</t>
  </si>
  <si>
    <t>VA.Meuro2015.SI.NFM.PRIM_ALU</t>
  </si>
  <si>
    <t>VA.Meuro2015.SI.NFM.SEC_ALU</t>
  </si>
  <si>
    <t>VA.Meuro2015.SI.NFM.OTHER_NFM</t>
  </si>
  <si>
    <t>Physical output (kt)</t>
  </si>
  <si>
    <t>Alumina production (kt)</t>
  </si>
  <si>
    <t>OUTPUT.kt.SI.NFM.ALUMINA</t>
  </si>
  <si>
    <t>Aluminium production (kt)</t>
  </si>
  <si>
    <t>OUTPUT.kt.SI.NFM.PRIM_ALU</t>
  </si>
  <si>
    <t>OUTPUT.kt.SI.NFM.SEC_ALU</t>
  </si>
  <si>
    <t>Other non-ferrous metals (kt lead eq.)</t>
  </si>
  <si>
    <t>OUTPUT.kt.SI.NFM.OTHER_NFM</t>
  </si>
  <si>
    <t>Installed capacity (kt production)</t>
  </si>
  <si>
    <t>CAP.kt.SI.NFM.ALUMINA</t>
  </si>
  <si>
    <t>CAP.kt.SI.NFM.PRIM_ALU</t>
  </si>
  <si>
    <t>CAP.kt.SI.NFM.SEC_ALU</t>
  </si>
  <si>
    <t>CAP.kt.SI.NFM.OTHER_NFM</t>
  </si>
  <si>
    <t>Capacity investment (kt production)</t>
  </si>
  <si>
    <t>NEWCAP.kt.SI.NFM.ALUMINA</t>
  </si>
  <si>
    <t>NEWCAP.kt.SI.NFM.PRIM_ALU</t>
  </si>
  <si>
    <t>NEWCAP.kt.SI.NFM.SEC_ALU</t>
  </si>
  <si>
    <t>NEWCAP.kt.SI.NFM.OTHER_NFM</t>
  </si>
  <si>
    <t>Decommissioned capacity (kt production)</t>
  </si>
  <si>
    <t>Idle capacity (kt production)</t>
  </si>
  <si>
    <t>FEC.ktoe.SI.NFM.TOTAL.TOTAL.TOTAL.TOTAL</t>
  </si>
  <si>
    <t>FEC.ktoe.SI.NFM.TOTAL.TOTAL.TOTAL.SOLIDS</t>
  </si>
  <si>
    <t>FEC.ktoe.SI.NFM.TOTAL.TOTAL.TOTAL.RFG</t>
  </si>
  <si>
    <t>FEC.ktoe.SI.NFM.TOTAL.TOTAL.TOTAL.LPG</t>
  </si>
  <si>
    <t>FEC.ktoe.SI.NFM.TOTAL.TOTAL.TOTAL.DIESEL</t>
  </si>
  <si>
    <t>FEC.ktoe.SI.NFM.TOTAL.TOTAL.TOTAL.RFO</t>
  </si>
  <si>
    <t>FEC.ktoe.SI.NFM.TOTAL.TOTAL.TOTAL.OTHER</t>
  </si>
  <si>
    <t>FEC.ktoe.SI.NFM.TOTAL.TOTAL.TOTAL.NG</t>
  </si>
  <si>
    <t>FEC.ktoe.SI.NFM.TOTAL.TOTAL.TOTAL.DERIVED</t>
  </si>
  <si>
    <t>FEC.ktoe.SI.NFM.TOTAL.TOTAL.TOTAL.BIOMASS_WASTE</t>
  </si>
  <si>
    <t>FEC.ktoe.SI.NFM.TOTAL.TOTAL.TOTAL.BIOGAS</t>
  </si>
  <si>
    <t>FEC.ktoe.SI.NFM.TOTAL.TOTAL.TOTAL.LIQBIO</t>
  </si>
  <si>
    <t>FEC.ktoe.SI.NFM.TOTAL.TOTAL.TOTAL.SOLAR</t>
  </si>
  <si>
    <t>FEC.ktoe.SI.NFM.TOTAL.TOTAL.TOTAL.GEO</t>
  </si>
  <si>
    <t>FEC.ktoe.SI.NFM.TOTAL.TOTAL.TOTAL.AMBIENT</t>
  </si>
  <si>
    <t>FEC.ktoe.SI.NFM.TOTAL.TOTAL.TOTAL.STEAM_DISTR</t>
  </si>
  <si>
    <t>FEC.ktoe.SI.NFM.TOTAL.TOTAL.TOTAL.ELEC</t>
  </si>
  <si>
    <t>FEC.ktoe.SI.NFM.ALUMINA.TOTAL.TOTAL.TOTAL</t>
  </si>
  <si>
    <t>FEC.ktoe.SI.NFM.ALUMINA.LIGHT.GENERIC.ELEC</t>
  </si>
  <si>
    <t>FEC.ktoe.SI.NFM.ALUMINA.AIRCOMP.GENERIC.ELEC</t>
  </si>
  <si>
    <t>FEC.ktoe.SI.NFM.ALUMINA.MOTOR.GENERIC.ELEC</t>
  </si>
  <si>
    <t>FEC.ktoe.SI.NFM.ALUMINA.FANS.GENERIC.ELEC</t>
  </si>
  <si>
    <t>FEC.ktoe.SI.NFM.ALUMINA.LOW_ENTH.TOTAL.TOTAL</t>
  </si>
  <si>
    <t>FEC.ktoe.SI.NFM.ALUMINA.LOW_ENTH.THERM.DIESEL_LIQBIO</t>
  </si>
  <si>
    <t>FEC.ktoe.SI.NFM.ALUMINA.LOW_ENTH.THERM.NG_BIOGAS</t>
  </si>
  <si>
    <t>FEC.ktoe.SI.NFM.ALUMINA.LOW_ENTH.THERM.SOLAR_GEO</t>
  </si>
  <si>
    <t>FEC.ktoe.SI.NFM.ALUMINA.LOW_ENTH.HP.AMBIENT</t>
  </si>
  <si>
    <t>FEC.ktoe.SI.NFM.ALUMINA.LOW_ENTH.THERM.ELEC</t>
  </si>
  <si>
    <t>Alumina production: High-enthalpy heat</t>
  </si>
  <si>
    <t>FEC.ktoe.SI.NFM.ALUMINA.A_PRODUCTION.TOTAL.TOTAL</t>
  </si>
  <si>
    <t>FEC.ktoe.SI.NFM.ALUMINA.A_PRODUCTION.STEAM.SOLIDS</t>
  </si>
  <si>
    <t>FEC.ktoe.SI.NFM.ALUMINA.A_PRODUCTION.STEAM.RFG</t>
  </si>
  <si>
    <t>FEC.ktoe.SI.NFM.ALUMINA.A_PRODUCTION.STEAM.LPG</t>
  </si>
  <si>
    <t>FEC.ktoe.SI.NFM.ALUMINA.A_PRODUCTION.STEAM.DIESEL_LIQBIO</t>
  </si>
  <si>
    <t>FEC.ktoe.SI.NFM.ALUMINA.A_PRODUCTION.STEAM.RFO</t>
  </si>
  <si>
    <t>FEC.ktoe.SI.NFM.ALUMINA.A_PRODUCTION.STEAM.OTHER</t>
  </si>
  <si>
    <t>FEC.ktoe.SI.NFM.ALUMINA.A_PRODUCTION.STEAM.NG_BIOGAS</t>
  </si>
  <si>
    <t>FEC.ktoe.SI.NFM.ALUMINA.A_PRODUCTION.STEAM.DERIVED</t>
  </si>
  <si>
    <t>FEC.ktoe.SI.NFM.ALUMINA.A_PRODUCTION.STEAM.BIOMASS_WASTE</t>
  </si>
  <si>
    <t>FEC.ktoe.SI.NFM.ALUMINA.A_PRODUCTION.STEAM.STEAM_DISTR</t>
  </si>
  <si>
    <t>Alumina production: Refining</t>
  </si>
  <si>
    <t>FEC.ktoe.SI.NFM.ALUMINA.A_REFINING.TOTAL.TOTAL</t>
  </si>
  <si>
    <t>FEC.ktoe.SI.NFM.ALUMINA.A_REFINING.THERM.LPG</t>
  </si>
  <si>
    <t>FEC.ktoe.SI.NFM.ALUMINA.A_REFINING.THERM.DIESEL_LIQBIO</t>
  </si>
  <si>
    <t>FEC.ktoe.SI.NFM.ALUMINA.A_REFINING.THERM.RFO</t>
  </si>
  <si>
    <t>FEC.ktoe.SI.NFM.ALUMINA.A_REFINING.THERM.NG_BIOGAS</t>
  </si>
  <si>
    <t>FEC.ktoe.SI.NFM.ALUMINA.A_REFINING.THERM.ELEC</t>
  </si>
  <si>
    <t>FEC.ktoe.SI.NFM.PRIM_ALU.TOTAL.TOTAL.TOTAL</t>
  </si>
  <si>
    <t>FEC.ktoe.SI.NFM.PRIM_ALU.LIGHT.GENERIC.ELEC</t>
  </si>
  <si>
    <t>FEC.ktoe.SI.NFM.PRIM_ALU.AIRCOMP.GENERIC.ELEC</t>
  </si>
  <si>
    <t>FEC.ktoe.SI.NFM.PRIM_ALU.MOTOR.GENERIC.ELEC</t>
  </si>
  <si>
    <t>FEC.ktoe.SI.NFM.PRIM_ALU.FANS.GENERIC.ELEC</t>
  </si>
  <si>
    <t>FEC.ktoe.SI.NFM.PRIM_ALU.LOW_ENTH.TOTAL.TOTAL</t>
  </si>
  <si>
    <t>FEC.ktoe.SI.NFM.PRIM_ALU.LOW_ENTH.THERM.DIESEL_LIQBIO</t>
  </si>
  <si>
    <t>FEC.ktoe.SI.NFM.PRIM_ALU.LOW_ENTH.THERM.NG_BIOGAS</t>
  </si>
  <si>
    <t>FEC.ktoe.SI.NFM.PRIM_ALU.LOW_ENTH.THERM.SOLAR_GEO</t>
  </si>
  <si>
    <t>FEC.ktoe.SI.NFM.PRIM_ALU.LOW_ENTH.HP.AMBIENT</t>
  </si>
  <si>
    <t>FEC.ktoe.SI.NFM.PRIM_ALU.LOW_ENTH.THERM.ELEC</t>
  </si>
  <si>
    <t>Aluminium electrolysis (smelting)</t>
  </si>
  <si>
    <t>FEC.ktoe.SI.NFM.PRIM_ALU.SMELTING.ELEC.ELEC</t>
  </si>
  <si>
    <t>Aluminium processing  (metallurgy e.g. cast house, reheating)</t>
  </si>
  <si>
    <t>FEC.ktoe.SI.NFM.PRIM_ALU.PROCESSING.TOTAL.TOTAL</t>
  </si>
  <si>
    <t>Aluminium processing - Thermal</t>
  </si>
  <si>
    <t>FEC.ktoe.SI.NFM.PRIM_ALU.PROCESSING.THERM.TOTAL</t>
  </si>
  <si>
    <t>FEC.ktoe.SI.NFM.PRIM_ALU.PROCESSING.THERM.LPG</t>
  </si>
  <si>
    <t>FEC.ktoe.SI.NFM.PRIM_ALU.PROCESSING.THERM.DIESEL_LIQBIO</t>
  </si>
  <si>
    <t>FEC.ktoe.SI.NFM.PRIM_ALU.PROCESSING.THERM.RFO</t>
  </si>
  <si>
    <t>FEC.ktoe.SI.NFM.PRIM_ALU.PROCESSING.THERM.NG_BIOGAS</t>
  </si>
  <si>
    <t>Aluminium processing - Electric</t>
  </si>
  <si>
    <t>FEC.ktoe.SI.NFM.PRIM_ALU.PROCESSING.ELEC.ELEC</t>
  </si>
  <si>
    <t>Aluminium finishing</t>
  </si>
  <si>
    <t>Aluminium finishing - Thermal</t>
  </si>
  <si>
    <t>FEC.ktoe.SI.NFM.PRIM_ALU.FINISHING.THERM.TOTAL</t>
  </si>
  <si>
    <t>FEC.ktoe.SI.NFM.PRIM_ALU.FINISHING.THERM.LPG</t>
  </si>
  <si>
    <t>FEC.ktoe.SI.NFM.PRIM_ALU.FINISHING.THERM.DIESEL_LIQBIO</t>
  </si>
  <si>
    <t>FEC.ktoe.SI.NFM.PRIM_ALU.FINISHING.THERM.NG_BIOGAS</t>
  </si>
  <si>
    <t>Aluminium finishing - Steam</t>
  </si>
  <si>
    <t>FEC.ktoe.SI.NFM.PRIM_ALU.FINISHING_STEAM.TOTAL.TOTAL</t>
  </si>
  <si>
    <t>FEC.ktoe.SI.NFM.PRIM_ALU.FINISHING_STEAM.STEAM.SOLIDS</t>
  </si>
  <si>
    <t>FEC.ktoe.SI.NFM.PRIM_ALU.FINISHING_STEAM.STEAM.RFG</t>
  </si>
  <si>
    <t>FEC.ktoe.SI.NFM.PRIM_ALU.FINISHING_STEAM.STEAM.LPG</t>
  </si>
  <si>
    <t>FEC.ktoe.SI.NFM.PRIM_ALU.FINISHING_STEAM.STEAM.DIESEL_LIQBIO</t>
  </si>
  <si>
    <t>FEC.ktoe.SI.NFM.PRIM_ALU.FINISHING_STEAM.STEAM.RFO</t>
  </si>
  <si>
    <t>FEC.ktoe.SI.NFM.PRIM_ALU.FINISHING_STEAM.STEAM.OTHER</t>
  </si>
  <si>
    <t>FEC.ktoe.SI.NFM.PRIM_ALU.FINISHING_STEAM.STEAM.NG_BIOGAS</t>
  </si>
  <si>
    <t>FEC.ktoe.SI.NFM.PRIM_ALU.FINISHING_STEAM.STEAM.DERIVED</t>
  </si>
  <si>
    <t>FEC.ktoe.SI.NFM.PRIM_ALU.FINISHING_STEAM.STEAM.BIOMASS_WASTE</t>
  </si>
  <si>
    <t>FEC.ktoe.SI.NFM.PRIM_ALU.FINISHING_STEAM.STEAM.STEAM_DISTR</t>
  </si>
  <si>
    <t>Aluminium finishing - Electric</t>
  </si>
  <si>
    <t>FEC.ktoe.SI.NFM.PRIM_ALU.FINISHING.ELEC.ELEC</t>
  </si>
  <si>
    <t>FEC.ktoe.SI.NFM.SEC_ALU.TOTAL.TOTAL.TOTAL</t>
  </si>
  <si>
    <t>FEC.ktoe.SI.NFM.SEC_ALU.LIGHT.GENERIC.ELEC</t>
  </si>
  <si>
    <t>FEC.ktoe.SI.NFM.SEC_ALU.AIRCOMP.GENERIC.ELEC</t>
  </si>
  <si>
    <t>FEC.ktoe.SI.NFM.SEC_ALU.MOTOR.GENERIC.ELEC</t>
  </si>
  <si>
    <t>FEC.ktoe.SI.NFM.SEC_ALU.FANS.GENERIC.ELEC</t>
  </si>
  <si>
    <t>FEC.ktoe.SI.NFM.SEC_ALU.LOW_ENTH.TOTAL.TOTAL</t>
  </si>
  <si>
    <t>FEC.ktoe.SI.NFM.SEC_ALU.LOW_ENTH.THERM.DIESEL_LIQBIO</t>
  </si>
  <si>
    <t>FEC.ktoe.SI.NFM.SEC_ALU.LOW_ENTH.THERM.NG_BIOGAS</t>
  </si>
  <si>
    <t>FEC.ktoe.SI.NFM.SEC_ALU.LOW_ENTH.THERM.SOLAR_GEO</t>
  </si>
  <si>
    <t>FEC.ktoe.SI.NFM.SEC_ALU.LOW_ENTH.HP.AMBIENT</t>
  </si>
  <si>
    <t>FEC.ktoe.SI.NFM.SEC_ALU.LOW_ENTH.THERM.ELEC</t>
  </si>
  <si>
    <t>Secondary aluminium (incl. pre-treatment, remelting)</t>
  </si>
  <si>
    <t>FEC.ktoe.SI.NFM.SEC_ALU.SEC_REMELTING.TOTAL.TOTAL</t>
  </si>
  <si>
    <t>Secondary aluminium - Thermal</t>
  </si>
  <si>
    <t>FEC.ktoe.SI.NFM.SEC_ALU.SEC_REMELTING.THERM.TOTAL</t>
  </si>
  <si>
    <t>FEC.ktoe.SI.NFM.SEC_ALU.SEC_REMELTING.THERM.LPG</t>
  </si>
  <si>
    <t>FEC.ktoe.SI.NFM.SEC_ALU.SEC_REMELTING.THERM.DIESEL_LIQBIO</t>
  </si>
  <si>
    <t>FEC.ktoe.SI.NFM.SEC_ALU.SEC_REMELTING.THERM.RFO</t>
  </si>
  <si>
    <t>FEC.ktoe.SI.NFM.SEC_ALU.SEC_REMELTING.THERM.NG_BIOGAS</t>
  </si>
  <si>
    <t>Secondary aluminium - Electric</t>
  </si>
  <si>
    <t>FEC.ktoe.SI.NFM.SEC_ALU.SEC_REMELTING.ELEC.ELEC</t>
  </si>
  <si>
    <t>FEC.ktoe.SI.NFM.SEC_ALU.SEC_PROCESSING.TOTAL.TOTAL</t>
  </si>
  <si>
    <t>FEC.ktoe.SI.NFM.SEC_ALU.SEC_PROCESSING.THERM.TOTAL</t>
  </si>
  <si>
    <t>FEC.ktoe.SI.NFM.SEC_ALU.SEC_PROCESSING.THERM.LPG</t>
  </si>
  <si>
    <t>FEC.ktoe.SI.NFM.SEC_ALU.SEC_PROCESSING.THERM.DIESEL_LIQBIO</t>
  </si>
  <si>
    <t>FEC.ktoe.SI.NFM.SEC_ALU.SEC_PROCESSING.THERM.RFO</t>
  </si>
  <si>
    <t>FEC.ktoe.SI.NFM.SEC_ALU.SEC_PROCESSING.THERM.NG_BIOGAS</t>
  </si>
  <si>
    <t>FEC.ktoe.SI.NFM.SEC_ALU.SEC_PROCESSING.ELEC.ELEC</t>
  </si>
  <si>
    <t>FEC.ktoe.SI.NFM.SEC_ALU.SEC_FINISHING.THERM.TOTAL</t>
  </si>
  <si>
    <t>FEC.ktoe.SI.NFM.SEC_ALU.SEC_FINISHING.THERM.LPG</t>
  </si>
  <si>
    <t>FEC.ktoe.SI.NFM.SEC_ALU.SEC_FINISHING.THERM.DIESEL_LIQBIO</t>
  </si>
  <si>
    <t>FEC.ktoe.SI.NFM.SEC_ALU.SEC_FINISHING.THERM.NG_BIOGAS</t>
  </si>
  <si>
    <t>FEC.ktoe.SI.NFM.SEC_ALU.SEC_FINISHING_STEAM.TOTAL.TOTAL</t>
  </si>
  <si>
    <t>FEC.ktoe.SI.NFM.SEC_ALU.SEC_FINISHING_STEAM.STEAM.SOLIDS</t>
  </si>
  <si>
    <t>FEC.ktoe.SI.NFM.SEC_ALU.SEC_FINISHING_STEAM.STEAM.RFG</t>
  </si>
  <si>
    <t>FEC.ktoe.SI.NFM.SEC_ALU.SEC_FINISHING_STEAM.STEAM.LPG</t>
  </si>
  <si>
    <t>FEC.ktoe.SI.NFM.SEC_ALU.SEC_FINISHING_STEAM.STEAM.DIESEL_LIQBIO</t>
  </si>
  <si>
    <t>FEC.ktoe.SI.NFM.SEC_ALU.SEC_FINISHING_STEAM.STEAM.RFO</t>
  </si>
  <si>
    <t>FEC.ktoe.SI.NFM.SEC_ALU.SEC_FINISHING_STEAM.STEAM.OTHER</t>
  </si>
  <si>
    <t>FEC.ktoe.SI.NFM.SEC_ALU.SEC_FINISHING_STEAM.STEAM.NG_BIOGAS</t>
  </si>
  <si>
    <t>FEC.ktoe.SI.NFM.SEC_ALU.SEC_FINISHING_STEAM.STEAM.DERIVED</t>
  </si>
  <si>
    <t>FEC.ktoe.SI.NFM.SEC_ALU.SEC_FINISHING_STEAM.STEAM.BIOMASS_WASTE</t>
  </si>
  <si>
    <t>FEC.ktoe.SI.NFM.SEC_ALU.SEC_FINISHING_STEAM.STEAM.STEAM_DISTR</t>
  </si>
  <si>
    <t>FEC.ktoe.SI.NFM.SEC_ALU.SEC_FINISHING.ELEC.ELEC</t>
  </si>
  <si>
    <t>FEC.ktoe.SI.NFM.OTHER_NFM.TOTAL.TOTAL.TOTAL</t>
  </si>
  <si>
    <t>FEC.ktoe.SI.NFM.OTHER_NFM.LIGHT.GENERIC.ELEC</t>
  </si>
  <si>
    <t>FEC.ktoe.SI.NFM.OTHER_NFM.AIRCOMP.GENERIC.ELEC</t>
  </si>
  <si>
    <t>FEC.ktoe.SI.NFM.OTHER_NFM.MOTOR.GENERIC.ELEC</t>
  </si>
  <si>
    <t>FEC.ktoe.SI.NFM.OTHER_NFM.FANS.GENERIC.ELEC</t>
  </si>
  <si>
    <t>FEC.ktoe.SI.NFM.OTHER_NFM.LOW_ENTH.TOTAL.TOTAL</t>
  </si>
  <si>
    <t>FEC.ktoe.SI.NFM.OTHER_NFM.LOW_ENTH.THERM.DIESEL_LIQBIO</t>
  </si>
  <si>
    <t>FEC.ktoe.SI.NFM.OTHER_NFM.LOW_ENTH.THERM.NG_BIOGAS</t>
  </si>
  <si>
    <t>FEC.ktoe.SI.NFM.OTHER_NFM.LOW_ENTH.THERM.SOLAR_GEO</t>
  </si>
  <si>
    <t>FEC.ktoe.SI.NFM.OTHER_NFM.LOW_ENTH.HP.AMBIENT</t>
  </si>
  <si>
    <t>FEC.ktoe.SI.NFM.OTHER_NFM.LOW_ENTH.THERM.ELEC</t>
  </si>
  <si>
    <t>Other Metals: production</t>
  </si>
  <si>
    <t>FEC.ktoe.SI.NFM.OTHER_NFM.OTH_PRODUCTION.TOTAL.TOTAL</t>
  </si>
  <si>
    <t>Metal production - Thermal</t>
  </si>
  <si>
    <t>FEC.ktoe.SI.NFM.OTHER_NFM.OTH_PRODUCTION.THERM.TOTAL</t>
  </si>
  <si>
    <t>FEC.ktoe.SI.NFM.OTHER_NFM.OTH_PRODUCTION.THERM.SOLIDS</t>
  </si>
  <si>
    <t>FEC.ktoe.SI.NFM.OTHER_NFM.OTH_PRODUCTION.THERM.LPG</t>
  </si>
  <si>
    <t>FEC.ktoe.SI.NFM.OTHER_NFM.OTH_PRODUCTION.THERM.DIESEL_LIQBIO</t>
  </si>
  <si>
    <t>FEC.ktoe.SI.NFM.OTHER_NFM.OTH_PRODUCTION.THERM.RFO</t>
  </si>
  <si>
    <t>FEC.ktoe.SI.NFM.OTHER_NFM.OTH_PRODUCTION.THERM.NG_BIOGAS</t>
  </si>
  <si>
    <t>Metal production - Electric</t>
  </si>
  <si>
    <t>FEC.ktoe.SI.NFM.OTHER_NFM.OTH_PRODUCTION.ELEC.ELEC</t>
  </si>
  <si>
    <t>Metal processing  (metallurgy e.g. cast house, reheating)</t>
  </si>
  <si>
    <t>FEC.ktoe.SI.NFM.OTHER_NFM.OTH_PROCESSING.TOTAL.TOTAL</t>
  </si>
  <si>
    <t>Metal processing - Thermal</t>
  </si>
  <si>
    <t>FEC.ktoe.SI.NFM.OTHER_NFM.OTH_PROCESSING.THERM.TOTAL</t>
  </si>
  <si>
    <t>FEC.ktoe.SI.NFM.OTHER_NFM.OTH_PROCESSING.THERM.LPG</t>
  </si>
  <si>
    <t>FEC.ktoe.SI.NFM.OTHER_NFM.OTH_PROCESSING.THERM.DIESEL_LIQBIO</t>
  </si>
  <si>
    <t>FEC.ktoe.SI.NFM.OTHER_NFM.OTH_PROCESSING.THERM.RFO</t>
  </si>
  <si>
    <t>FEC.ktoe.SI.NFM.OTHER_NFM.OTH_PROCESSING.THERM.NG_BIOGAS</t>
  </si>
  <si>
    <t>Metal processing - Electric</t>
  </si>
  <si>
    <t>FEC.ktoe.SI.NFM.OTHER_NFM.OTH_PROCESSING.ELEC.ELEC</t>
  </si>
  <si>
    <t>Metal finishing</t>
  </si>
  <si>
    <t>Metal finishing - Thermal</t>
  </si>
  <si>
    <t>FEC.ktoe.SI.NFM.OTHER_NFM.OTH_FINISHING.THERM.TOTAL</t>
  </si>
  <si>
    <t>FEC.ktoe.SI.NFM.OTHER_NFM.OTH_FINISHING.THERM.LPG</t>
  </si>
  <si>
    <t>FEC.ktoe.SI.NFM.OTHER_NFM.OTH_FINISHING.THERM.DIESEL_LIQBIO</t>
  </si>
  <si>
    <t>FEC.ktoe.SI.NFM.OTHER_NFM.OTH_FINISHING.THERM.NG_BIOGAS</t>
  </si>
  <si>
    <t>Metal finishing - Steam</t>
  </si>
  <si>
    <t>FEC.ktoe.SI.NFM.OTHER_NFM.OTH_FINISHING_STEAM.TOTAL.TOTAL</t>
  </si>
  <si>
    <t>FEC.ktoe.SI.NFM.OTHER_NFM.OTH_FINISHING_STEAM.STEAM.SOLIDS</t>
  </si>
  <si>
    <t>FEC.ktoe.SI.NFM.OTHER_NFM.OTH_FINISHING_STEAM.STEAM.RFG</t>
  </si>
  <si>
    <t>FEC.ktoe.SI.NFM.OTHER_NFM.OTH_FINISHING_STEAM.STEAM.LPG</t>
  </si>
  <si>
    <t>FEC.ktoe.SI.NFM.OTHER_NFM.OTH_FINISHING_STEAM.STEAM.DIESEL_LIQBIO</t>
  </si>
  <si>
    <t>FEC.ktoe.SI.NFM.OTHER_NFM.OTH_FINISHING_STEAM.STEAM.RFO</t>
  </si>
  <si>
    <t>FEC.ktoe.SI.NFM.OTHER_NFM.OTH_FINISHING_STEAM.STEAM.OTHER</t>
  </si>
  <si>
    <t>FEC.ktoe.SI.NFM.OTHER_NFM.OTH_FINISHING_STEAM.STEAM.NG_BIOGAS</t>
  </si>
  <si>
    <t>FEC.ktoe.SI.NFM.OTHER_NFM.OTH_FINISHING_STEAM.STEAM.DERIVED</t>
  </si>
  <si>
    <t>FEC.ktoe.SI.NFM.OTHER_NFM.OTH_FINISHING_STEAM.STEAM.BIOMASS_WASTE</t>
  </si>
  <si>
    <t>FEC.ktoe.SI.NFM.OTHER_NFM.OTH_FINISHING_STEAM.STEAM.STEAM_DISTR</t>
  </si>
  <si>
    <t>Metal finishing - Electric</t>
  </si>
  <si>
    <t>FEC.ktoe.SI.NFM.OTHER_NFM.OTH_FINISHING.ELEC.ELEC</t>
  </si>
  <si>
    <t>UED.ktoe.SI.NFM.ALUMINA.TOTAL.TOTAL.TOTAL</t>
  </si>
  <si>
    <t>UED.ktoe.SI.NFM.ALUMINA.LIGHT.GENERIC.ELEC</t>
  </si>
  <si>
    <t>UED.ktoe.SI.NFM.ALUMINA.AIRCOMP.GENERIC.ELEC</t>
  </si>
  <si>
    <t>UED.ktoe.SI.NFM.ALUMINA.MOTOR.GENERIC.ELEC</t>
  </si>
  <si>
    <t>UED.ktoe.SI.NFM.ALUMINA.FANS.GENERIC.ELEC</t>
  </si>
  <si>
    <t>UED.ktoe.SI.NFM.ALUMINA.LOW_ENTH.TOTAL.TOTAL</t>
  </si>
  <si>
    <t>UED.ktoe.SI.NFM.ALUMINA.LOW_ENTH.THERM.DIESEL_LIQBIO</t>
  </si>
  <si>
    <t>UED.ktoe.SI.NFM.ALUMINA.LOW_ENTH.THERM.NG_BIOGAS</t>
  </si>
  <si>
    <t>UED.ktoe.SI.NFM.ALUMINA.LOW_ENTH.THERM.SOLAR_GEO</t>
  </si>
  <si>
    <t>UED.ktoe.SI.NFM.ALUMINA.LOW_ENTH.HP.AMBIENT</t>
  </si>
  <si>
    <t>UED.ktoe.SI.NFM.ALUMINA.LOW_ENTH.THERM.ELEC</t>
  </si>
  <si>
    <t>UED.ktoe.SI.NFM.ALUMINA.A_PRODUCTION.TOTAL.TOTAL</t>
  </si>
  <si>
    <t>UED.ktoe.SI.NFM.ALUMINA.A_PRODUCTION.STEAM.SOLIDS</t>
  </si>
  <si>
    <t>UED.ktoe.SI.NFM.ALUMINA.A_PRODUCTION.STEAM.RFG</t>
  </si>
  <si>
    <t>UED.ktoe.SI.NFM.ALUMINA.A_PRODUCTION.STEAM.LPG</t>
  </si>
  <si>
    <t>UED.ktoe.SI.NFM.ALUMINA.A_PRODUCTION.STEAM.DIESEL_LIQBIO</t>
  </si>
  <si>
    <t>UED.ktoe.SI.NFM.ALUMINA.A_PRODUCTION.STEAM.RFO</t>
  </si>
  <si>
    <t>UED.ktoe.SI.NFM.ALUMINA.A_PRODUCTION.STEAM.OTHER</t>
  </si>
  <si>
    <t>UED.ktoe.SI.NFM.ALUMINA.A_PRODUCTION.STEAM.NG_BIOGAS</t>
  </si>
  <si>
    <t>UED.ktoe.SI.NFM.ALUMINA.A_PRODUCTION.STEAM.DERIVED</t>
  </si>
  <si>
    <t>UED.ktoe.SI.NFM.ALUMINA.A_PRODUCTION.STEAM.BIOMASS_WASTE</t>
  </si>
  <si>
    <t>UED.ktoe.SI.NFM.ALUMINA.A_PRODUCTION.STEAM.STEAM_DISTR</t>
  </si>
  <si>
    <t>UED.ktoe.SI.NFM.ALUMINA.A_REFINING.TOTAL.TOTAL</t>
  </si>
  <si>
    <t>UED.ktoe.SI.NFM.ALUMINA.A_REFINING.THERM.LPG</t>
  </si>
  <si>
    <t>UED.ktoe.SI.NFM.ALUMINA.A_REFINING.THERM.DIESEL_LIQBIO</t>
  </si>
  <si>
    <t>UED.ktoe.SI.NFM.ALUMINA.A_REFINING.THERM.RFO</t>
  </si>
  <si>
    <t>UED.ktoe.SI.NFM.ALUMINA.A_REFINING.THERM.NG_BIOGAS</t>
  </si>
  <si>
    <t>UED.ktoe.SI.NFM.ALUMINA.A_REFINING.THERM.ELEC</t>
  </si>
  <si>
    <t>UED.ktoe.SI.NFM.PRIM_ALU.TOTAL.TOTAL.TOTAL</t>
  </si>
  <si>
    <t>UED.ktoe.SI.NFM.PRIM_ALU.LIGHT.GENERIC.ELEC</t>
  </si>
  <si>
    <t>UED.ktoe.SI.NFM.PRIM_ALU.AIRCOMP.GENERIC.ELEC</t>
  </si>
  <si>
    <t>UED.ktoe.SI.NFM.PRIM_ALU.MOTOR.GENERIC.ELEC</t>
  </si>
  <si>
    <t>UED.ktoe.SI.NFM.PRIM_ALU.FANS.GENERIC.ELEC</t>
  </si>
  <si>
    <t>UED.ktoe.SI.NFM.PRIM_ALU.LOW_ENTH.TOTAL.TOTAL</t>
  </si>
  <si>
    <t>UED.ktoe.SI.NFM.PRIM_ALU.LOW_ENTH.THERM.DIESEL_LIQBIO</t>
  </si>
  <si>
    <t>UED.ktoe.SI.NFM.PRIM_ALU.LOW_ENTH.THERM.NG_BIOGAS</t>
  </si>
  <si>
    <t>UED.ktoe.SI.NFM.PRIM_ALU.LOW_ENTH.THERM.SOLAR_GEO</t>
  </si>
  <si>
    <t>UED.ktoe.SI.NFM.PRIM_ALU.LOW_ENTH.HP.AMBIENT</t>
  </si>
  <si>
    <t>UED.ktoe.SI.NFM.PRIM_ALU.LOW_ENTH.THERM.ELEC</t>
  </si>
  <si>
    <t>UED.ktoe.SI.NFM.PRIM_ALU.SMELTING.ELEC.ELEC</t>
  </si>
  <si>
    <t>UED.ktoe.SI.NFM.PRIM_ALU.PROCESSING.TOTAL.TOTAL</t>
  </si>
  <si>
    <t>UED.ktoe.SI.NFM.PRIM_ALU.PROCESSING.THERM.TOTAL</t>
  </si>
  <si>
    <t>UED.ktoe.SI.NFM.PRIM_ALU.PROCESSING.THERM.LPG</t>
  </si>
  <si>
    <t>UED.ktoe.SI.NFM.PRIM_ALU.PROCESSING.THERM.DIESEL_LIQBIO</t>
  </si>
  <si>
    <t>UED.ktoe.SI.NFM.PRIM_ALU.PROCESSING.THERM.RFO</t>
  </si>
  <si>
    <t>UED.ktoe.SI.NFM.PRIM_ALU.PROCESSING.THERM.NG_BIOGAS</t>
  </si>
  <si>
    <t>UED.ktoe.SI.NFM.PRIM_ALU.PROCESSING.ELEC.ELEC</t>
  </si>
  <si>
    <t>UED.ktoe.SI.NFM.PRIM_ALU.FINISHING.THERM.TOTAL</t>
  </si>
  <si>
    <t>UED.ktoe.SI.NFM.PRIM_ALU.FINISHING.THERM.LPG</t>
  </si>
  <si>
    <t>UED.ktoe.SI.NFM.PRIM_ALU.FINISHING.THERM.DIESEL_LIQBIO</t>
  </si>
  <si>
    <t>UED.ktoe.SI.NFM.PRIM_ALU.FINISHING.THERM.NG_BIOGAS</t>
  </si>
  <si>
    <t>UED.ktoe.SI.NFM.PRIM_ALU.FINISHING_STEAM.TOTAL.TOTAL</t>
  </si>
  <si>
    <t>UED.ktoe.SI.NFM.PRIM_ALU.FINISHING_STEAM.STEAM.SOLIDS</t>
  </si>
  <si>
    <t>UED.ktoe.SI.NFM.PRIM_ALU.FINISHING_STEAM.STEAM.RFG</t>
  </si>
  <si>
    <t>UED.ktoe.SI.NFM.PRIM_ALU.FINISHING_STEAM.STEAM.LPG</t>
  </si>
  <si>
    <t>UED.ktoe.SI.NFM.PRIM_ALU.FINISHING_STEAM.STEAM.DIESEL_LIQBIO</t>
  </si>
  <si>
    <t>UED.ktoe.SI.NFM.PRIM_ALU.FINISHING_STEAM.STEAM.RFO</t>
  </si>
  <si>
    <t>UED.ktoe.SI.NFM.PRIM_ALU.FINISHING_STEAM.STEAM.OTHER</t>
  </si>
  <si>
    <t>UED.ktoe.SI.NFM.PRIM_ALU.FINISHING_STEAM.STEAM.NG_BIOGAS</t>
  </si>
  <si>
    <t>UED.ktoe.SI.NFM.PRIM_ALU.FINISHING_STEAM.STEAM.DERIVED</t>
  </si>
  <si>
    <t>UED.ktoe.SI.NFM.PRIM_ALU.FINISHING_STEAM.STEAM.BIOMASS_WASTE</t>
  </si>
  <si>
    <t>UED.ktoe.SI.NFM.PRIM_ALU.FINISHING_STEAM.STEAM.STEAM_DISTR</t>
  </si>
  <si>
    <t>UED.ktoe.SI.NFM.PRIM_ALU.FINISHING.ELEC.ELEC</t>
  </si>
  <si>
    <t>UED.ktoe.SI.NFM.SEC_ALU.TOTAL.TOTAL.TOTAL</t>
  </si>
  <si>
    <t>UED.ktoe.SI.NFM.SEC_ALU.LIGHT.GENERIC.ELEC</t>
  </si>
  <si>
    <t>UED.ktoe.SI.NFM.SEC_ALU.AIRCOMP.GENERIC.ELEC</t>
  </si>
  <si>
    <t>UED.ktoe.SI.NFM.SEC_ALU.MOTOR.GENERIC.ELEC</t>
  </si>
  <si>
    <t>UED.ktoe.SI.NFM.SEC_ALU.FANS.GENERIC.ELEC</t>
  </si>
  <si>
    <t>UED.ktoe.SI.NFM.SEC_ALU.LOW_ENTH.TOTAL.TOTAL</t>
  </si>
  <si>
    <t>UED.ktoe.SI.NFM.SEC_ALU.LOW_ENTH.THERM.DIESEL_LIQBIO</t>
  </si>
  <si>
    <t>UED.ktoe.SI.NFM.SEC_ALU.LOW_ENTH.THERM.NG_BIOGAS</t>
  </si>
  <si>
    <t>UED.ktoe.SI.NFM.SEC_ALU.LOW_ENTH.THERM.SOLAR_GEO</t>
  </si>
  <si>
    <t>UED.ktoe.SI.NFM.SEC_ALU.LOW_ENTH.HP.AMBIENT</t>
  </si>
  <si>
    <t>UED.ktoe.SI.NFM.SEC_ALU.LOW_ENTH.THERM.ELEC</t>
  </si>
  <si>
    <t>UED.ktoe.SI.NFM.SEC_ALU.SEC_REMELTING.TOTAL.TOTAL</t>
  </si>
  <si>
    <t>UED.ktoe.SI.NFM.SEC_ALU.SEC_REMELTING.THERM.TOTAL</t>
  </si>
  <si>
    <t>UED.ktoe.SI.NFM.SEC_ALU.SEC_REMELTING.THERM.LPG</t>
  </si>
  <si>
    <t>UED.ktoe.SI.NFM.SEC_ALU.SEC_REMELTING.THERM.DIESEL_LIQBIO</t>
  </si>
  <si>
    <t>UED.ktoe.SI.NFM.SEC_ALU.SEC_REMELTING.THERM.RFO</t>
  </si>
  <si>
    <t>UED.ktoe.SI.NFM.SEC_ALU.SEC_REMELTING.THERM.NG_BIOGAS</t>
  </si>
  <si>
    <t>UED.ktoe.SI.NFM.SEC_ALU.SEC_REMELTING.ELEC.ELEC</t>
  </si>
  <si>
    <t>UED.ktoe.SI.NFM.SEC_ALU.SEC_PROCESSING.TOTAL.TOTAL</t>
  </si>
  <si>
    <t>UED.ktoe.SI.NFM.SEC_ALU.SEC_PROCESSING.THERM.TOTAL</t>
  </si>
  <si>
    <t>UED.ktoe.SI.NFM.SEC_ALU.SEC_PROCESSING.THERM.LPG</t>
  </si>
  <si>
    <t>UED.ktoe.SI.NFM.SEC_ALU.SEC_PROCESSING.THERM.DIESEL_LIQBIO</t>
  </si>
  <si>
    <t>UED.ktoe.SI.NFM.SEC_ALU.SEC_PROCESSING.THERM.RFO</t>
  </si>
  <si>
    <t>UED.ktoe.SI.NFM.SEC_ALU.SEC_PROCESSING.THERM.NG_BIOGAS</t>
  </si>
  <si>
    <t>UED.ktoe.SI.NFM.SEC_ALU.SEC_PROCESSING.ELEC.ELEC</t>
  </si>
  <si>
    <t>UED.ktoe.SI.NFM.SEC_ALU.SEC_FINISHING.THERM.TOTAL</t>
  </si>
  <si>
    <t>UED.ktoe.SI.NFM.SEC_ALU.SEC_FINISHING.THERM.LPG</t>
  </si>
  <si>
    <t>UED.ktoe.SI.NFM.SEC_ALU.SEC_FINISHING.THERM.DIESEL_LIQBIO</t>
  </si>
  <si>
    <t>UED.ktoe.SI.NFM.SEC_ALU.SEC_FINISHING.THERM.NG_BIOGAS</t>
  </si>
  <si>
    <t>UED.ktoe.SI.NFM.SEC_ALU.SEC_FINISHING_STEAM.TOTAL.TOTAL</t>
  </si>
  <si>
    <t>UED.ktoe.SI.NFM.SEC_ALU.SEC_FINISHING_STEAM.STEAM.SOLIDS</t>
  </si>
  <si>
    <t>UED.ktoe.SI.NFM.SEC_ALU.SEC_FINISHING_STEAM.STEAM.RFG</t>
  </si>
  <si>
    <t>UED.ktoe.SI.NFM.SEC_ALU.SEC_FINISHING_STEAM.STEAM.LPG</t>
  </si>
  <si>
    <t>UED.ktoe.SI.NFM.SEC_ALU.SEC_FINISHING_STEAM.STEAM.DIESEL_LIQBIO</t>
  </si>
  <si>
    <t>UED.ktoe.SI.NFM.SEC_ALU.SEC_FINISHING_STEAM.STEAM.RFO</t>
  </si>
  <si>
    <t>UED.ktoe.SI.NFM.SEC_ALU.SEC_FINISHING_STEAM.STEAM.OTHER</t>
  </si>
  <si>
    <t>UED.ktoe.SI.NFM.SEC_ALU.SEC_FINISHING_STEAM.STEAM.NG_BIOGAS</t>
  </si>
  <si>
    <t>UED.ktoe.SI.NFM.SEC_ALU.SEC_FINISHING_STEAM.STEAM.DERIVED</t>
  </si>
  <si>
    <t>UED.ktoe.SI.NFM.SEC_ALU.SEC_FINISHING_STEAM.STEAM.BIOMASS_WASTE</t>
  </si>
  <si>
    <t>UED.ktoe.SI.NFM.SEC_ALU.SEC_FINISHING_STEAM.STEAM.STEAM_DISTR</t>
  </si>
  <si>
    <t>UED.ktoe.SI.NFM.SEC_ALU.SEC_FINISHING.ELEC.ELEC</t>
  </si>
  <si>
    <t>UED.ktoe.SI.NFM.OTHER_NFM.TOTAL.TOTAL.TOTAL</t>
  </si>
  <si>
    <t>UED.ktoe.SI.NFM.OTHER_NFM.LIGHT.GENERIC.ELEC</t>
  </si>
  <si>
    <t>UED.ktoe.SI.NFM.OTHER_NFM.AIRCOMP.GENERIC.ELEC</t>
  </si>
  <si>
    <t>UED.ktoe.SI.NFM.OTHER_NFM.MOTOR.GENERIC.ELEC</t>
  </si>
  <si>
    <t>UED.ktoe.SI.NFM.OTHER_NFM.FANS.GENERIC.ELEC</t>
  </si>
  <si>
    <t>UED.ktoe.SI.NFM.OTHER_NFM.LOW_ENTH.TOTAL.TOTAL</t>
  </si>
  <si>
    <t>UED.ktoe.SI.NFM.OTHER_NFM.LOW_ENTH.THERM.DIESEL_LIQBIO</t>
  </si>
  <si>
    <t>UED.ktoe.SI.NFM.OTHER_NFM.LOW_ENTH.THERM.NG_BIOGAS</t>
  </si>
  <si>
    <t>UED.ktoe.SI.NFM.OTHER_NFM.LOW_ENTH.THERM.SOLAR_GEO</t>
  </si>
  <si>
    <t>UED.ktoe.SI.NFM.OTHER_NFM.LOW_ENTH.HP.AMBIENT</t>
  </si>
  <si>
    <t>UED.ktoe.SI.NFM.OTHER_NFM.LOW_ENTH.THERM.ELEC</t>
  </si>
  <si>
    <t>UED.ktoe.SI.NFM.OTHER_NFM.OTH_PRODUCTION.TOTAL.TOTAL</t>
  </si>
  <si>
    <t>UED.ktoe.SI.NFM.OTHER_NFM.OTH_PRODUCTION.THERM.TOTAL</t>
  </si>
  <si>
    <t>UED.ktoe.SI.NFM.OTHER_NFM.OTH_PRODUCTION.THERM.SOLIDS</t>
  </si>
  <si>
    <t>UED.ktoe.SI.NFM.OTHER_NFM.OTH_PRODUCTION.THERM.LPG</t>
  </si>
  <si>
    <t>UED.ktoe.SI.NFM.OTHER_NFM.OTH_PRODUCTION.THERM.DIESEL_LIQBIO</t>
  </si>
  <si>
    <t>UED.ktoe.SI.NFM.OTHER_NFM.OTH_PRODUCTION.THERM.RFO</t>
  </si>
  <si>
    <t>UED.ktoe.SI.NFM.OTHER_NFM.OTH_PRODUCTION.THERM.NG_BIOGAS</t>
  </si>
  <si>
    <t>UED.ktoe.SI.NFM.OTHER_NFM.OTH_PRODUCTION.ELEC.ELEC</t>
  </si>
  <si>
    <t>UED.ktoe.SI.NFM.OTHER_NFM.OTH_PROCESSING.TOTAL.TOTAL</t>
  </si>
  <si>
    <t>UED.ktoe.SI.NFM.OTHER_NFM.OTH_PROCESSING.THERM.TOTAL</t>
  </si>
  <si>
    <t>UED.ktoe.SI.NFM.OTHER_NFM.OTH_PROCESSING.THERM.LPG</t>
  </si>
  <si>
    <t>UED.ktoe.SI.NFM.OTHER_NFM.OTH_PROCESSING.THERM.DIESEL_LIQBIO</t>
  </si>
  <si>
    <t>UED.ktoe.SI.NFM.OTHER_NFM.OTH_PROCESSING.THERM.RFO</t>
  </si>
  <si>
    <t>UED.ktoe.SI.NFM.OTHER_NFM.OTH_PROCESSING.THERM.NG_BIOGAS</t>
  </si>
  <si>
    <t>UED.ktoe.SI.NFM.OTHER_NFM.OTH_PROCESSING.ELEC.ELEC</t>
  </si>
  <si>
    <t>UED.ktoe.SI.NFM.OTHER_NFM.OTH_FINISHING.THERM.TOTAL</t>
  </si>
  <si>
    <t>UED.ktoe.SI.NFM.OTHER_NFM.OTH_FINISHING.THERM.LPG</t>
  </si>
  <si>
    <t>UED.ktoe.SI.NFM.OTHER_NFM.OTH_FINISHING.THERM.DIESEL_LIQBIO</t>
  </si>
  <si>
    <t>UED.ktoe.SI.NFM.OTHER_NFM.OTH_FINISHING.THERM.NG_BIOGAS</t>
  </si>
  <si>
    <t>UED.ktoe.SI.NFM.OTHER_NFM.OTH_FINISHING_STEAM.TOTAL.TOTAL</t>
  </si>
  <si>
    <t>UED.ktoe.SI.NFM.OTHER_NFM.OTH_FINISHING_STEAM.STEAM.SOLIDS</t>
  </si>
  <si>
    <t>UED.ktoe.SI.NFM.OTHER_NFM.OTH_FINISHING_STEAM.STEAM.RFG</t>
  </si>
  <si>
    <t>UED.ktoe.SI.NFM.OTHER_NFM.OTH_FINISHING_STEAM.STEAM.LPG</t>
  </si>
  <si>
    <t>UED.ktoe.SI.NFM.OTHER_NFM.OTH_FINISHING_STEAM.STEAM.DIESEL_LIQBIO</t>
  </si>
  <si>
    <t>UED.ktoe.SI.NFM.OTHER_NFM.OTH_FINISHING_STEAM.STEAM.RFO</t>
  </si>
  <si>
    <t>UED.ktoe.SI.NFM.OTHER_NFM.OTH_FINISHING_STEAM.STEAM.OTHER</t>
  </si>
  <si>
    <t>UED.ktoe.SI.NFM.OTHER_NFM.OTH_FINISHING_STEAM.STEAM.NG_BIOGAS</t>
  </si>
  <si>
    <t>UED.ktoe.SI.NFM.OTHER_NFM.OTH_FINISHING_STEAM.STEAM.DERIVED</t>
  </si>
  <si>
    <t>UED.ktoe.SI.NFM.OTHER_NFM.OTH_FINISHING_STEAM.STEAM.BIOMASS_WASTE</t>
  </si>
  <si>
    <t>UED.ktoe.SI.NFM.OTHER_NFM.OTH_FINISHING_STEAM.STEAM.STEAM_DISTR</t>
  </si>
  <si>
    <t>UED.ktoe.SI.NFM.OTHER_NFM.OTH_FINISHING.ELEC.ELEC</t>
  </si>
  <si>
    <t>FUEL_EMI.ktCO2.SI.NFM.ALUMINA.TOTAL.TOTAL.TOTAL</t>
  </si>
  <si>
    <t>FUEL_EMI.ktCO2.SI.NFM.ALUMINA.LIGHT.GENERIC.ELEC</t>
  </si>
  <si>
    <t>FUEL_EMI.ktCO2.SI.NFM.ALUMINA.AIRCOMP.GENERIC.ELEC</t>
  </si>
  <si>
    <t>FUEL_EMI.ktCO2.SI.NFM.ALUMINA.MOTOR.GENERIC.ELEC</t>
  </si>
  <si>
    <t>FUEL_EMI.ktCO2.SI.NFM.ALUMINA.FANS.GENERIC.ELEC</t>
  </si>
  <si>
    <t>FUEL_EMI.ktCO2.SI.NFM.ALUMINA.LOW_ENTH.TOTAL.TOTAL</t>
  </si>
  <si>
    <t>FUEL_EMI.ktCO2.SI.NFM.ALUMINA.LOW_ENTH.THERM.DIESEL_LIQBIO</t>
  </si>
  <si>
    <t>FUEL_EMI.ktCO2.SI.NFM.ALUMINA.LOW_ENTH.THERM.NG_BIOGAS</t>
  </si>
  <si>
    <t>FUEL_EMI.ktCO2.SI.NFM.ALUMINA.LOW_ENTH.THERM.SOLAR_GEO</t>
  </si>
  <si>
    <t>FUEL_EMI.ktCO2.SI.NFM.ALUMINA.LOW_ENTH.HP.AMBIENT</t>
  </si>
  <si>
    <t>FUEL_EMI.ktCO2.SI.NFM.ALUMINA.LOW_ENTH.THERM.ELEC</t>
  </si>
  <si>
    <t>FUEL_EMI.ktCO2.SI.NFM.ALUMINA.A_PRODUCTION.TOTAL.TOTAL</t>
  </si>
  <si>
    <t>FUEL_EMI.ktCO2.SI.NFM.ALUMINA.A_PRODUCTION.STEAM.SOLIDS</t>
  </si>
  <si>
    <t>FUEL_EMI.ktCO2.SI.NFM.ALUMINA.A_PRODUCTION.STEAM.RFG</t>
  </si>
  <si>
    <t>FUEL_EMI.ktCO2.SI.NFM.ALUMINA.A_PRODUCTION.STEAM.LPG</t>
  </si>
  <si>
    <t>FUEL_EMI.ktCO2.SI.NFM.ALUMINA.A_PRODUCTION.STEAM.DIESEL_LIQBIO</t>
  </si>
  <si>
    <t>FUEL_EMI.ktCO2.SI.NFM.ALUMINA.A_PRODUCTION.STEAM.RFO</t>
  </si>
  <si>
    <t>FUEL_EMI.ktCO2.SI.NFM.ALUMINA.A_PRODUCTION.STEAM.OTHER</t>
  </si>
  <si>
    <t>FUEL_EMI.ktCO2.SI.NFM.ALUMINA.A_PRODUCTION.STEAM.NG_BIOGAS</t>
  </si>
  <si>
    <t>FUEL_EMI.ktCO2.SI.NFM.ALUMINA.A_PRODUCTION.STEAM.DERIVED</t>
  </si>
  <si>
    <t>FUEL_EMI.ktCO2.SI.NFM.ALUMINA.A_PRODUCTION.STEAM.BIOMASS_WASTE</t>
  </si>
  <si>
    <t>FUEL_EMI.ktCO2.SI.NFM.ALUMINA.A_PRODUCTION.STEAM.STEAM_DISTR</t>
  </si>
  <si>
    <t>FUEL_EMI.ktCO2.SI.NFM.ALUMINA.A_REFINING.TOTAL.TOTAL</t>
  </si>
  <si>
    <t>FUEL_EMI.ktCO2.SI.NFM.ALUMINA.A_REFINING.THERM.LPG</t>
  </si>
  <si>
    <t>FUEL_EMI.ktCO2.SI.NFM.ALUMINA.A_REFINING.THERM.DIESEL_LIQBIO</t>
  </si>
  <si>
    <t>FUEL_EMI.ktCO2.SI.NFM.ALUMINA.A_REFINING.THERM.RFO</t>
  </si>
  <si>
    <t>FUEL_EMI.ktCO2.SI.NFM.ALUMINA.A_REFINING.THERM.NG_BIOGAS</t>
  </si>
  <si>
    <t>FUEL_EMI.ktCO2.SI.NFM.ALUMINA.A_REFINING.THERM.ELEC</t>
  </si>
  <si>
    <t>FUEL_EMI.ktCO2.SI.NFM.PRIM_ALU.LIGHT.GENERIC.ELEC</t>
  </si>
  <si>
    <t>FUEL_EMI.ktCO2.SI.NFM.PRIM_ALU.AIRCOMP.GENERIC.ELEC</t>
  </si>
  <si>
    <t>FUEL_EMI.ktCO2.SI.NFM.PRIM_ALU.MOTOR.GENERIC.ELEC</t>
  </si>
  <si>
    <t>FUEL_EMI.ktCO2.SI.NFM.PRIM_ALU.FANS.GENERIC.ELEC</t>
  </si>
  <si>
    <t>FUEL_EMI.ktCO2.SI.NFM.PRIM_ALU.LOW_ENTH.TOTAL.TOTAL</t>
  </si>
  <si>
    <t>FUEL_EMI.ktCO2.SI.NFM.PRIM_ALU.LOW_ENTH.THERM.DIESEL_LIQBIO</t>
  </si>
  <si>
    <t>FUEL_EMI.ktCO2.SI.NFM.PRIM_ALU.LOW_ENTH.THERM.NG_BIOGAS</t>
  </si>
  <si>
    <t>FUEL_EMI.ktCO2.SI.NFM.PRIM_ALU.LOW_ENTH.THERM.SOLAR_GEO</t>
  </si>
  <si>
    <t>FUEL_EMI.ktCO2.SI.NFM.PRIM_ALU.LOW_ENTH.HP.AMBIENT</t>
  </si>
  <si>
    <t>FUEL_EMI.ktCO2.SI.NFM.PRIM_ALU.LOW_ENTH.THERM.ELEC</t>
  </si>
  <si>
    <t>FUEL_EMI.ktCO2.SI.NFM.PRIM_ALU.SMELTING.ELEC.ELEC</t>
  </si>
  <si>
    <t>FUEL_EMI.ktCO2.SI.NFM.PRIM_ALU.PROCESSING.TOTAL.TOTAL</t>
  </si>
  <si>
    <t>FUEL_EMI.ktCO2.SI.NFM.PRIM_ALU.PROCESSING.THERM.TOTAL</t>
  </si>
  <si>
    <t>FUEL_EMI.ktCO2.SI.NFM.PRIM_ALU.PROCESSING.THERM.LPG</t>
  </si>
  <si>
    <t>FUEL_EMI.ktCO2.SI.NFM.PRIM_ALU.PROCESSING.THERM.DIESEL_LIQBIO</t>
  </si>
  <si>
    <t>FUEL_EMI.ktCO2.SI.NFM.PRIM_ALU.PROCESSING.THERM.RFO</t>
  </si>
  <si>
    <t>FUEL_EMI.ktCO2.SI.NFM.PRIM_ALU.PROCESSING.THERM.NG_BIOGAS</t>
  </si>
  <si>
    <t>FUEL_EMI.ktCO2.SI.NFM.PRIM_ALU.PROCESSING.ELEC.ELEC</t>
  </si>
  <si>
    <t>FUEL_EMI.ktCO2.SI.NFM.PRIM_ALU.FINISHING.THERM.TOTAL</t>
  </si>
  <si>
    <t>FUEL_EMI.ktCO2.SI.NFM.PRIM_ALU.FINISHING.THERM.LPG</t>
  </si>
  <si>
    <t>FUEL_EMI.ktCO2.SI.NFM.PRIM_ALU.FINISHING.THERM.DIESEL_LIQBIO</t>
  </si>
  <si>
    <t>FUEL_EMI.ktCO2.SI.NFM.PRIM_ALU.FINISHING.THERM.NG_BIOGAS</t>
  </si>
  <si>
    <t>FUEL_EMI.ktCO2.SI.NFM.PRIM_ALU.FINISHING_STEAM.TOTAL.TOTAL</t>
  </si>
  <si>
    <t>FUEL_EMI.ktCO2.SI.NFM.PRIM_ALU.FINISHING_STEAM.STEAM.SOLIDS</t>
  </si>
  <si>
    <t>FUEL_EMI.ktCO2.SI.NFM.PRIM_ALU.FINISHING_STEAM.STEAM.RFG</t>
  </si>
  <si>
    <t>FUEL_EMI.ktCO2.SI.NFM.PRIM_ALU.FINISHING_STEAM.STEAM.LPG</t>
  </si>
  <si>
    <t>FUEL_EMI.ktCO2.SI.NFM.PRIM_ALU.FINISHING_STEAM.STEAM.DIESEL_LIQBIO</t>
  </si>
  <si>
    <t>FUEL_EMI.ktCO2.SI.NFM.PRIM_ALU.FINISHING_STEAM.STEAM.RFO</t>
  </si>
  <si>
    <t>FUEL_EMI.ktCO2.SI.NFM.PRIM_ALU.FINISHING_STEAM.STEAM.OTHER</t>
  </si>
  <si>
    <t>FUEL_EMI.ktCO2.SI.NFM.PRIM_ALU.FINISHING_STEAM.STEAM.NG_BIOGAS</t>
  </si>
  <si>
    <t>FUEL_EMI.ktCO2.SI.NFM.PRIM_ALU.FINISHING_STEAM.STEAM.DERIVED</t>
  </si>
  <si>
    <t>FUEL_EMI.ktCO2.SI.NFM.PRIM_ALU.FINISHING_STEAM.STEAM.BIOMASS_WASTE</t>
  </si>
  <si>
    <t>FUEL_EMI.ktCO2.SI.NFM.PRIM_ALU.FINISHING_STEAM.STEAM.STEAM_DISTR</t>
  </si>
  <si>
    <t>FUEL_EMI.ktCO2.SI.NFM.PRIM_ALU.FINISHING.ELEC.ELEC</t>
  </si>
  <si>
    <t>PROCESS_EMI.ktCO2.SI.NFM.PRIM_ALU</t>
  </si>
  <si>
    <t>FUEL_EMI.ktCO2.SI.NFM.SEC_ALU.TOTAL.TOTAL.TOTAL</t>
  </si>
  <si>
    <t>FUEL_EMI.ktCO2.SI.NFM.SEC_ALU.LIGHT.GENERIC.ELEC</t>
  </si>
  <si>
    <t>FUEL_EMI.ktCO2.SI.NFM.SEC_ALU.AIRCOMP.GENERIC.ELEC</t>
  </si>
  <si>
    <t>FUEL_EMI.ktCO2.SI.NFM.SEC_ALU.MOTOR.GENERIC.ELEC</t>
  </si>
  <si>
    <t>FUEL_EMI.ktCO2.SI.NFM.SEC_ALU.FANS.GENERIC.ELEC</t>
  </si>
  <si>
    <t>FUEL_EMI.ktCO2.SI.NFM.SEC_ALU.LOW_ENTH.TOTAL.TOTAL</t>
  </si>
  <si>
    <t>FUEL_EMI.ktCO2.SI.NFM.SEC_ALU.LOW_ENTH.THERM.DIESEL_LIQBIO</t>
  </si>
  <si>
    <t>FUEL_EMI.ktCO2.SI.NFM.SEC_ALU.LOW_ENTH.THERM.NG_BIOGAS</t>
  </si>
  <si>
    <t>FUEL_EMI.ktCO2.SI.NFM.SEC_ALU.LOW_ENTH.THERM.SOLAR_GEO</t>
  </si>
  <si>
    <t>FUEL_EMI.ktCO2.SI.NFM.SEC_ALU.LOW_ENTH.HP.AMBIENT</t>
  </si>
  <si>
    <t>FUEL_EMI.ktCO2.SI.NFM.SEC_ALU.LOW_ENTH.THERM.ELEC</t>
  </si>
  <si>
    <t>FUEL_EMI.ktCO2.SI.NFM.SEC_ALU.SEC_REMELTING.TOTAL.TOTAL</t>
  </si>
  <si>
    <t>FUEL_EMI.ktCO2.SI.NFM.SEC_ALU.SEC_REMELTING.THERM.TOTAL</t>
  </si>
  <si>
    <t>FUEL_EMI.ktCO2.SI.NFM.SEC_ALU.SEC_REMELTING.THERM.LPG</t>
  </si>
  <si>
    <t>FUEL_EMI.ktCO2.SI.NFM.SEC_ALU.SEC_REMELTING.THERM.DIESEL_LIQBIO</t>
  </si>
  <si>
    <t>FUEL_EMI.ktCO2.SI.NFM.SEC_ALU.SEC_REMELTING.THERM.RFO</t>
  </si>
  <si>
    <t>FUEL_EMI.ktCO2.SI.NFM.SEC_ALU.SEC_REMELTING.THERM.NG_BIOGAS</t>
  </si>
  <si>
    <t>FUEL_EMI.ktCO2.SI.NFM.SEC_ALU.SEC_REMELTING.ELEC.ELEC</t>
  </si>
  <si>
    <t>FUEL_EMI.ktCO2.SI.NFM.SEC_ALU.SEC_PROCESSING.TOTAL.TOTAL</t>
  </si>
  <si>
    <t>FUEL_EMI.ktCO2.SI.NFM.SEC_ALU.SEC_PROCESSING.THERM.TOTAL</t>
  </si>
  <si>
    <t>FUEL_EMI.ktCO2.SI.NFM.SEC_ALU.SEC_PROCESSING.THERM.LPG</t>
  </si>
  <si>
    <t>FUEL_EMI.ktCO2.SI.NFM.SEC_ALU.SEC_PROCESSING.THERM.DIESEL_LIQBIO</t>
  </si>
  <si>
    <t>FUEL_EMI.ktCO2.SI.NFM.SEC_ALU.SEC_PROCESSING.THERM.RFO</t>
  </si>
  <si>
    <t>FUEL_EMI.ktCO2.SI.NFM.SEC_ALU.SEC_PROCESSING.THERM.NG_BIOGAS</t>
  </si>
  <si>
    <t>FUEL_EMI.ktCO2.SI.NFM.SEC_ALU.SEC_PROCESSING.ELEC.ELEC</t>
  </si>
  <si>
    <t>FUEL_EMI.ktCO2.SI.NFM.SEC_ALU.SEC_FINISHING.THERM.TOTAL</t>
  </si>
  <si>
    <t>FUEL_EMI.ktCO2.SI.NFM.SEC_ALU.SEC_FINISHING.THERM.LPG</t>
  </si>
  <si>
    <t>FUEL_EMI.ktCO2.SI.NFM.SEC_ALU.SEC_FINISHING.THERM.DIESEL_LIQBIO</t>
  </si>
  <si>
    <t>FUEL_EMI.ktCO2.SI.NFM.SEC_ALU.SEC_FINISHING.THERM.NG_BIOGAS</t>
  </si>
  <si>
    <t>FUEL_EMI.ktCO2.SI.NFM.SEC_ALU.SEC_FINISHING_STEAM.TOTAL.TOTAL</t>
  </si>
  <si>
    <t>FUEL_EMI.ktCO2.SI.NFM.SEC_ALU.SEC_FINISHING_STEAM.STEAM.SOLIDS</t>
  </si>
  <si>
    <t>FUEL_EMI.ktCO2.SI.NFM.SEC_ALU.SEC_FINISHING_STEAM.STEAM.RFG</t>
  </si>
  <si>
    <t>FUEL_EMI.ktCO2.SI.NFM.SEC_ALU.SEC_FINISHING_STEAM.STEAM.LPG</t>
  </si>
  <si>
    <t>FUEL_EMI.ktCO2.SI.NFM.SEC_ALU.SEC_FINISHING_STEAM.STEAM.DIESEL_LIQBIO</t>
  </si>
  <si>
    <t>FUEL_EMI.ktCO2.SI.NFM.SEC_ALU.SEC_FINISHING_STEAM.STEAM.RFO</t>
  </si>
  <si>
    <t>FUEL_EMI.ktCO2.SI.NFM.SEC_ALU.SEC_FINISHING_STEAM.STEAM.OTHER</t>
  </si>
  <si>
    <t>FUEL_EMI.ktCO2.SI.NFM.SEC_ALU.SEC_FINISHING_STEAM.STEAM.NG_BIOGAS</t>
  </si>
  <si>
    <t>FUEL_EMI.ktCO2.SI.NFM.SEC_ALU.SEC_FINISHING_STEAM.STEAM.DERIVED</t>
  </si>
  <si>
    <t>FUEL_EMI.ktCO2.SI.NFM.SEC_ALU.SEC_FINISHING_STEAM.STEAM.BIOMASS_WASTE</t>
  </si>
  <si>
    <t>FUEL_EMI.ktCO2.SI.NFM.SEC_ALU.SEC_FINISHING_STEAM.STEAM.STEAM_DISTR</t>
  </si>
  <si>
    <t>FUEL_EMI.ktCO2.SI.NFM.SEC_ALU.SEC_FINISHING.ELEC.ELEC</t>
  </si>
  <si>
    <t>FUEL_EMI.ktCO2.SI.NFM.OTHER_NFM.LIGHT.GENERIC.ELEC</t>
  </si>
  <si>
    <t>FUEL_EMI.ktCO2.SI.NFM.OTHER_NFM.AIRCOMP.GENERIC.ELEC</t>
  </si>
  <si>
    <t>FUEL_EMI.ktCO2.SI.NFM.OTHER_NFM.MOTOR.GENERIC.ELEC</t>
  </si>
  <si>
    <t>FUEL_EMI.ktCO2.SI.NFM.OTHER_NFM.FANS.GENERIC.ELEC</t>
  </si>
  <si>
    <t>FUEL_EMI.ktCO2.SI.NFM.OTHER_NFM.LOW_ENTH.TOTAL.TOTAL</t>
  </si>
  <si>
    <t>FUEL_EMI.ktCO2.SI.NFM.OTHER_NFM.LOW_ENTH.THERM.DIESEL_LIQBIO</t>
  </si>
  <si>
    <t>FUEL_EMI.ktCO2.SI.NFM.OTHER_NFM.LOW_ENTH.THERM.NG_BIOGAS</t>
  </si>
  <si>
    <t>FUEL_EMI.ktCO2.SI.NFM.OTHER_NFM.LOW_ENTH.THERM.SOLAR_GEO</t>
  </si>
  <si>
    <t>FUEL_EMI.ktCO2.SI.NFM.OTHER_NFM.LOW_ENTH.HP.AMBIENT</t>
  </si>
  <si>
    <t>FUEL_EMI.ktCO2.SI.NFM.OTHER_NFM.LOW_ENTH.THERM.ELEC</t>
  </si>
  <si>
    <t>FUEL_EMI.ktCO2.SI.NFM.OTHER_NFM.OTH_PRODUCTION.TOTAL.TOTAL</t>
  </si>
  <si>
    <t>FUEL_EMI.ktCO2.SI.NFM.OTHER_NFM.OTH_PRODUCTION.THERM.TOTAL</t>
  </si>
  <si>
    <t>FUEL_EMI.ktCO2.SI.NFM.OTHER_NFM.OTH_PRODUCTION.THERM.SOLIDS</t>
  </si>
  <si>
    <t>FUEL_EMI.ktCO2.SI.NFM.OTHER_NFM.OTH_PRODUCTION.THERM.LPG</t>
  </si>
  <si>
    <t>FUEL_EMI.ktCO2.SI.NFM.OTHER_NFM.OTH_PRODUCTION.THERM.DIESEL_LIQBIO</t>
  </si>
  <si>
    <t>FUEL_EMI.ktCO2.SI.NFM.OTHER_NFM.OTH_PRODUCTION.THERM.RFO</t>
  </si>
  <si>
    <t>FUEL_EMI.ktCO2.SI.NFM.OTHER_NFM.OTH_PRODUCTION.THERM.NG_BIOGAS</t>
  </si>
  <si>
    <t>FUEL_EMI.ktCO2.SI.NFM.OTHER_NFM.OTH_PRODUCTION.ELEC.ELEC</t>
  </si>
  <si>
    <t>FUEL_EMI.ktCO2.SI.NFM.OTHER_NFM.OTH_PROCESSING.TOTAL.TOTAL</t>
  </si>
  <si>
    <t>FUEL_EMI.ktCO2.SI.NFM.OTHER_NFM.OTH_PROCESSING.THERM.TOTAL</t>
  </si>
  <si>
    <t>FUEL_EMI.ktCO2.SI.NFM.OTHER_NFM.OTH_PROCESSING.THERM.LPG</t>
  </si>
  <si>
    <t>FUEL_EMI.ktCO2.SI.NFM.OTHER_NFM.OTH_PROCESSING.THERM.DIESEL_LIQBIO</t>
  </si>
  <si>
    <t>FUEL_EMI.ktCO2.SI.NFM.OTHER_NFM.OTH_PROCESSING.THERM.RFO</t>
  </si>
  <si>
    <t>FUEL_EMI.ktCO2.SI.NFM.OTHER_NFM.OTH_PROCESSING.THERM.NG_BIOGAS</t>
  </si>
  <si>
    <t>FUEL_EMI.ktCO2.SI.NFM.OTHER_NFM.OTH_PROCESSING.ELEC.ELEC</t>
  </si>
  <si>
    <t>FUEL_EMI.ktCO2.SI.NFM.OTHER_NFM.OTH_FINISHING.THERM.TOTAL</t>
  </si>
  <si>
    <t>FUEL_EMI.ktCO2.SI.NFM.OTHER_NFM.OTH_FINISHING.THERM.LPG</t>
  </si>
  <si>
    <t>FUEL_EMI.ktCO2.SI.NFM.OTHER_NFM.OTH_FINISHING.THERM.DIESEL_LIQBIO</t>
  </si>
  <si>
    <t>FUEL_EMI.ktCO2.SI.NFM.OTHER_NFM.OTH_FINISHING.THERM.NG_BIOGAS</t>
  </si>
  <si>
    <t>FUEL_EMI.ktCO2.SI.NFM.OTHER_NFM.OTH_FINISHING_STEAM.TOTAL.TOTAL</t>
  </si>
  <si>
    <t>FUEL_EMI.ktCO2.SI.NFM.OTHER_NFM.OTH_FINISHING_STEAM.STEAM.SOLIDS</t>
  </si>
  <si>
    <t>FUEL_EMI.ktCO2.SI.NFM.OTHER_NFM.OTH_FINISHING_STEAM.STEAM.RFG</t>
  </si>
  <si>
    <t>FUEL_EMI.ktCO2.SI.NFM.OTHER_NFM.OTH_FINISHING_STEAM.STEAM.LPG</t>
  </si>
  <si>
    <t>FUEL_EMI.ktCO2.SI.NFM.OTHER_NFM.OTH_FINISHING_STEAM.STEAM.DIESEL_LIQBIO</t>
  </si>
  <si>
    <t>FUEL_EMI.ktCO2.SI.NFM.OTHER_NFM.OTH_FINISHING_STEAM.STEAM.RFO</t>
  </si>
  <si>
    <t>FUEL_EMI.ktCO2.SI.NFM.OTHER_NFM.OTH_FINISHING_STEAM.STEAM.OTHER</t>
  </si>
  <si>
    <t>FUEL_EMI.ktCO2.SI.NFM.OTHER_NFM.OTH_FINISHING_STEAM.STEAM.NG_BIOGAS</t>
  </si>
  <si>
    <t>FUEL_EMI.ktCO2.SI.NFM.OTHER_NFM.OTH_FINISHING_STEAM.STEAM.DERIVED</t>
  </si>
  <si>
    <t>FUEL_EMI.ktCO2.SI.NFM.OTHER_NFM.OTH_FINISHING_STEAM.STEAM.BIOMASS_WASTE</t>
  </si>
  <si>
    <t>FUEL_EMI.ktCO2.SI.NFM.OTHER_NFM.OTH_FINISHING_STEAM.STEAM.STEAM_DISTR</t>
  </si>
  <si>
    <t>FUEL_EMI.ktCO2.SI.NFM.OTHER_NFM.OTH_FINISHING.ELEC.ELEC</t>
  </si>
  <si>
    <t>PROCESS_EMI.ktCO2.SI.NFM.OTHER_NFM</t>
  </si>
  <si>
    <t>Aluminium - primary production (without process emissions)</t>
  </si>
  <si>
    <t>Other non-ferrous metals (without process emissions)</t>
  </si>
  <si>
    <t>Basic and other chemicals</t>
  </si>
  <si>
    <t>VA.Meuro2015.SI.CHI.BASIC_CHEM</t>
  </si>
  <si>
    <t>VA.Meuro2015.SI.CHI.OTHER_CHEM</t>
  </si>
  <si>
    <t>VA.Meuro2015.SI.CHI.PHARM</t>
  </si>
  <si>
    <t>Basic chemicals (kt ethylene eq.)</t>
  </si>
  <si>
    <t>OUTPUT.kt.SI.CHI.BASIC_CHEM</t>
  </si>
  <si>
    <t>Other chemicals (kt ethylene eq.)</t>
  </si>
  <si>
    <t>OUTPUT.kt.SI.CHI.OTHER_CHEM</t>
  </si>
  <si>
    <t>Pharmaceutical products etc. (kt ethylene eq.)</t>
  </si>
  <si>
    <t>OUTPUT.kt.SI.CHI.PHARM</t>
  </si>
  <si>
    <t>CAP.kt.SI.CHI.BASIC_CHEM</t>
  </si>
  <si>
    <t>CAP.kt.SI.CHI.OTHER_CHEM</t>
  </si>
  <si>
    <t>CAP.kt.SI.CHI.PHARM</t>
  </si>
  <si>
    <t>NEWCAP.kt.SI.CHI.BASIC_CHEM</t>
  </si>
  <si>
    <t>NEWCAP.kt.SI.CHI.OTHER_CHEM</t>
  </si>
  <si>
    <t>NEWCAP.kt.SI.CHI.PHARM</t>
  </si>
  <si>
    <t>FEC.ktoe.SI.CHI.TOTAL.TOTAL.TOTAL.TOTAL</t>
  </si>
  <si>
    <t>FEC.ktoe.SI.CHI.TOTAL.TOTAL.TOTAL.SOLIDS</t>
  </si>
  <si>
    <t>FEC.ktoe.SI.CHI.TOTAL.TOTAL.TOTAL.RFG</t>
  </si>
  <si>
    <t>FEC.ktoe.SI.CHI.TOTAL.TOTAL.TOTAL.LPG</t>
  </si>
  <si>
    <t>FEC.ktoe.SI.CHI.TOTAL.TOTAL.TOTAL.DIESEL</t>
  </si>
  <si>
    <t>FEC.ktoe.SI.CHI.TOTAL.TOTAL.TOTAL.RFO</t>
  </si>
  <si>
    <t>FEC.ktoe.SI.CHI.TOTAL.TOTAL.TOTAL.OTHER</t>
  </si>
  <si>
    <t>FEC.ktoe.SI.CHI.TOTAL.TOTAL.TOTAL.NG</t>
  </si>
  <si>
    <t>FEC.ktoe.SI.CHI.TOTAL.TOTAL.TOTAL.DERIVED</t>
  </si>
  <si>
    <t>FEC.ktoe.SI.CHI.TOTAL.TOTAL.TOTAL.BIOMASS_WASTE</t>
  </si>
  <si>
    <t>FEC.ktoe.SI.CHI.TOTAL.TOTAL.TOTAL.BIOGAS</t>
  </si>
  <si>
    <t>FEC.ktoe.SI.CHI.TOTAL.TOTAL.TOTAL.LIQBIO</t>
  </si>
  <si>
    <t>FEC.ktoe.SI.CHI.TOTAL.TOTAL.TOTAL.SOLAR</t>
  </si>
  <si>
    <t>FEC.ktoe.SI.CHI.TOTAL.TOTAL.TOTAL.GEO</t>
  </si>
  <si>
    <t>FEC.ktoe.SI.CHI.TOTAL.TOTAL.TOTAL.AMBIENT</t>
  </si>
  <si>
    <t>FEC.ktoe.SI.CHI.TOTAL.TOTAL.TOTAL.STEAM_DISTR</t>
  </si>
  <si>
    <t>FEC.ktoe.SI.CHI.TOTAL.TOTAL.TOTAL.ELEC</t>
  </si>
  <si>
    <t>Non-energy use in the Chemical industry (ktoe)</t>
  </si>
  <si>
    <t>NONENERGY.ktoe.SI.CHI.TOTAL.TOTAL.TOTAL.TOTAL</t>
  </si>
  <si>
    <t>NONENERGY.ktoe.SI.CHI.TOTAL.TOTAL.TOTAL.SOLIDS</t>
  </si>
  <si>
    <t>NONENERGY.ktoe.SI.CHI.TOTAL.TOTAL.TOTAL.RFG</t>
  </si>
  <si>
    <t>NONENERGY.ktoe.SI.CHI.TOTAL.TOTAL.TOTAL.LPG</t>
  </si>
  <si>
    <t>NONENERGY.ktoe.SI.CHI.TOTAL.TOTAL.TOTAL.DIESEL</t>
  </si>
  <si>
    <t>NONENERGY.ktoe.SI.CHI.TOTAL.TOTAL.TOTAL.RFO</t>
  </si>
  <si>
    <t>NONENERGY.ktoe.SI.CHI.TOTAL.TOTAL.TOTAL.OTHER</t>
  </si>
  <si>
    <t>NONENERGY.ktoe.SI.CHI.TOTAL.TOTAL.TOTAL.NAPHTHA</t>
  </si>
  <si>
    <t>NONENERGY.ktoe.SI.CHI.TOTAL.TOTAL.TOTAL.NG_BIOGAS</t>
  </si>
  <si>
    <t>NONENERGY.ktoe.SI.CHI.TOTAL.TOTAL.TOTAL.DERIVED</t>
  </si>
  <si>
    <t>NONENERGY.ktoe.SI.CHI.TOTAL.TOTAL.TOTAL.BIOMASS_WASTE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</si>
  <si>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</si>
  <si>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</si>
  <si>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</si>
  <si>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</si>
  <si>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</si>
  <si>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FEC.ktoe.SI.CHI.BASIC_CHEM.LIGHT.GENERIC.ELEC</t>
  </si>
  <si>
    <t>FEC.ktoe.SI.CHI.BASIC_CHEM.AIRCOMP.GENERIC.ELEC</t>
  </si>
  <si>
    <t>FEC.ktoe.SI.CHI.BASIC_CHEM.MOTOR.GENERIC.ELEC</t>
  </si>
  <si>
    <t>FEC.ktoe.SI.CHI.BASIC_CHEM.FANS.GENERIC.ELEC</t>
  </si>
  <si>
    <t>FEC.ktoe.SI.CHI.BASIC_CHEM.LOW_ENTH.TOTAL.TOTAL</t>
  </si>
  <si>
    <t>FEC.ktoe.SI.CHI.BASIC_CHEM.LOW_ENTH.THERM.DIESEL_LIQBIO</t>
  </si>
  <si>
    <t>FEC.ktoe.SI.CHI.BASIC_CHEM.LOW_ENTH.THERM.NG_BIOGAS</t>
  </si>
  <si>
    <t>FEC.ktoe.SI.CHI.BASIC_CHEM.LOW_ENTH.THERM.SOLAR_GEO</t>
  </si>
  <si>
    <t>FEC.ktoe.SI.CHI.BASIC_CHEM.LOW_ENTH.HP.AMBIENT</t>
  </si>
  <si>
    <t>FEC.ktoe.SI.CHI.BASIC_CHEM.LOW_ENTH.THERM.ELEC</t>
  </si>
  <si>
    <t>Chemicals: Feedstock (energy used as raw material)</t>
  </si>
  <si>
    <t>Chemicals: Steam processing</t>
  </si>
  <si>
    <t>FEC.ktoe.SI.CHI.BASIC_CHEM.PROCESSING.TOTAL.TOTAL</t>
  </si>
  <si>
    <t>FEC.ktoe.SI.CHI.BASIC_CHEM.PROCESSING.STEAM.SOLIDS</t>
  </si>
  <si>
    <t>FEC.ktoe.SI.CHI.BASIC_CHEM.PROCESSING.STEAM.RFG</t>
  </si>
  <si>
    <t>FEC.ktoe.SI.CHI.BASIC_CHEM.PROCESSING.STEAM.LPG</t>
  </si>
  <si>
    <t>FEC.ktoe.SI.CHI.BASIC_CHEM.PROCESSING.STEAM.DIESEL_LIQBIO</t>
  </si>
  <si>
    <t>FEC.ktoe.SI.CHI.BASIC_CHEM.PROCESSING.STEAM.RFO</t>
  </si>
  <si>
    <t>FEC.ktoe.SI.CHI.BASIC_CHEM.PROCESSING.STEAM.OTHER</t>
  </si>
  <si>
    <t>FEC.ktoe.SI.CHI.BASIC_CHEM.PROCESSING.STEAM.NG_BIOGAS</t>
  </si>
  <si>
    <t>FEC.ktoe.SI.CHI.BASIC_CHEM.PROCESSING.STEAM.DERIVED</t>
  </si>
  <si>
    <t>FEC.ktoe.SI.CHI.BASIC_CHEM.PROCESSING.STEAM.BIOMASS_WASTE</t>
  </si>
  <si>
    <t>FEC.ktoe.SI.CHI.BASIC_CHEM.PROCESSING.STEAM.STEAM_DISTR</t>
  </si>
  <si>
    <t>Chemicals: Furnaces</t>
  </si>
  <si>
    <t>FEC.ktoe.SI.CHI.BASIC_CHEM.PROC_HEAT.TOTAL.TOTAL</t>
  </si>
  <si>
    <t>Chemicals: Furnaces - Thermal</t>
  </si>
  <si>
    <t>FEC.ktoe.SI.CHI.BASIC_CHEM.PROC_HEAT.THERM.TOTAL</t>
  </si>
  <si>
    <t>FEC.ktoe.SI.CHI.BASIC_CHEM.PROC_HEAT.THERM.SOLIDS</t>
  </si>
  <si>
    <t>FEC.ktoe.SI.CHI.BASIC_CHEM.PROC_HEAT.THERM.LPG</t>
  </si>
  <si>
    <t>FEC.ktoe.SI.CHI.BASIC_CHEM.PROC_HEAT.THERM.DIESEL_LIQBIO</t>
  </si>
  <si>
    <t>FEC.ktoe.SI.CHI.BASIC_CHEM.PROC_HEAT.THERM.RFO</t>
  </si>
  <si>
    <t>FEC.ktoe.SI.CHI.BASIC_CHEM.PROC_HEAT.THERM.NG_BIOGAS</t>
  </si>
  <si>
    <t>Chemicals: Furnaces - Electric</t>
  </si>
  <si>
    <t>FEC.ktoe.SI.CHI.BASIC_CHEM.PROC_HEAT.ELEC.ELEC</t>
  </si>
  <si>
    <t>Chemicals: Process cooling</t>
  </si>
  <si>
    <t>Chemicals: Process cooling - Natural gas and biogas</t>
  </si>
  <si>
    <t>FEC.ktoe.SI.CHI.BASIC_CHEM.PROC_COOL.THERM.NG_BIOGAS</t>
  </si>
  <si>
    <t>Chemicals: Process cooling - Steam</t>
  </si>
  <si>
    <t>FEC.ktoe.SI.CHI.BASIC_CHEM.PROC_COOL_STEAM.TOTAL.TOTAL</t>
  </si>
  <si>
    <t>FEC.ktoe.SI.CHI.BASIC_CHEM.PROC_COOL_STEAM.STEAM.SOLIDS</t>
  </si>
  <si>
    <t>FEC.ktoe.SI.CHI.BASIC_CHEM.PROC_COOL_STEAM.STEAM.RFG</t>
  </si>
  <si>
    <t>FEC.ktoe.SI.CHI.BASIC_CHEM.PROC_COOL_STEAM.STEAM.LPG</t>
  </si>
  <si>
    <t>FEC.ktoe.SI.CHI.BASIC_CHEM.PROC_COOL_STEAM.STEAM.DIESEL_LIQBIO</t>
  </si>
  <si>
    <t>FEC.ktoe.SI.CHI.BASIC_CHEM.PROC_COOL_STEAM.STEAM.RFO</t>
  </si>
  <si>
    <t>FEC.ktoe.SI.CHI.BASIC_CHEM.PROC_COOL_STEAM.STEAM.OTHER</t>
  </si>
  <si>
    <t>FEC.ktoe.SI.CHI.BASIC_CHEM.PROC_COOL_STEAM.STEAM.NG_BIOGAS</t>
  </si>
  <si>
    <t>FEC.ktoe.SI.CHI.BASIC_CHEM.PROC_COOL_STEAM.STEAM.DERIVED</t>
  </si>
  <si>
    <t>FEC.ktoe.SI.CHI.BASIC_CHEM.PROC_COOL_STEAM.STEAM.BIOMASS_WASTE</t>
  </si>
  <si>
    <t>FEC.ktoe.SI.CHI.BASIC_CHEM.PROC_COOL_STEAM.STEAM.STEAM_DISTR</t>
  </si>
  <si>
    <t>Chemicals: Process cooling - Electric</t>
  </si>
  <si>
    <t>FEC.ktoe.SI.CHI.BASIC_CHEM.PROC_COOL.ELEC.ELEC</t>
  </si>
  <si>
    <t>Chemicals: Generic electric process</t>
  </si>
  <si>
    <t>FEC.ktoe.SI.CHI.BASIC_CHEM.GENERIC.MECH.ELEC</t>
  </si>
  <si>
    <t>FEC.ktoe.SI.CHI.OTHER_CHEM.TOTAL.TOTAL.TOTAL</t>
  </si>
  <si>
    <t>FEC.ktoe.SI.CHI.OTHER_CHEM.LIGHT.GENERIC.ELEC</t>
  </si>
  <si>
    <t>FEC.ktoe.SI.CHI.OTHER_CHEM.AIRCOMP.GENERIC.ELEC</t>
  </si>
  <si>
    <t>FEC.ktoe.SI.CHI.OTHER_CHEM.MOTOR.GENERIC.ELEC</t>
  </si>
  <si>
    <t>FEC.ktoe.SI.CHI.OTHER_CHEM.FANS.GENERIC.ELEC</t>
  </si>
  <si>
    <t>FEC.ktoe.SI.CHI.OTHER_CHEM.LOW_ENTH.TOTAL.TOTAL</t>
  </si>
  <si>
    <t>FEC.ktoe.SI.CHI.OTHER_CHEM.LOW_ENTH.THERM.DIESEL_LIQBIO</t>
  </si>
  <si>
    <t>FEC.ktoe.SI.CHI.OTHER_CHEM.LOW_ENTH.THERM.NG_BIOGAS</t>
  </si>
  <si>
    <t>FEC.ktoe.SI.CHI.OTHER_CHEM.LOW_ENTH.THERM.SOLAR_GEO</t>
  </si>
  <si>
    <t>FEC.ktoe.SI.CHI.OTHER_CHEM.LOW_ENTH.HP.AMBIENT</t>
  </si>
  <si>
    <t>FEC.ktoe.SI.CHI.OTHER_CHEM.LOW_ENTH.THERM.ELEC</t>
  </si>
  <si>
    <t>Chemicals: High-enthalpy heat processing</t>
  </si>
  <si>
    <t>High-enthalpy heat processing - Steam</t>
  </si>
  <si>
    <t>FEC.ktoe.SI.CHI.OTHER_CHEM.PROCESSING_STEAM.TOTAL.TOTAL</t>
  </si>
  <si>
    <t>FEC.ktoe.SI.CHI.OTHER_CHEM.PROCESSING_STEAM.STEAM.SOLIDS</t>
  </si>
  <si>
    <t>FEC.ktoe.SI.CHI.OTHER_CHEM.PROCESSING_STEAM.STEAM.RFG</t>
  </si>
  <si>
    <t>FEC.ktoe.SI.CHI.OTHER_CHEM.PROCESSING_STEAM.STEAM.LPG</t>
  </si>
  <si>
    <t>FEC.ktoe.SI.CHI.OTHER_CHEM.PROCESSING_STEAM.STEAM.DIESEL_LIQBIO</t>
  </si>
  <si>
    <t>FEC.ktoe.SI.CHI.OTHER_CHEM.PROCESSING_STEAM.STEAM.RFO</t>
  </si>
  <si>
    <t>FEC.ktoe.SI.CHI.OTHER_CHEM.PROCESSING_STEAM.STEAM.OTHER</t>
  </si>
  <si>
    <t>FEC.ktoe.SI.CHI.OTHER_CHEM.PROCESSING_STEAM.STEAM.NG_BIOGAS</t>
  </si>
  <si>
    <t>FEC.ktoe.SI.CHI.OTHER_CHEM.PROCESSING_STEAM.STEAM.DERIVED</t>
  </si>
  <si>
    <t>FEC.ktoe.SI.CHI.OTHER_CHEM.PROCESSING_STEAM.STEAM.BIOMASS_WASTE</t>
  </si>
  <si>
    <t>FEC.ktoe.SI.CHI.OTHER_CHEM.PROCESSING_STEAM.STEAM.STEAM_DISTR</t>
  </si>
  <si>
    <t>High-enthalpy heat processing - Electric (microwave)</t>
  </si>
  <si>
    <t>FEC.ktoe.SI.CHI.OTHER_CHEM.PROCESSING.MICROW.ELEC</t>
  </si>
  <si>
    <t>FEC.ktoe.SI.CHI.OTHER_CHEM.PROC_HEAT.TOTAL.TOTAL</t>
  </si>
  <si>
    <t>FEC.ktoe.SI.CHI.OTHER_CHEM.PROC_HEAT.THERM.TOTAL</t>
  </si>
  <si>
    <t>FEC.ktoe.SI.CHI.OTHER_CHEM.PROC_HEAT.THERM.SOLIDS</t>
  </si>
  <si>
    <t>FEC.ktoe.SI.CHI.OTHER_CHEM.PROC_HEAT.THERM.LPG</t>
  </si>
  <si>
    <t>FEC.ktoe.SI.CHI.OTHER_CHEM.PROC_HEAT.THERM.DIESEL_LIQBIO</t>
  </si>
  <si>
    <t>FEC.ktoe.SI.CHI.OTHER_CHEM.PROC_HEAT.THERM.RFO</t>
  </si>
  <si>
    <t>FEC.ktoe.SI.CHI.OTHER_CHEM.PROC_HEAT.THERM.NG_BIOGAS</t>
  </si>
  <si>
    <t>FEC.ktoe.SI.CHI.OTHER_CHEM.PROC_HEAT.ELEC.ELEC</t>
  </si>
  <si>
    <t>FEC.ktoe.SI.CHI.OTHER_CHEM.PROC_COOL.THERM.NG_BIOGAS</t>
  </si>
  <si>
    <t>FEC.ktoe.SI.CHI.OTHER_CHEM.PROC_COOL_STEAM.TOTAL.TOTAL</t>
  </si>
  <si>
    <t>FEC.ktoe.SI.CHI.OTHER_CHEM.PROC_COOL_STEAM.STEAM.SOLIDS</t>
  </si>
  <si>
    <t>FEC.ktoe.SI.CHI.OTHER_CHEM.PROC_COOL_STEAM.STEAM.RFG</t>
  </si>
  <si>
    <t>FEC.ktoe.SI.CHI.OTHER_CHEM.PROC_COOL_STEAM.STEAM.LPG</t>
  </si>
  <si>
    <t>FEC.ktoe.SI.CHI.OTHER_CHEM.PROC_COOL_STEAM.STEAM.DIESEL_LIQBIO</t>
  </si>
  <si>
    <t>FEC.ktoe.SI.CHI.OTHER_CHEM.PROC_COOL_STEAM.STEAM.RFO</t>
  </si>
  <si>
    <t>FEC.ktoe.SI.CHI.OTHER_CHEM.PROC_COOL_STEAM.STEAM.OTHER</t>
  </si>
  <si>
    <t>FEC.ktoe.SI.CHI.OTHER_CHEM.PROC_COOL_STEAM.STEAM.NG_BIOGAS</t>
  </si>
  <si>
    <t>FEC.ktoe.SI.CHI.OTHER_CHEM.PROC_COOL_STEAM.STEAM.DERIVED</t>
  </si>
  <si>
    <t>FEC.ktoe.SI.CHI.OTHER_CHEM.PROC_COOL_STEAM.STEAM.BIOMASS_WASTE</t>
  </si>
  <si>
    <t>FEC.ktoe.SI.CHI.OTHER_CHEM.PROC_COOL_STEAM.STEAM.STEAM_DISTR</t>
  </si>
  <si>
    <t>FEC.ktoe.SI.CHI.OTHER_CHEM.PROC_COOL.ELEC.ELEC</t>
  </si>
  <si>
    <t>FEC.ktoe.SI.CHI.OTHER_CHEM.GENERIC.MECH.ELEC</t>
  </si>
  <si>
    <t>FEC.ktoe.SI.CHI.PHARM.TOTAL.TOTAL.TOTAL</t>
  </si>
  <si>
    <t>FEC.ktoe.SI.CHI.PHARM.LIGHT.GENERIC.ELEC</t>
  </si>
  <si>
    <t>FEC.ktoe.SI.CHI.PHARM.AIRCOMP.GENERIC.ELEC</t>
  </si>
  <si>
    <t>FEC.ktoe.SI.CHI.PHARM.MOTOR.GENERIC.ELEC</t>
  </si>
  <si>
    <t>FEC.ktoe.SI.CHI.PHARM.FANS.GENERIC.ELEC</t>
  </si>
  <si>
    <t>FEC.ktoe.SI.CHI.PHARM.LOW_ENTH.TOTAL.TOTAL</t>
  </si>
  <si>
    <t>FEC.ktoe.SI.CHI.PHARM.LOW_ENTH.THERM.DIESEL_LIQBIO</t>
  </si>
  <si>
    <t>FEC.ktoe.SI.CHI.PHARM.LOW_ENTH.THERM.NG_BIOGAS</t>
  </si>
  <si>
    <t>FEC.ktoe.SI.CHI.PHARM.LOW_ENTH.THERM.SOLAR_GEO</t>
  </si>
  <si>
    <t>FEC.ktoe.SI.CHI.PHARM.LOW_ENTH.HP.AMBIENT</t>
  </si>
  <si>
    <t>FEC.ktoe.SI.CHI.PHARM.LOW_ENTH.THERM.ELEC</t>
  </si>
  <si>
    <t>FEC.ktoe.SI.CHI.PHARM.PROCESSING_STEAM.TOTAL.TOTAL</t>
  </si>
  <si>
    <t>FEC.ktoe.SI.CHI.PHARM.PROCESSING_STEAM.STEAM.SOLIDS</t>
  </si>
  <si>
    <t>FEC.ktoe.SI.CHI.PHARM.PROCESSING_STEAM.STEAM.RFG</t>
  </si>
  <si>
    <t>FEC.ktoe.SI.CHI.PHARM.PROCESSING_STEAM.STEAM.LPG</t>
  </si>
  <si>
    <t>FEC.ktoe.SI.CHI.PHARM.PROCESSING_STEAM.STEAM.DIESEL_LIQBIO</t>
  </si>
  <si>
    <t>FEC.ktoe.SI.CHI.PHARM.PROCESSING_STEAM.STEAM.RFO</t>
  </si>
  <si>
    <t>FEC.ktoe.SI.CHI.PHARM.PROCESSING_STEAM.STEAM.OTHER</t>
  </si>
  <si>
    <t>FEC.ktoe.SI.CHI.PHARM.PROCESSING_STEAM.STEAM.NG_BIOGAS</t>
  </si>
  <si>
    <t>FEC.ktoe.SI.CHI.PHARM.PROCESSING_STEAM.STEAM.DERIVED</t>
  </si>
  <si>
    <t>FEC.ktoe.SI.CHI.PHARM.PROCESSING_STEAM.STEAM.BIOMASS_WASTE</t>
  </si>
  <si>
    <t>FEC.ktoe.SI.CHI.PHARM.PROCESSING_STEAM.STEAM.STEAM_DISTR</t>
  </si>
  <si>
    <t>FEC.ktoe.SI.CHI.PHARM.PROCESSING.MICROW.ELEC</t>
  </si>
  <si>
    <t>FEC.ktoe.SI.CHI.PHARM.PROC_HEAT.TOTAL.TOTAL</t>
  </si>
  <si>
    <t>FEC.ktoe.SI.CHI.PHARM.PROC_HEAT.THERM.TOTAL</t>
  </si>
  <si>
    <t>FEC.ktoe.SI.CHI.PHARM.PROC_HEAT.THERM.SOLIDS</t>
  </si>
  <si>
    <t>FEC.ktoe.SI.CHI.PHARM.PROC_HEAT.THERM.LPG</t>
  </si>
  <si>
    <t>FEC.ktoe.SI.CHI.PHARM.PROC_HEAT.THERM.DIESEL_LIQBIO</t>
  </si>
  <si>
    <t>FEC.ktoe.SI.CHI.PHARM.PROC_HEAT.THERM.RFO</t>
  </si>
  <si>
    <t>FEC.ktoe.SI.CHI.PHARM.PROC_HEAT.THERM.NG_BIOGAS</t>
  </si>
  <si>
    <t>FEC.ktoe.SI.CHI.PHARM.PROC_HEAT.ELEC.ELEC</t>
  </si>
  <si>
    <t>FEC.ktoe.SI.CHI.PHARM.PROC_COOL.THERM.NG_BIOGAS</t>
  </si>
  <si>
    <t>FEC.ktoe.SI.CHI.PHARM.PROC_COOL_STEAM.TOTAL.TOTAL</t>
  </si>
  <si>
    <t>FEC.ktoe.SI.CHI.PHARM.PROC_COOL_STEAM.STEAM.SOLIDS</t>
  </si>
  <si>
    <t>FEC.ktoe.SI.CHI.PHARM.PROC_COOL_STEAM.STEAM.RFG</t>
  </si>
  <si>
    <t>FEC.ktoe.SI.CHI.PHARM.PROC_COOL_STEAM.STEAM.LPG</t>
  </si>
  <si>
    <t>FEC.ktoe.SI.CHI.PHARM.PROC_COOL_STEAM.STEAM.DIESEL_LIQBIO</t>
  </si>
  <si>
    <t>FEC.ktoe.SI.CHI.PHARM.PROC_COOL_STEAM.STEAM.RFO</t>
  </si>
  <si>
    <t>FEC.ktoe.SI.CHI.PHARM.PROC_COOL_STEAM.STEAM.OTHER</t>
  </si>
  <si>
    <t>FEC.ktoe.SI.CHI.PHARM.PROC_COOL_STEAM.STEAM.NG_BIOGAS</t>
  </si>
  <si>
    <t>FEC.ktoe.SI.CHI.PHARM.PROC_COOL_STEAM.STEAM.DERIVED</t>
  </si>
  <si>
    <t>FEC.ktoe.SI.CHI.PHARM.PROC_COOL_STEAM.STEAM.BIOMASS_WASTE</t>
  </si>
  <si>
    <t>FEC.ktoe.SI.CHI.PHARM.PROC_COOL_STEAM.STEAM.STEAM_DISTR</t>
  </si>
  <si>
    <t>FEC.ktoe.SI.CHI.PHARM.PROC_COOL.ELEC.ELEC</t>
  </si>
  <si>
    <t>FEC.ktoe.SI.CHI.PHARM.GENERIC.MECH.ELEC</t>
  </si>
  <si>
    <t>Chemicals: Process cooling - Natural gas</t>
  </si>
  <si>
    <t>UED.ktoe.SI.CHI.BASIC_CHEM.LIGHT.GENERIC.ELEC</t>
  </si>
  <si>
    <t>UED.ktoe.SI.CHI.BASIC_CHEM.AIRCOMP.GENERIC.ELEC</t>
  </si>
  <si>
    <t>UED.ktoe.SI.CHI.BASIC_CHEM.MOTOR.GENERIC.ELEC</t>
  </si>
  <si>
    <t>UED.ktoe.SI.CHI.BASIC_CHEM.FANS.GENERIC.ELEC</t>
  </si>
  <si>
    <t>UED.ktoe.SI.CHI.BASIC_CHEM.LOW_ENTH.TOTAL.TOTAL</t>
  </si>
  <si>
    <t>UED.ktoe.SI.CHI.BASIC_CHEM.LOW_ENTH.THERM.DIESEL_LIQBIO</t>
  </si>
  <si>
    <t>UED.ktoe.SI.CHI.BASIC_CHEM.LOW_ENTH.THERM.NG_BIOGAS</t>
  </si>
  <si>
    <t>UED.ktoe.SI.CHI.BASIC_CHEM.LOW_ENTH.THERM.SOLAR_GEO</t>
  </si>
  <si>
    <t>UED.ktoe.SI.CHI.BASIC_CHEM.LOW_ENTH.HP.AMBIENT</t>
  </si>
  <si>
    <t>UED.ktoe.SI.CHI.BASIC_CHEM.LOW_ENTH.THERM.ELEC</t>
  </si>
  <si>
    <t>UED.ktoe.SI.CHI.BASIC_CHEM.PROCESSING.TOTAL.TOTAL</t>
  </si>
  <si>
    <t>UED.ktoe.SI.CHI.BASIC_CHEM.PROCESSING.STEAM.SOLIDS</t>
  </si>
  <si>
    <t>UED.ktoe.SI.CHI.BASIC_CHEM.PROCESSING.STEAM.RFG</t>
  </si>
  <si>
    <t>UED.ktoe.SI.CHI.BASIC_CHEM.PROCESSING.STEAM.LPG</t>
  </si>
  <si>
    <t>UED.ktoe.SI.CHI.BASIC_CHEM.PROCESSING.STEAM.DIESEL_LIQBIO</t>
  </si>
  <si>
    <t>UED.ktoe.SI.CHI.BASIC_CHEM.PROCESSING.STEAM.RFO</t>
  </si>
  <si>
    <t>UED.ktoe.SI.CHI.BASIC_CHEM.PROCESSING.STEAM.OTHER</t>
  </si>
  <si>
    <t>UED.ktoe.SI.CHI.BASIC_CHEM.PROCESSING.STEAM.NG_BIOGAS</t>
  </si>
  <si>
    <t>UED.ktoe.SI.CHI.BASIC_CHEM.PROCESSING.STEAM.DERIVED</t>
  </si>
  <si>
    <t>UED.ktoe.SI.CHI.BASIC_CHEM.PROCESSING.STEAM.BIOMASS_WASTE</t>
  </si>
  <si>
    <t>UED.ktoe.SI.CHI.BASIC_CHEM.PROCESSING.STEAM.STEAM_DISTR</t>
  </si>
  <si>
    <t>UED.ktoe.SI.CHI.BASIC_CHEM.PROC_HEAT.TOTAL.TOTAL</t>
  </si>
  <si>
    <t>UED.ktoe.SI.CHI.BASIC_CHEM.PROC_HEAT.THERM.TOTAL</t>
  </si>
  <si>
    <t>UED.ktoe.SI.CHI.BASIC_CHEM.PROC_HEAT.THERM.SOLIDS</t>
  </si>
  <si>
    <t>UED.ktoe.SI.CHI.BASIC_CHEM.PROC_HEAT.THERM.LPG</t>
  </si>
  <si>
    <t>UED.ktoe.SI.CHI.BASIC_CHEM.PROC_HEAT.THERM.DIESEL_LIQBIO</t>
  </si>
  <si>
    <t>UED.ktoe.SI.CHI.BASIC_CHEM.PROC_HEAT.THERM.RFO</t>
  </si>
  <si>
    <t>UED.ktoe.SI.CHI.BASIC_CHEM.PROC_HEAT.THERM.NG_BIOGAS</t>
  </si>
  <si>
    <t>UED.ktoe.SI.CHI.BASIC_CHEM.PROC_HEAT.ELEC.ELEC</t>
  </si>
  <si>
    <t>UED.ktoe.SI.CHI.BASIC_CHEM.PROC_COOL.THERM.NG_BIOGAS</t>
  </si>
  <si>
    <t>UED.ktoe.SI.CHI.BASIC_CHEM.PROC_COOL_STEAM.TOTAL.TOTAL</t>
  </si>
  <si>
    <t>UED.ktoe.SI.CHI.BASIC_CHEM.PROC_COOL_STEAM.STEAM.SOLIDS</t>
  </si>
  <si>
    <t>UED.ktoe.SI.CHI.BASIC_CHEM.PROC_COOL_STEAM.STEAM.RFG</t>
  </si>
  <si>
    <t>UED.ktoe.SI.CHI.BASIC_CHEM.PROC_COOL_STEAM.STEAM.LPG</t>
  </si>
  <si>
    <t>UED.ktoe.SI.CHI.BASIC_CHEM.PROC_COOL_STEAM.STEAM.DIESEL_LIQBIO</t>
  </si>
  <si>
    <t>UED.ktoe.SI.CHI.BASIC_CHEM.PROC_COOL_STEAM.STEAM.RFO</t>
  </si>
  <si>
    <t>UED.ktoe.SI.CHI.BASIC_CHEM.PROC_COOL_STEAM.STEAM.OTHER</t>
  </si>
  <si>
    <t>UED.ktoe.SI.CHI.BASIC_CHEM.PROC_COOL_STEAM.STEAM.NG_BIOGAS</t>
  </si>
  <si>
    <t>UED.ktoe.SI.CHI.BASIC_CHEM.PROC_COOL_STEAM.STEAM.DERIVED</t>
  </si>
  <si>
    <t>UED.ktoe.SI.CHI.BASIC_CHEM.PROC_COOL_STEAM.STEAM.BIOMASS_WASTE</t>
  </si>
  <si>
    <t>UED.ktoe.SI.CHI.BASIC_CHEM.PROC_COOL_STEAM.STEAM.STEAM_DISTR</t>
  </si>
  <si>
    <t>UED.ktoe.SI.CHI.BASIC_CHEM.PROC_COOL.ELEC.ELEC</t>
  </si>
  <si>
    <t>UED.ktoe.SI.CHI.BASIC_CHEM.GENERIC.MECH.ELEC</t>
  </si>
  <si>
    <t>UED.ktoe.SI.CHI.OTHER_CHEM.TOTAL.TOTAL.TOTAL</t>
  </si>
  <si>
    <t>UED.ktoe.SI.CHI.OTHER_CHEM.LIGHT.GENERIC.ELEC</t>
  </si>
  <si>
    <t>UED.ktoe.SI.CHI.OTHER_CHEM.AIRCOMP.GENERIC.ELEC</t>
  </si>
  <si>
    <t>UED.ktoe.SI.CHI.OTHER_CHEM.MOTOR.GENERIC.ELEC</t>
  </si>
  <si>
    <t>UED.ktoe.SI.CHI.OTHER_CHEM.FANS.GENERIC.ELEC</t>
  </si>
  <si>
    <t>UED.ktoe.SI.CHI.OTHER_CHEM.LOW_ENTH.TOTAL.TOTAL</t>
  </si>
  <si>
    <t>UED.ktoe.SI.CHI.OTHER_CHEM.LOW_ENTH.THERM.DIESEL_LIQBIO</t>
  </si>
  <si>
    <t>UED.ktoe.SI.CHI.OTHER_CHEM.LOW_ENTH.THERM.NG_BIOGAS</t>
  </si>
  <si>
    <t>UED.ktoe.SI.CHI.OTHER_CHEM.LOW_ENTH.THERM.SOLAR_GEO</t>
  </si>
  <si>
    <t>UED.ktoe.SI.CHI.OTHER_CHEM.LOW_ENTH.HP.AMBIENT</t>
  </si>
  <si>
    <t>UED.ktoe.SI.CHI.OTHER_CHEM.LOW_ENTH.THERM.ELEC</t>
  </si>
  <si>
    <t>UED.ktoe.SI.CHI.OTHER_CHEM.PROCESSING_STEAM.TOTAL.TOTAL</t>
  </si>
  <si>
    <t>UED.ktoe.SI.CHI.OTHER_CHEM.PROCESSING_STEAM.STEAM.SOLIDS</t>
  </si>
  <si>
    <t>UED.ktoe.SI.CHI.OTHER_CHEM.PROCESSING_STEAM.STEAM.RFG</t>
  </si>
  <si>
    <t>UED.ktoe.SI.CHI.OTHER_CHEM.PROCESSING_STEAM.STEAM.LPG</t>
  </si>
  <si>
    <t>UED.ktoe.SI.CHI.OTHER_CHEM.PROCESSING_STEAM.STEAM.DIESEL_LIQBIO</t>
  </si>
  <si>
    <t>UED.ktoe.SI.CHI.OTHER_CHEM.PROCESSING_STEAM.STEAM.RFO</t>
  </si>
  <si>
    <t>UED.ktoe.SI.CHI.OTHER_CHEM.PROCESSING_STEAM.STEAM.OTHER</t>
  </si>
  <si>
    <t>UED.ktoe.SI.CHI.OTHER_CHEM.PROCESSING_STEAM.STEAM.NG_BIOGAS</t>
  </si>
  <si>
    <t>UED.ktoe.SI.CHI.OTHER_CHEM.PROCESSING_STEAM.STEAM.DERIVED</t>
  </si>
  <si>
    <t>UED.ktoe.SI.CHI.OTHER_CHEM.PROCESSING_STEAM.STEAM.BIOMASS_WASTE</t>
  </si>
  <si>
    <t>UED.ktoe.SI.CHI.OTHER_CHEM.PROCESSING_STEAM.STEAM.STEAM_DISTR</t>
  </si>
  <si>
    <t>UED.ktoe.SI.CHI.OTHER_CHEM.PROCESSING.MICROW.ELEC</t>
  </si>
  <si>
    <t>UED.ktoe.SI.CHI.OTHER_CHEM.PROC_HEAT.TOTAL.TOTAL</t>
  </si>
  <si>
    <t>UED.ktoe.SI.CHI.OTHER_CHEM.PROC_HEAT.THERM.TOTAL</t>
  </si>
  <si>
    <t>UED.ktoe.SI.CHI.OTHER_CHEM.PROC_HEAT.THERM.SOLIDS</t>
  </si>
  <si>
    <t>UED.ktoe.SI.CHI.OTHER_CHEM.PROC_HEAT.THERM.LPG</t>
  </si>
  <si>
    <t>UED.ktoe.SI.CHI.OTHER_CHEM.PROC_HEAT.THERM.DIESEL_LIQBIO</t>
  </si>
  <si>
    <t>UED.ktoe.SI.CHI.OTHER_CHEM.PROC_HEAT.THERM.RFO</t>
  </si>
  <si>
    <t>UED.ktoe.SI.CHI.OTHER_CHEM.PROC_HEAT.THERM.NG_BIOGAS</t>
  </si>
  <si>
    <t>UED.ktoe.SI.CHI.OTHER_CHEM.PROC_HEAT.ELEC.ELEC</t>
  </si>
  <si>
    <t>UED.ktoe.SI.CHI.OTHER_CHEM.PROC_COOL.THERM.NG_BIOGAS</t>
  </si>
  <si>
    <t>UED.ktoe.SI.CHI.OTHER_CHEM.PROC_COOL_STEAM.TOTAL.TOTAL</t>
  </si>
  <si>
    <t>UED.ktoe.SI.CHI.OTHER_CHEM.PROC_COOL_STEAM.STEAM.SOLIDS</t>
  </si>
  <si>
    <t>UED.ktoe.SI.CHI.OTHER_CHEM.PROC_COOL_STEAM.STEAM.RFG</t>
  </si>
  <si>
    <t>UED.ktoe.SI.CHI.OTHER_CHEM.PROC_COOL_STEAM.STEAM.LPG</t>
  </si>
  <si>
    <t>UED.ktoe.SI.CHI.OTHER_CHEM.PROC_COOL_STEAM.STEAM.DIESEL_LIQBIO</t>
  </si>
  <si>
    <t>UED.ktoe.SI.CHI.OTHER_CHEM.PROC_COOL_STEAM.STEAM.RFO</t>
  </si>
  <si>
    <t>UED.ktoe.SI.CHI.OTHER_CHEM.PROC_COOL_STEAM.STEAM.OTHER</t>
  </si>
  <si>
    <t>UED.ktoe.SI.CHI.OTHER_CHEM.PROC_COOL_STEAM.STEAM.NG_BIOGAS</t>
  </si>
  <si>
    <t>UED.ktoe.SI.CHI.OTHER_CHEM.PROC_COOL_STEAM.STEAM.DERIVED</t>
  </si>
  <si>
    <t>UED.ktoe.SI.CHI.OTHER_CHEM.PROC_COOL_STEAM.STEAM.BIOMASS_WASTE</t>
  </si>
  <si>
    <t>UED.ktoe.SI.CHI.OTHER_CHEM.PROC_COOL_STEAM.STEAM.STEAM_DISTR</t>
  </si>
  <si>
    <t>UED.ktoe.SI.CHI.OTHER_CHEM.PROC_COOL.ELEC.ELEC</t>
  </si>
  <si>
    <t>UED.ktoe.SI.CHI.OTHER_CHEM.GENERIC.MECH.ELEC</t>
  </si>
  <si>
    <t>UED.ktoe.SI.CHI.PHARM.TOTAL.TOTAL.TOTAL</t>
  </si>
  <si>
    <t>UED.ktoe.SI.CHI.PHARM.LIGHT.GENERIC.ELEC</t>
  </si>
  <si>
    <t>UED.ktoe.SI.CHI.PHARM.AIRCOMP.GENERIC.ELEC</t>
  </si>
  <si>
    <t>UED.ktoe.SI.CHI.PHARM.MOTOR.GENERIC.ELEC</t>
  </si>
  <si>
    <t>UED.ktoe.SI.CHI.PHARM.FANS.GENERIC.ELEC</t>
  </si>
  <si>
    <t>UED.ktoe.SI.CHI.PHARM.LOW_ENTH.TOTAL.TOTAL</t>
  </si>
  <si>
    <t>UED.ktoe.SI.CHI.PHARM.LOW_ENTH.THERM.DIESEL_LIQBIO</t>
  </si>
  <si>
    <t>UED.ktoe.SI.CHI.PHARM.LOW_ENTH.THERM.NG_BIOGAS</t>
  </si>
  <si>
    <t>UED.ktoe.SI.CHI.PHARM.LOW_ENTH.THERM.SOLAR_GEO</t>
  </si>
  <si>
    <t>UED.ktoe.SI.CHI.PHARM.LOW_ENTH.HP.AMBIENT</t>
  </si>
  <si>
    <t>UED.ktoe.SI.CHI.PHARM.LOW_ENTH.THERM.ELEC</t>
  </si>
  <si>
    <t>UED.ktoe.SI.CHI.PHARM.PROCESSING_STEAM.TOTAL.TOTAL</t>
  </si>
  <si>
    <t>UED.ktoe.SI.CHI.PHARM.PROCESSING_STEAM.STEAM.SOLIDS</t>
  </si>
  <si>
    <t>UED.ktoe.SI.CHI.PHARM.PROCESSING_STEAM.STEAM.RFG</t>
  </si>
  <si>
    <t>UED.ktoe.SI.CHI.PHARM.PROCESSING_STEAM.STEAM.LPG</t>
  </si>
  <si>
    <t>UED.ktoe.SI.CHI.PHARM.PROCESSING_STEAM.STEAM.DIESEL_LIQBIO</t>
  </si>
  <si>
    <t>UED.ktoe.SI.CHI.PHARM.PROCESSING_STEAM.STEAM.RFO</t>
  </si>
  <si>
    <t>UED.ktoe.SI.CHI.PHARM.PROCESSING_STEAM.STEAM.OTHER</t>
  </si>
  <si>
    <t>UED.ktoe.SI.CHI.PHARM.PROCESSING_STEAM.STEAM.NG_BIOGAS</t>
  </si>
  <si>
    <t>UED.ktoe.SI.CHI.PHARM.PROCESSING_STEAM.STEAM.DERIVED</t>
  </si>
  <si>
    <t>UED.ktoe.SI.CHI.PHARM.PROCESSING_STEAM.STEAM.BIOMASS_WASTE</t>
  </si>
  <si>
    <t>UED.ktoe.SI.CHI.PHARM.PROCESSING_STEAM.STEAM.STEAM_DISTR</t>
  </si>
  <si>
    <t>UED.ktoe.SI.CHI.PHARM.PROCESSING.MICROW.ELEC</t>
  </si>
  <si>
    <t>UED.ktoe.SI.CHI.PHARM.PROC_HEAT.TOTAL.TOTAL</t>
  </si>
  <si>
    <t>UED.ktoe.SI.CHI.PHARM.PROC_HEAT.THERM.TOTAL</t>
  </si>
  <si>
    <t>UED.ktoe.SI.CHI.PHARM.PROC_HEAT.THERM.SOLIDS</t>
  </si>
  <si>
    <t>UED.ktoe.SI.CHI.PHARM.PROC_HEAT.THERM.LPG</t>
  </si>
  <si>
    <t>UED.ktoe.SI.CHI.PHARM.PROC_HEAT.THERM.DIESEL_LIQBIO</t>
  </si>
  <si>
    <t>UED.ktoe.SI.CHI.PHARM.PROC_HEAT.THERM.RFO</t>
  </si>
  <si>
    <t>UED.ktoe.SI.CHI.PHARM.PROC_HEAT.THERM.NG_BIOGAS</t>
  </si>
  <si>
    <t>UED.ktoe.SI.CHI.PHARM.PROC_HEAT.ELEC.ELEC</t>
  </si>
  <si>
    <t>UED.ktoe.SI.CHI.PHARM.PROC_COOL.THERM.NG_BIOGAS</t>
  </si>
  <si>
    <t>UED.ktoe.SI.CHI.PHARM.PROC_COOL_STEAM.TOTAL.TOTAL</t>
  </si>
  <si>
    <t>UED.ktoe.SI.CHI.PHARM.PROC_COOL_STEAM.STEAM.SOLIDS</t>
  </si>
  <si>
    <t>UED.ktoe.SI.CHI.PHARM.PROC_COOL_STEAM.STEAM.RFG</t>
  </si>
  <si>
    <t>UED.ktoe.SI.CHI.PHARM.PROC_COOL_STEAM.STEAM.LPG</t>
  </si>
  <si>
    <t>UED.ktoe.SI.CHI.PHARM.PROC_COOL_STEAM.STEAM.DIESEL_LIQBIO</t>
  </si>
  <si>
    <t>UED.ktoe.SI.CHI.PHARM.PROC_COOL_STEAM.STEAM.RFO</t>
  </si>
  <si>
    <t>UED.ktoe.SI.CHI.PHARM.PROC_COOL_STEAM.STEAM.OTHER</t>
  </si>
  <si>
    <t>UED.ktoe.SI.CHI.PHARM.PROC_COOL_STEAM.STEAM.NG_BIOGAS</t>
  </si>
  <si>
    <t>UED.ktoe.SI.CHI.PHARM.PROC_COOL_STEAM.STEAM.DERIVED</t>
  </si>
  <si>
    <t>UED.ktoe.SI.CHI.PHARM.PROC_COOL_STEAM.STEAM.BIOMASS_WASTE</t>
  </si>
  <si>
    <t>UED.ktoe.SI.CHI.PHARM.PROC_COOL_STEAM.STEAM.STEAM_DISTR</t>
  </si>
  <si>
    <t>UED.ktoe.SI.CHI.PHARM.PROC_COOL.ELEC.ELEC</t>
  </si>
  <si>
    <t>UED.ktoe.SI.CHI.PHARM.GENERIC.MECH.ELEC</t>
  </si>
  <si>
    <t>Basic chemicals (energy consumption)</t>
  </si>
  <si>
    <t>FUEL_EMI.ktCO2.SI.CHI.BASIC_CHEM.LIGHT.GENERIC.ELEC</t>
  </si>
  <si>
    <t>FUEL_EMI.ktCO2.SI.CHI.BASIC_CHEM.AIRCOMP.GENERIC.ELEC</t>
  </si>
  <si>
    <t>FUEL_EMI.ktCO2.SI.CHI.BASIC_CHEM.MOTOR.GENERIC.ELEC</t>
  </si>
  <si>
    <t>FUEL_EMI.ktCO2.SI.CHI.BASIC_CHEM.FANS.GENERIC.ELEC</t>
  </si>
  <si>
    <t>FUEL_EMI.ktCO2.SI.CHI.BASIC_CHEM.LOW_ENTH.TOTAL.TOTAL</t>
  </si>
  <si>
    <t>FUEL_EMI.ktCO2.SI.CHI.BASIC_CHEM.LOW_ENTH.THERM.DIESEL_LIQBIO</t>
  </si>
  <si>
    <t>FUEL_EMI.ktCO2.SI.CHI.BASIC_CHEM.LOW_ENTH.THERM.NG_BIOGAS</t>
  </si>
  <si>
    <t>FUEL_EMI.ktCO2.SI.CHI.BASIC_CHEM.LOW_ENTH.THERM.SOLAR_GEO</t>
  </si>
  <si>
    <t>FUEL_EMI.ktCO2.SI.CHI.BASIC_CHEM.LOW_ENTH.HP.AMBIENT</t>
  </si>
  <si>
    <t>FUEL_EMI.ktCO2.SI.CHI.BASIC_CHEM.LOW_ENTH.THERM.ELEC</t>
  </si>
  <si>
    <t>FUEL_EMI.ktCO2.SI.CHI.BASIC_CHEM.PROCESSING.TOTAL.TOTAL</t>
  </si>
  <si>
    <t>FUEL_EMI.ktCO2.SI.CHI.BASIC_CHEM.PROCESSING.STEAM.SOLIDS</t>
  </si>
  <si>
    <t>FUEL_EMI.ktCO2.SI.CHI.BASIC_CHEM.PROCESSING.STEAM.RFG</t>
  </si>
  <si>
    <t>FUEL_EMI.ktCO2.SI.CHI.BASIC_CHEM.PROCESSING.STEAM.LPG</t>
  </si>
  <si>
    <t>FUEL_EMI.ktCO2.SI.CHI.BASIC_CHEM.PROCESSING.STEAM.DIESEL_LIQBIO</t>
  </si>
  <si>
    <t>FUEL_EMI.ktCO2.SI.CHI.BASIC_CHEM.PROCESSING.STEAM.RFO</t>
  </si>
  <si>
    <t>FUEL_EMI.ktCO2.SI.CHI.BASIC_CHEM.PROCESSING.STEAM.OTHER</t>
  </si>
  <si>
    <t>FUEL_EMI.ktCO2.SI.CHI.BASIC_CHEM.PROCESSING.STEAM.NG_BIOGAS</t>
  </si>
  <si>
    <t>FUEL_EMI.ktCO2.SI.CHI.BASIC_CHEM.PROCESSING.STEAM.DERIVED</t>
  </si>
  <si>
    <t>FUEL_EMI.ktCO2.SI.CHI.BASIC_CHEM.PROCESSING.STEAM.BIOMASS_WASTE</t>
  </si>
  <si>
    <t>FUEL_EMI.ktCO2.SI.CHI.BASIC_CHEM.PROCESSING.STEAM.STEAM_DISTR</t>
  </si>
  <si>
    <t>FUEL_EMI.ktCO2.SI.CHI.BASIC_CHEM.PROC_HEAT.TOTAL.TOTAL</t>
  </si>
  <si>
    <t>FUEL_EMI.ktCO2.SI.CHI.BASIC_CHEM.PROC_HEAT.THERM.TOTAL</t>
  </si>
  <si>
    <t>FUEL_EMI.ktCO2.SI.CHI.BASIC_CHEM.PROC_HEAT.THERM.SOLIDS</t>
  </si>
  <si>
    <t>FUEL_EMI.ktCO2.SI.CHI.BASIC_CHEM.PROC_HEAT.THERM.LPG</t>
  </si>
  <si>
    <t>FUEL_EMI.ktCO2.SI.CHI.BASIC_CHEM.PROC_HEAT.THERM.DIESEL_LIQBIO</t>
  </si>
  <si>
    <t>FUEL_EMI.ktCO2.SI.CHI.BASIC_CHEM.PROC_HEAT.THERM.RFO</t>
  </si>
  <si>
    <t>FUEL_EMI.ktCO2.SI.CHI.BASIC_CHEM.PROC_HEAT.THERM.NG_BIOGAS</t>
  </si>
  <si>
    <t>FUEL_EMI.ktCO2.SI.CHI.BASIC_CHEM.PROC_HEAT.ELEC.ELEC</t>
  </si>
  <si>
    <t>FUEL_EMI.ktCO2.SI.CHI.BASIC_CHEM.PROC_COOL.THERM.NG_BIOGAS</t>
  </si>
  <si>
    <t>FUEL_EMI.ktCO2.SI.CHI.BASIC_CHEM.PROC_COOL_STEAM.TOTAL.TOTAL</t>
  </si>
  <si>
    <t>FUEL_EMI.ktCO2.SI.CHI.BASIC_CHEM.PROC_COOL_STEAM.STEAM.SOLIDS</t>
  </si>
  <si>
    <t>FUEL_EMI.ktCO2.SI.CHI.BASIC_CHEM.PROC_COOL_STEAM.STEAM.RFG</t>
  </si>
  <si>
    <t>FUEL_EMI.ktCO2.SI.CHI.BASIC_CHEM.PROC_COOL_STEAM.STEAM.LPG</t>
  </si>
  <si>
    <t>FUEL_EMI.ktCO2.SI.CHI.BASIC_CHEM.PROC_COOL_STEAM.STEAM.DIESEL_LIQBIO</t>
  </si>
  <si>
    <t>FUEL_EMI.ktCO2.SI.CHI.BASIC_CHEM.PROC_COOL_STEAM.STEAM.RFO</t>
  </si>
  <si>
    <t>FUEL_EMI.ktCO2.SI.CHI.BASIC_CHEM.PROC_COOL_STEAM.STEAM.OTHER</t>
  </si>
  <si>
    <t>FUEL_EMI.ktCO2.SI.CHI.BASIC_CHEM.PROC_COOL_STEAM.STEAM.NG_BIOGAS</t>
  </si>
  <si>
    <t>FUEL_EMI.ktCO2.SI.CHI.BASIC_CHEM.PROC_COOL_STEAM.STEAM.DERIVED</t>
  </si>
  <si>
    <t>FUEL_EMI.ktCO2.SI.CHI.BASIC_CHEM.PROC_COOL_STEAM.STEAM.BIOMASS_WASTE</t>
  </si>
  <si>
    <t>FUEL_EMI.ktCO2.SI.CHI.BASIC_CHEM.PROC_COOL_STEAM.STEAM.STEAM_DISTR</t>
  </si>
  <si>
    <t>FUEL_EMI.ktCO2.SI.CHI.BASIC_CHEM.PROC_COOL.ELEC.ELEC</t>
  </si>
  <si>
    <t>FUEL_EMI.ktCO2.SI.CHI.BASIC_CHEM.GENERIC.MECH.ELEC</t>
  </si>
  <si>
    <t>PROCESS_EMI.ktCO2.SI.CHI.BASIC_CHEM</t>
  </si>
  <si>
    <t>FUEL_EMI.ktCO2.SI.CHI.OTHER_CHEM.LIGHT.GENERIC.ELEC</t>
  </si>
  <si>
    <t>FUEL_EMI.ktCO2.SI.CHI.OTHER_CHEM.AIRCOMP.GENERIC.ELEC</t>
  </si>
  <si>
    <t>FUEL_EMI.ktCO2.SI.CHI.OTHER_CHEM.MOTOR.GENERIC.ELEC</t>
  </si>
  <si>
    <t>FUEL_EMI.ktCO2.SI.CHI.OTHER_CHEM.FANS.GENERIC.ELEC</t>
  </si>
  <si>
    <t>FUEL_EMI.ktCO2.SI.CHI.OTHER_CHEM.LOW_ENTH.TOTAL.TOTAL</t>
  </si>
  <si>
    <t>FUEL_EMI.ktCO2.SI.CHI.OTHER_CHEM.LOW_ENTH.THERM.DIESEL_LIQBIO</t>
  </si>
  <si>
    <t>FUEL_EMI.ktCO2.SI.CHI.OTHER_CHEM.LOW_ENTH.THERM.NG_BIOGAS</t>
  </si>
  <si>
    <t>FUEL_EMI.ktCO2.SI.CHI.OTHER_CHEM.LOW_ENTH.THERM.SOLAR_GEO</t>
  </si>
  <si>
    <t>FUEL_EMI.ktCO2.SI.CHI.OTHER_CHEM.LOW_ENTH.HP.AMBIENT</t>
  </si>
  <si>
    <t>FUEL_EMI.ktCO2.SI.CHI.OTHER_CHEM.LOW_ENTH.THERM.ELEC</t>
  </si>
  <si>
    <t>FUEL_EMI.ktCO2.SI.CHI.OTHER_CHEM.PROCESSING_STEAM.TOTAL.TOTAL</t>
  </si>
  <si>
    <t>FUEL_EMI.ktCO2.SI.CHI.OTHER_CHEM.PROCESSING_STEAM.STEAM.SOLIDS</t>
  </si>
  <si>
    <t>FUEL_EMI.ktCO2.SI.CHI.OTHER_CHEM.PROCESSING_STEAM.STEAM.RFG</t>
  </si>
  <si>
    <t>FUEL_EMI.ktCO2.SI.CHI.OTHER_CHEM.PROCESSING_STEAM.STEAM.LPG</t>
  </si>
  <si>
    <t>FUEL_EMI.ktCO2.SI.CHI.OTHER_CHEM.PROCESSING_STEAM.STEAM.DIESEL_LIQBIO</t>
  </si>
  <si>
    <t>FUEL_EMI.ktCO2.SI.CHI.OTHER_CHEM.PROCESSING_STEAM.STEAM.RFO</t>
  </si>
  <si>
    <t>FUEL_EMI.ktCO2.SI.CHI.OTHER_CHEM.PROCESSING_STEAM.STEAM.OTHER</t>
  </si>
  <si>
    <t>FUEL_EMI.ktCO2.SI.CHI.OTHER_CHEM.PROCESSING_STEAM.STEAM.NG_BIOGAS</t>
  </si>
  <si>
    <t>FUEL_EMI.ktCO2.SI.CHI.OTHER_CHEM.PROCESSING_STEAM.STEAM.DERIVED</t>
  </si>
  <si>
    <t>FUEL_EMI.ktCO2.SI.CHI.OTHER_CHEM.PROCESSING_STEAM.STEAM.BIOMASS_WASTE</t>
  </si>
  <si>
    <t>FUEL_EMI.ktCO2.SI.CHI.OTHER_CHEM.PROCESSING_STEAM.STEAM.STEAM_DISTR</t>
  </si>
  <si>
    <t>FUEL_EMI.ktCO2.SI.CHI.OTHER_CHEM.PROCESSING.MICROW.ELEC</t>
  </si>
  <si>
    <t>FUEL_EMI.ktCO2.SI.CHI.OTHER_CHEM.PROC_HEAT.TOTAL.TOTAL</t>
  </si>
  <si>
    <t>FUEL_EMI.ktCO2.SI.CHI.OTHER_CHEM.PROC_HEAT.THERM.TOTAL</t>
  </si>
  <si>
    <t>FUEL_EMI.ktCO2.SI.CHI.OTHER_CHEM.PROC_HEAT.THERM.SOLIDS</t>
  </si>
  <si>
    <t>FUEL_EMI.ktCO2.SI.CHI.OTHER_CHEM.PROC_HEAT.THERM.LPG</t>
  </si>
  <si>
    <t>FUEL_EMI.ktCO2.SI.CHI.OTHER_CHEM.PROC_HEAT.THERM.DIESEL_LIQBIO</t>
  </si>
  <si>
    <t>FUEL_EMI.ktCO2.SI.CHI.OTHER_CHEM.PROC_HEAT.THERM.RFO</t>
  </si>
  <si>
    <t>FUEL_EMI.ktCO2.SI.CHI.OTHER_CHEM.PROC_HEAT.THERM.NG_BIOGAS</t>
  </si>
  <si>
    <t>FUEL_EMI.ktCO2.SI.CHI.OTHER_CHEM.PROC_HEAT.ELEC.ELEC</t>
  </si>
  <si>
    <t>FUEL_EMI.ktCO2.SI.CHI.OTHER_CHEM.PROC_COOL.THERM.NG_BIOGAS</t>
  </si>
  <si>
    <t>FUEL_EMI.ktCO2.SI.CHI.OTHER_CHEM.PROC_COOL_STEAM.TOTAL.TOTAL</t>
  </si>
  <si>
    <t>FUEL_EMI.ktCO2.SI.CHI.OTHER_CHEM.PROC_COOL_STEAM.STEAM.SOLIDS</t>
  </si>
  <si>
    <t>FUEL_EMI.ktCO2.SI.CHI.OTHER_CHEM.PROC_COOL_STEAM.STEAM.RFG</t>
  </si>
  <si>
    <t>FUEL_EMI.ktCO2.SI.CHI.OTHER_CHEM.PROC_COOL_STEAM.STEAM.LPG</t>
  </si>
  <si>
    <t>FUEL_EMI.ktCO2.SI.CHI.OTHER_CHEM.PROC_COOL_STEAM.STEAM.DIESEL_LIQBIO</t>
  </si>
  <si>
    <t>FUEL_EMI.ktCO2.SI.CHI.OTHER_CHEM.PROC_COOL_STEAM.STEAM.RFO</t>
  </si>
  <si>
    <t>FUEL_EMI.ktCO2.SI.CHI.OTHER_CHEM.PROC_COOL_STEAM.STEAM.OTHER</t>
  </si>
  <si>
    <t>FUEL_EMI.ktCO2.SI.CHI.OTHER_CHEM.PROC_COOL_STEAM.STEAM.NG_BIOGAS</t>
  </si>
  <si>
    <t>FUEL_EMI.ktCO2.SI.CHI.OTHER_CHEM.PROC_COOL_STEAM.STEAM.DERIVED</t>
  </si>
  <si>
    <t>FUEL_EMI.ktCO2.SI.CHI.OTHER_CHEM.PROC_COOL_STEAM.STEAM.BIOMASS_WASTE</t>
  </si>
  <si>
    <t>FUEL_EMI.ktCO2.SI.CHI.OTHER_CHEM.PROC_COOL_STEAM.STEAM.STEAM_DISTR</t>
  </si>
  <si>
    <t>FUEL_EMI.ktCO2.SI.CHI.OTHER_CHEM.PROC_COOL.ELEC.ELEC</t>
  </si>
  <si>
    <t>FUEL_EMI.ktCO2.SI.CHI.OTHER_CHEM.GENERIC.MECH.ELEC</t>
  </si>
  <si>
    <t>PROCESS_EMI.ktCO2.SI.CHI.OTHER_CHEM</t>
  </si>
  <si>
    <t>FUEL_EMI.ktCO2.SI.CHI.PHARM.TOTAL.TOTAL.TOTAL</t>
  </si>
  <si>
    <t>FUEL_EMI.ktCO2.SI.CHI.PHARM.LIGHT.GENERIC.ELEC</t>
  </si>
  <si>
    <t>FUEL_EMI.ktCO2.SI.CHI.PHARM.AIRCOMP.GENERIC.ELEC</t>
  </si>
  <si>
    <t>FUEL_EMI.ktCO2.SI.CHI.PHARM.MOTOR.GENERIC.ELEC</t>
  </si>
  <si>
    <t>FUEL_EMI.ktCO2.SI.CHI.PHARM.FANS.GENERIC.ELEC</t>
  </si>
  <si>
    <t>FUEL_EMI.ktCO2.SI.CHI.PHARM.LOW_ENTH.TOTAL.TOTAL</t>
  </si>
  <si>
    <t>FUEL_EMI.ktCO2.SI.CHI.PHARM.LOW_ENTH.THERM.DIESEL_LIQBIO</t>
  </si>
  <si>
    <t>FUEL_EMI.ktCO2.SI.CHI.PHARM.LOW_ENTH.THERM.NG_BIOGAS</t>
  </si>
  <si>
    <t>FUEL_EMI.ktCO2.SI.CHI.PHARM.LOW_ENTH.THERM.SOLAR_GEO</t>
  </si>
  <si>
    <t>FUEL_EMI.ktCO2.SI.CHI.PHARM.LOW_ENTH.HP.AMBIENT</t>
  </si>
  <si>
    <t>FUEL_EMI.ktCO2.SI.CHI.PHARM.LOW_ENTH.THERM.ELEC</t>
  </si>
  <si>
    <t>FUEL_EMI.ktCO2.SI.CHI.PHARM.PROCESSING_STEAM.TOTAL.TOTAL</t>
  </si>
  <si>
    <t>FUEL_EMI.ktCO2.SI.CHI.PHARM.PROCESSING_STEAM.STEAM.SOLIDS</t>
  </si>
  <si>
    <t>FUEL_EMI.ktCO2.SI.CHI.PHARM.PROCESSING_STEAM.STEAM.RFG</t>
  </si>
  <si>
    <t>FUEL_EMI.ktCO2.SI.CHI.PHARM.PROCESSING_STEAM.STEAM.LPG</t>
  </si>
  <si>
    <t>FUEL_EMI.ktCO2.SI.CHI.PHARM.PROCESSING_STEAM.STEAM.DIESEL_LIQBIO</t>
  </si>
  <si>
    <t>FUEL_EMI.ktCO2.SI.CHI.PHARM.PROCESSING_STEAM.STEAM.RFO</t>
  </si>
  <si>
    <t>FUEL_EMI.ktCO2.SI.CHI.PHARM.PROCESSING_STEAM.STEAM.OTHER</t>
  </si>
  <si>
    <t>FUEL_EMI.ktCO2.SI.CHI.PHARM.PROCESSING_STEAM.STEAM.NG_BIOGAS</t>
  </si>
  <si>
    <t>FUEL_EMI.ktCO2.SI.CHI.PHARM.PROCESSING_STEAM.STEAM.DERIVED</t>
  </si>
  <si>
    <t>FUEL_EMI.ktCO2.SI.CHI.PHARM.PROCESSING_STEAM.STEAM.BIOMASS_WASTE</t>
  </si>
  <si>
    <t>FUEL_EMI.ktCO2.SI.CHI.PHARM.PROCESSING_STEAM.STEAM.STEAM_DISTR</t>
  </si>
  <si>
    <t>FUEL_EMI.ktCO2.SI.CHI.PHARM.PROCESSING.MICROW.ELEC</t>
  </si>
  <si>
    <t>FUEL_EMI.ktCO2.SI.CHI.PHARM.PROC_HEAT.TOTAL.TOTAL</t>
  </si>
  <si>
    <t>FUEL_EMI.ktCO2.SI.CHI.PHARM.PROC_HEAT.THERM.TOTAL</t>
  </si>
  <si>
    <t>FUEL_EMI.ktCO2.SI.CHI.PHARM.PROC_HEAT.THERM.SOLIDS</t>
  </si>
  <si>
    <t>FUEL_EMI.ktCO2.SI.CHI.PHARM.PROC_HEAT.THERM.LPG</t>
  </si>
  <si>
    <t>FUEL_EMI.ktCO2.SI.CHI.PHARM.PROC_HEAT.THERM.DIESEL_LIQBIO</t>
  </si>
  <si>
    <t>FUEL_EMI.ktCO2.SI.CHI.PHARM.PROC_HEAT.THERM.RFO</t>
  </si>
  <si>
    <t>FUEL_EMI.ktCO2.SI.CHI.PHARM.PROC_HEAT.THERM.NG_BIOGAS</t>
  </si>
  <si>
    <t>FUEL_EMI.ktCO2.SI.CHI.PHARM.PROC_HEAT.ELEC.ELEC</t>
  </si>
  <si>
    <t>FUEL_EMI.ktCO2.SI.CHI.PHARM.PROC_COOL.THERM.NG_BIOGAS</t>
  </si>
  <si>
    <t>FUEL_EMI.ktCO2.SI.CHI.PHARM.PROC_COOL_STEAM.TOTAL.TOTAL</t>
  </si>
  <si>
    <t>FUEL_EMI.ktCO2.SI.CHI.PHARM.PROC_COOL_STEAM.STEAM.SOLIDS</t>
  </si>
  <si>
    <t>FUEL_EMI.ktCO2.SI.CHI.PHARM.PROC_COOL_STEAM.STEAM.RFG</t>
  </si>
  <si>
    <t>FUEL_EMI.ktCO2.SI.CHI.PHARM.PROC_COOL_STEAM.STEAM.LPG</t>
  </si>
  <si>
    <t>FUEL_EMI.ktCO2.SI.CHI.PHARM.PROC_COOL_STEAM.STEAM.DIESEL_LIQBIO</t>
  </si>
  <si>
    <t>FUEL_EMI.ktCO2.SI.CHI.PHARM.PROC_COOL_STEAM.STEAM.RFO</t>
  </si>
  <si>
    <t>FUEL_EMI.ktCO2.SI.CHI.PHARM.PROC_COOL_STEAM.STEAM.OTHER</t>
  </si>
  <si>
    <t>FUEL_EMI.ktCO2.SI.CHI.PHARM.PROC_COOL_STEAM.STEAM.NG_BIOGAS</t>
  </si>
  <si>
    <t>FUEL_EMI.ktCO2.SI.CHI.PHARM.PROC_COOL_STEAM.STEAM.DERIVED</t>
  </si>
  <si>
    <t>FUEL_EMI.ktCO2.SI.CHI.PHARM.PROC_COOL_STEAM.STEAM.BIOMASS_WASTE</t>
  </si>
  <si>
    <t>FUEL_EMI.ktCO2.SI.CHI.PHARM.PROC_COOL_STEAM.STEAM.STEAM_DISTR</t>
  </si>
  <si>
    <t>FUEL_EMI.ktCO2.SI.CHI.PHARM.PROC_COOL.ELEC.ELEC</t>
  </si>
  <si>
    <t>FUEL_EMI.ktCO2.SI.CHI.PHARM.GENERIC.MECH.ELEC</t>
  </si>
  <si>
    <t>Basic chemicals (over energy consumption, without process emissions)</t>
  </si>
  <si>
    <t>Other chemicals (without process emissions)</t>
  </si>
  <si>
    <t>VA.Meuro2015.SI.NMM.CEM</t>
  </si>
  <si>
    <t>VA.Meuro2015.SI.NMM.CER</t>
  </si>
  <si>
    <t>VA.Meuro2015.SI.NMM.GLASS</t>
  </si>
  <si>
    <t>Cement (kt)</t>
  </si>
  <si>
    <t>OUTPUT.kt.SI.NMM.CEM</t>
  </si>
  <si>
    <t>Ceramics &amp; other NMM (kt bricks eq.)</t>
  </si>
  <si>
    <t>OUTPUT.kt.SI.NMM.CER</t>
  </si>
  <si>
    <t>Glass production  (kt)</t>
  </si>
  <si>
    <t>OUTPUT.kt.SI.NMM.GLASS</t>
  </si>
  <si>
    <t>CAP.kt.SI.NMM.CEM</t>
  </si>
  <si>
    <t>CAP.kt.SI.NMM.CER</t>
  </si>
  <si>
    <t>CAP.kt.SI.NMM.GLASS</t>
  </si>
  <si>
    <t>NEWCAP.kt.SI.NMM.CEM</t>
  </si>
  <si>
    <t>NEWCAP.kt.SI.NMM.CER</t>
  </si>
  <si>
    <t>NEWCAP.kt.SI.NMM.GLASS</t>
  </si>
  <si>
    <t>FEC.ktoe.SI.NMM.TOTAL.TOTAL.TOTAL.TOTAL</t>
  </si>
  <si>
    <t>FEC.ktoe.SI.NMM.TOTAL.TOTAL.TOTAL.SOLIDS</t>
  </si>
  <si>
    <t>FEC.ktoe.SI.NMM.TOTAL.TOTAL.TOTAL.RFG</t>
  </si>
  <si>
    <t>FEC.ktoe.SI.NMM.TOTAL.TOTAL.TOTAL.LPG</t>
  </si>
  <si>
    <t>FEC.ktoe.SI.NMM.TOTAL.TOTAL.TOTAL.DIESEL</t>
  </si>
  <si>
    <t>FEC.ktoe.SI.NMM.TOTAL.TOTAL.TOTAL.RFO</t>
  </si>
  <si>
    <t>FEC.ktoe.SI.NMM.TOTAL.TOTAL.TOTAL.OTHER</t>
  </si>
  <si>
    <t>FEC.ktoe.SI.NMM.TOTAL.TOTAL.TOTAL.NG</t>
  </si>
  <si>
    <t>FEC.ktoe.SI.NMM.TOTAL.TOTAL.TOTAL.DERIVED</t>
  </si>
  <si>
    <t>FEC.ktoe.SI.NMM.TOTAL.TOTAL.TOTAL.BIOMASS_WASTE</t>
  </si>
  <si>
    <t>FEC.ktoe.SI.NMM.TOTAL.TOTAL.TOTAL.BIOGAS</t>
  </si>
  <si>
    <t>FEC.ktoe.SI.NMM.TOTAL.TOTAL.TOTAL.LIQBIO</t>
  </si>
  <si>
    <t>FEC.ktoe.SI.NMM.TOTAL.TOTAL.TOTAL.SOLAR</t>
  </si>
  <si>
    <t>FEC.ktoe.SI.NMM.TOTAL.TOTAL.TOTAL.GEO</t>
  </si>
  <si>
    <t>FEC.ktoe.SI.NMM.TOTAL.TOTAL.TOTAL.AMBIENT</t>
  </si>
  <si>
    <t>FEC.ktoe.SI.NMM.TOTAL.TOTAL.TOTAL.STEAM_DISTR</t>
  </si>
  <si>
    <t>FEC.ktoe.SI.NMM.TOTAL.TOTAL.TOTAL.ELEC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</si>
  <si>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</si>
  <si>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</si>
  <si>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</si>
  <si>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FEC.ktoe.SI.NMM.CEM.TOTAL.TOTAL.TOTAL</t>
  </si>
  <si>
    <t>FEC.ktoe.SI.NMM.CEM.LIGHT.GENERIC.ELEC</t>
  </si>
  <si>
    <t>FEC.ktoe.SI.NMM.CEM.AIRCOMP.GENERIC.ELEC</t>
  </si>
  <si>
    <t>FEC.ktoe.SI.NMM.CEM.MOTOR.GENERIC.ELEC</t>
  </si>
  <si>
    <t>FEC.ktoe.SI.NMM.CEM.FANS.GENERIC.ELEC</t>
  </si>
  <si>
    <t>FEC.ktoe.SI.NMM.CEM.LOW_ENTH.TOTAL.TOTAL</t>
  </si>
  <si>
    <t>FEC.ktoe.SI.NMM.CEM.LOW_ENTH.THERM.DIESEL_LIQBIO</t>
  </si>
  <si>
    <t>FEC.ktoe.SI.NMM.CEM.LOW_ENTH.THERM.NG_BIOGAS</t>
  </si>
  <si>
    <t>FEC.ktoe.SI.NMM.CEM.LOW_ENTH.THERM.SOLAR_GEO</t>
  </si>
  <si>
    <t>FEC.ktoe.SI.NMM.CEM.LOW_ENTH.HP.AMBIENT</t>
  </si>
  <si>
    <t>FEC.ktoe.SI.NMM.CEM.LOW_ENTH.THERM.ELEC</t>
  </si>
  <si>
    <t>Cement: Grinding, milling of raw material</t>
  </si>
  <si>
    <t>FEC.ktoe.SI.NMM.CEM.GRINDING_RAW.MECH.ELEC</t>
  </si>
  <si>
    <t>Cement: Pre-heating and pre-calcination</t>
  </si>
  <si>
    <t>FEC.ktoe.SI.NMM.CEM.PREHEAT.TOTAL.TOTAL</t>
  </si>
  <si>
    <t>FEC.ktoe.SI.NMM.CEM.PREHEAT.THERM.SOLIDS</t>
  </si>
  <si>
    <t>FEC.ktoe.SI.NMM.CEM.PREHEAT.THERM.LPG</t>
  </si>
  <si>
    <t>FEC.ktoe.SI.NMM.CEM.PREHEAT.THERM.DIESEL_LIQBIO</t>
  </si>
  <si>
    <t>FEC.ktoe.SI.NMM.CEM.PREHEAT.THERM.RFO</t>
  </si>
  <si>
    <t>FEC.ktoe.SI.NMM.CEM.PREHEAT.THERM.OTHER</t>
  </si>
  <si>
    <t>FEC.ktoe.SI.NMM.CEM.PREHEAT.THERM.NG_BIOGAS</t>
  </si>
  <si>
    <t>FEC.ktoe.SI.NMM.CEM.PREHEAT.THERM.BIOMASS_WASTE</t>
  </si>
  <si>
    <t>Cement: Clinker production (kilns)</t>
  </si>
  <si>
    <t>FEC.ktoe.SI.NMM.CEM.KILN.TOTAL.TOTAL</t>
  </si>
  <si>
    <t>FEC.ktoe.SI.NMM.CEM.KILN.THERM.SOLIDS</t>
  </si>
  <si>
    <t>FEC.ktoe.SI.NMM.CEM.KILN.THERM.LPG</t>
  </si>
  <si>
    <t>FEC.ktoe.SI.NMM.CEM.KILN.THERM.DIESEL_LIQBIO</t>
  </si>
  <si>
    <t>FEC.ktoe.SI.NMM.CEM.KILN.THERM.RFO</t>
  </si>
  <si>
    <t>FEC.ktoe.SI.NMM.CEM.KILN.THERM.OTHER</t>
  </si>
  <si>
    <t>FEC.ktoe.SI.NMM.CEM.KILN.THERM.NG_BIOGAS</t>
  </si>
  <si>
    <t>FEC.ktoe.SI.NMM.CEM.KILN.THERM.BIOMASS_WASTE</t>
  </si>
  <si>
    <t>Cement: Grinding, packaging and precasting</t>
  </si>
  <si>
    <t>Cement: Grinding, packaging and precasting (electricity)</t>
  </si>
  <si>
    <t>FEC.ktoe.SI.NMM.CEM.PRECAST.MECH.ELEC</t>
  </si>
  <si>
    <t>Cement: Precasting - Steam</t>
  </si>
  <si>
    <t>FEC.ktoe.SI.NMM.CEM.PRECAST_STEAM.TOTAL.TOTAL</t>
  </si>
  <si>
    <t>FEC.ktoe.SI.NMM.CEM.PRECAST_STEAM.STEAM.SOLIDS</t>
  </si>
  <si>
    <t>FEC.ktoe.SI.NMM.CEM.PRECAST_STEAM.STEAM.RFG</t>
  </si>
  <si>
    <t>FEC.ktoe.SI.NMM.CEM.PRECAST_STEAM.STEAM.LPG</t>
  </si>
  <si>
    <t>FEC.ktoe.SI.NMM.CEM.PRECAST_STEAM.STEAM.DIESEL_LIQBIO</t>
  </si>
  <si>
    <t>FEC.ktoe.SI.NMM.CEM.PRECAST_STEAM.STEAM.RFO</t>
  </si>
  <si>
    <t>FEC.ktoe.SI.NMM.CEM.PRECAST_STEAM.STEAM.OTHER</t>
  </si>
  <si>
    <t>FEC.ktoe.SI.NMM.CEM.PRECAST_STEAM.STEAM.NG_BIOGAS</t>
  </si>
  <si>
    <t>FEC.ktoe.SI.NMM.CEM.PRECAST_STEAM.STEAM.DERIVED</t>
  </si>
  <si>
    <t>FEC.ktoe.SI.NMM.CEM.PRECAST_STEAM.STEAM.BIOMASS_WASTE</t>
  </si>
  <si>
    <t>FEC.ktoe.SI.NMM.CEM.PRECAST_STEAM.STEAM.STEAM_DISTR</t>
  </si>
  <si>
    <t>FEC.ktoe.SI.NMM.CER.TOTAL.TOTAL.TOTAL</t>
  </si>
  <si>
    <t>FEC.ktoe.SI.NMM.CER.LIGHT.GENERIC.ELEC</t>
  </si>
  <si>
    <t>FEC.ktoe.SI.NMM.CER.AIRCOMP.GENERIC.ELEC</t>
  </si>
  <si>
    <t>FEC.ktoe.SI.NMM.CER.MOTOR.GENERIC.ELEC</t>
  </si>
  <si>
    <t>FEC.ktoe.SI.NMM.CER.FANS.GENERIC.ELEC</t>
  </si>
  <si>
    <t>FEC.ktoe.SI.NMM.CER.LOW_ENTH.TOTAL.TOTAL</t>
  </si>
  <si>
    <t>FEC.ktoe.SI.NMM.CER.LOW_ENTH.THERM.DIESEL_LIQBIO</t>
  </si>
  <si>
    <t>FEC.ktoe.SI.NMM.CER.LOW_ENTH.THERM.NG_BIOGAS</t>
  </si>
  <si>
    <t>FEC.ktoe.SI.NMM.CER.LOW_ENTH.THERM.SOLAR_GEO</t>
  </si>
  <si>
    <t>FEC.ktoe.SI.NMM.CER.LOW_ENTH.HP.AMBIENT</t>
  </si>
  <si>
    <t>FEC.ktoe.SI.NMM.CER.LOW_ENTH.THERM.ELEC</t>
  </si>
  <si>
    <t>Ceramics: Mixing of raw material</t>
  </si>
  <si>
    <t>FEC.ktoe.SI.NMM.CER.MIXING.MECH.ELEC</t>
  </si>
  <si>
    <t>Ceramics: Drying and sintering of raw material</t>
  </si>
  <si>
    <t>Ceramics: Thermal drying and sintering</t>
  </si>
  <si>
    <t>FEC.ktoe.SI.NMM.CER.DRYING.TOTAL.TOTAL</t>
  </si>
  <si>
    <t>FEC.ktoe.SI.NMM.CER.DRYING.THERM.SOLIDS</t>
  </si>
  <si>
    <t>FEC.ktoe.SI.NMM.CER.DRYING.THERM.LPG</t>
  </si>
  <si>
    <t>FEC.ktoe.SI.NMM.CER.DRYING.THERM.DIESEL_LIQBIO</t>
  </si>
  <si>
    <t>FEC.ktoe.SI.NMM.CER.DRYING.THERM.RFO</t>
  </si>
  <si>
    <t>FEC.ktoe.SI.NMM.CER.DRYING.THERM.NG_BIOGAS</t>
  </si>
  <si>
    <t>Ceramics: Steam drying and sintering</t>
  </si>
  <si>
    <t>FEC.ktoe.SI.NMM.CER.DRYING_STEAM.TOTAL.TOTAL</t>
  </si>
  <si>
    <t>FEC.ktoe.SI.NMM.CER.DRYING_STEAM.STEAM.SOLIDS</t>
  </si>
  <si>
    <t>FEC.ktoe.SI.NMM.CER.DRYING_STEAM.STEAM.RFG</t>
  </si>
  <si>
    <t>FEC.ktoe.SI.NMM.CER.DRYING_STEAM.STEAM.LPG</t>
  </si>
  <si>
    <t>FEC.ktoe.SI.NMM.CER.DRYING_STEAM.STEAM.DIESEL_LIQBIO</t>
  </si>
  <si>
    <t>FEC.ktoe.SI.NMM.CER.DRYING_STEAM.STEAM.RFO</t>
  </si>
  <si>
    <t>FEC.ktoe.SI.NMM.CER.DRYING_STEAM.STEAM.OTHER</t>
  </si>
  <si>
    <t>FEC.ktoe.SI.NMM.CER.DRYING_STEAM.STEAM.NG_BIOGAS</t>
  </si>
  <si>
    <t>FEC.ktoe.SI.NMM.CER.DRYING_STEAM.STEAM.DERIVED</t>
  </si>
  <si>
    <t>FEC.ktoe.SI.NMM.CER.DRYING_STEAM.STEAM.BIOMASS_WASTE</t>
  </si>
  <si>
    <t>FEC.ktoe.SI.NMM.CER.DRYING_STEAM.STEAM.STEAM_DISTR</t>
  </si>
  <si>
    <t>Ceramics: Microwave drying and sintering</t>
  </si>
  <si>
    <t>FEC.ktoe.SI.NMM.CER.DRYING_MICROW.MICROW.ELEC</t>
  </si>
  <si>
    <t>Ceramics: Primary production process</t>
  </si>
  <si>
    <t>Ceramics: Thermal kiln</t>
  </si>
  <si>
    <t>FEC.ktoe.SI.NMM.CER.KILN_THERM.TOTAL.TOTAL</t>
  </si>
  <si>
    <t>FEC.ktoe.SI.NMM.CER.KILN_THERM.THERM.SOLIDS</t>
  </si>
  <si>
    <t>FEC.ktoe.SI.NMM.CER.KILN_THERM.THERM.LPG</t>
  </si>
  <si>
    <t>FEC.ktoe.SI.NMM.CER.KILN_THERM.THERM.DIESEL_LIQBIO</t>
  </si>
  <si>
    <t>FEC.ktoe.SI.NMM.CER.KILN_THERM.THERM.RFO</t>
  </si>
  <si>
    <t>FEC.ktoe.SI.NMM.CER.KILN_THERM.THERM.OTHER</t>
  </si>
  <si>
    <t>FEC.ktoe.SI.NMM.CER.KILN_THERM.THERM.NG_BIOGAS</t>
  </si>
  <si>
    <t>FEC.ktoe.SI.NMM.CER.KILN_THERM.THERM.BIOMASS_WASTE</t>
  </si>
  <si>
    <t>Ceramics: Electric kiln</t>
  </si>
  <si>
    <t>FEC.ktoe.SI.NMM.CER.KILN_ELEC.ELEC.ELEC</t>
  </si>
  <si>
    <t>Ceramics: Product finishing</t>
  </si>
  <si>
    <t>Ceramics: Thermal furnace</t>
  </si>
  <si>
    <t>FEC.ktoe.SI.NMM.CER.FINISHING.TOTAL.TOTAL</t>
  </si>
  <si>
    <t>FEC.ktoe.SI.NMM.CER.FINISHING.THERM.SOLIDS</t>
  </si>
  <si>
    <t>FEC.ktoe.SI.NMM.CER.FINISHING.THERM.LPG</t>
  </si>
  <si>
    <t>FEC.ktoe.SI.NMM.CER.FINISHING.THERM.DIESEL_LIQBIO</t>
  </si>
  <si>
    <t>FEC.ktoe.SI.NMM.CER.FINISHING.THERM.RFO</t>
  </si>
  <si>
    <t>FEC.ktoe.SI.NMM.CER.FINISHING.THERM.NG_BIOGAS</t>
  </si>
  <si>
    <t>Ceramics: Electric furnace</t>
  </si>
  <si>
    <t>FEC.ktoe.SI.NMM.CER.FINISHING_ELEC.ELEC.ELEC</t>
  </si>
  <si>
    <t>FEC.ktoe.SI.NMM.GLASS.TOTAL.TOTAL.TOTAL</t>
  </si>
  <si>
    <t>FEC.ktoe.SI.NMM.GLASS.LIGHT.GENERIC.ELEC</t>
  </si>
  <si>
    <t>FEC.ktoe.SI.NMM.GLASS.AIRCOMP.GENERIC.ELEC</t>
  </si>
  <si>
    <t>FEC.ktoe.SI.NMM.GLASS.MOTOR.GENERIC.ELEC</t>
  </si>
  <si>
    <t>FEC.ktoe.SI.NMM.GLASS.FANS.GENERIC.ELEC</t>
  </si>
  <si>
    <t>FEC.ktoe.SI.NMM.GLASS.LOW_ENTH.TOTAL.TOTAL</t>
  </si>
  <si>
    <t>FEC.ktoe.SI.NMM.GLASS.LOW_ENTH.THERM.DIESEL_LIQBIO</t>
  </si>
  <si>
    <t>FEC.ktoe.SI.NMM.GLASS.LOW_ENTH.THERM.NG_BIOGAS</t>
  </si>
  <si>
    <t>FEC.ktoe.SI.NMM.GLASS.LOW_ENTH.THERM.SOLAR_GEO</t>
  </si>
  <si>
    <t>FEC.ktoe.SI.NMM.GLASS.LOW_ENTH.HP.AMBIENT</t>
  </si>
  <si>
    <t>FEC.ktoe.SI.NMM.GLASS.LOW_ENTH.THERM.ELEC</t>
  </si>
  <si>
    <t>Glass: Melting tank</t>
  </si>
  <si>
    <t>Glass: Thermal melting tank</t>
  </si>
  <si>
    <t>FEC.ktoe.SI.NMM.GLASS.MELTING.TOTAL.TOTAL</t>
  </si>
  <si>
    <t>FEC.ktoe.SI.NMM.GLASS.MELTING.THERM.SOLIDS</t>
  </si>
  <si>
    <t>FEC.ktoe.SI.NMM.GLASS.MELTING.THERM.LPG</t>
  </si>
  <si>
    <t>FEC.ktoe.SI.NMM.GLASS.MELTING.THERM.DIESEL_LIQBIO</t>
  </si>
  <si>
    <t>FEC.ktoe.SI.NMM.GLASS.MELTING.THERM.RFO</t>
  </si>
  <si>
    <t>FEC.ktoe.SI.NMM.GLASS.MELTING.THERM.NG_BIOGAS</t>
  </si>
  <si>
    <t>Glass: Electric melting tank</t>
  </si>
  <si>
    <t>FEC.ktoe.SI.NMM.GLASS.MELTING_ELEC.ELEC.ELEC</t>
  </si>
  <si>
    <t>Glass: Forming</t>
  </si>
  <si>
    <t>FEC.ktoe.SI.NMM.GLASS.FORMING.ELEC.ELEC</t>
  </si>
  <si>
    <t>Glass: Annealing</t>
  </si>
  <si>
    <t>Glass: Annealing - thermal</t>
  </si>
  <si>
    <t>FEC.ktoe.SI.NMM.GLASS.ANNEALING.TOTAL.TOTAL</t>
  </si>
  <si>
    <t>FEC.ktoe.SI.NMM.GLASS.ANNEALING.THERM.SOLIDS</t>
  </si>
  <si>
    <t>FEC.ktoe.SI.NMM.GLASS.ANNEALING.THERM.LPG</t>
  </si>
  <si>
    <t>FEC.ktoe.SI.NMM.GLASS.ANNEALING.THERM.DIESEL_LIQBIO</t>
  </si>
  <si>
    <t>FEC.ktoe.SI.NMM.GLASS.ANNEALING.THERM.RFO</t>
  </si>
  <si>
    <t>FEC.ktoe.SI.NMM.GLASS.ANNEALING.THERM.NG_BIOGAS</t>
  </si>
  <si>
    <t>Glass: Annealing - electric</t>
  </si>
  <si>
    <t>FEC.ktoe.SI.NMM.GLASS.ANNEALING_ELEC.ELEC.ELEC</t>
  </si>
  <si>
    <t>Glass: Finishing processes</t>
  </si>
  <si>
    <t>FEC.ktoe.SI.NMM.GLASS.FINISHING.ELEC.ELEC</t>
  </si>
  <si>
    <t>Cement: Grinding, packaging - electric</t>
  </si>
  <si>
    <t>Cement: Precasting - steam</t>
  </si>
  <si>
    <t>UED.ktoe.SI.NMM.CEM.TOTAL.TOTAL.TOTAL</t>
  </si>
  <si>
    <t>UED.ktoe.SI.NMM.CEM.LIGHT.GENERIC.ELEC</t>
  </si>
  <si>
    <t>UED.ktoe.SI.NMM.CEM.AIRCOMP.GENERIC.ELEC</t>
  </si>
  <si>
    <t>UED.ktoe.SI.NMM.CEM.MOTOR.GENERIC.ELEC</t>
  </si>
  <si>
    <t>UED.ktoe.SI.NMM.CEM.FANS.GENERIC.ELEC</t>
  </si>
  <si>
    <t>UED.ktoe.SI.NMM.CEM.LOW_ENTH.TOTAL.TOTAL</t>
  </si>
  <si>
    <t>UED.ktoe.SI.NMM.CEM.LOW_ENTH.THERM.DIESEL_LIQBIO</t>
  </si>
  <si>
    <t>UED.ktoe.SI.NMM.CEM.LOW_ENTH.THERM.NG_BIOGAS</t>
  </si>
  <si>
    <t>UED.ktoe.SI.NMM.CEM.LOW_ENTH.THERM.SOLAR_GEO</t>
  </si>
  <si>
    <t>UED.ktoe.SI.NMM.CEM.LOW_ENTH.HP.AMBIENT</t>
  </si>
  <si>
    <t>UED.ktoe.SI.NMM.CEM.LOW_ENTH.THERM.ELEC</t>
  </si>
  <si>
    <t>UED.ktoe.SI.NMM.CEM.GRINDING_RAW.MECH.ELEC</t>
  </si>
  <si>
    <t>UED.ktoe.SI.NMM.CEM.PREHEAT.TOTAL.TOTAL</t>
  </si>
  <si>
    <t>UED.ktoe.SI.NMM.CEM.PREHEAT.THERM.SOLIDS</t>
  </si>
  <si>
    <t>UED.ktoe.SI.NMM.CEM.PREHEAT.THERM.LPG</t>
  </si>
  <si>
    <t>UED.ktoe.SI.NMM.CEM.PREHEAT.THERM.DIESEL_LIQBIO</t>
  </si>
  <si>
    <t>UED.ktoe.SI.NMM.CEM.PREHEAT.THERM.RFO</t>
  </si>
  <si>
    <t>UED.ktoe.SI.NMM.CEM.PREHEAT.THERM.OTHER</t>
  </si>
  <si>
    <t>UED.ktoe.SI.NMM.CEM.PREHEAT.THERM.NG_BIOGAS</t>
  </si>
  <si>
    <t>UED.ktoe.SI.NMM.CEM.PREHEAT.THERM.BIOMASS_WASTE</t>
  </si>
  <si>
    <t>UED.ktoe.SI.NMM.CEM.KILN.TOTAL.TOTAL</t>
  </si>
  <si>
    <t>UED.ktoe.SI.NMM.CEM.KILN.THERM.SOLIDS</t>
  </si>
  <si>
    <t>UED.ktoe.SI.NMM.CEM.KILN.THERM.LPG</t>
  </si>
  <si>
    <t>UED.ktoe.SI.NMM.CEM.KILN.THERM.DIESEL_LIQBIO</t>
  </si>
  <si>
    <t>UED.ktoe.SI.NMM.CEM.KILN.THERM.RFO</t>
  </si>
  <si>
    <t>UED.ktoe.SI.NMM.CEM.KILN.THERM.OTHER</t>
  </si>
  <si>
    <t>UED.ktoe.SI.NMM.CEM.KILN.THERM.NG_BIOGAS</t>
  </si>
  <si>
    <t>UED.ktoe.SI.NMM.CEM.KILN.THERM.BIOMASS_WASTE</t>
  </si>
  <si>
    <t>UED.ktoe.SI.NMM.CEM.PRECAST.MECH.ELEC</t>
  </si>
  <si>
    <t>UED.ktoe.SI.NMM.CEM.PRECAST_STEAM.TOTAL.TOTAL</t>
  </si>
  <si>
    <t>UED.ktoe.SI.NMM.CEM.PRECAST_STEAM.STEAM.SOLIDS</t>
  </si>
  <si>
    <t>UED.ktoe.SI.NMM.CEM.PRECAST_STEAM.STEAM.RFG</t>
  </si>
  <si>
    <t>UED.ktoe.SI.NMM.CEM.PRECAST_STEAM.STEAM.LPG</t>
  </si>
  <si>
    <t>UED.ktoe.SI.NMM.CEM.PRECAST_STEAM.STEAM.DIESEL_LIQBIO</t>
  </si>
  <si>
    <t>UED.ktoe.SI.NMM.CEM.PRECAST_STEAM.STEAM.RFO</t>
  </si>
  <si>
    <t>UED.ktoe.SI.NMM.CEM.PRECAST_STEAM.STEAM.OTHER</t>
  </si>
  <si>
    <t>UED.ktoe.SI.NMM.CEM.PRECAST_STEAM.STEAM.NG_BIOGAS</t>
  </si>
  <si>
    <t>UED.ktoe.SI.NMM.CEM.PRECAST_STEAM.STEAM.DERIVED</t>
  </si>
  <si>
    <t>UED.ktoe.SI.NMM.CEM.PRECAST_STEAM.STEAM.BIOMASS_WASTE</t>
  </si>
  <si>
    <t>UED.ktoe.SI.NMM.CEM.PRECAST_STEAM.STEAM.STEAM_DISTR</t>
  </si>
  <si>
    <t>UED.ktoe.SI.NMM.CER.TOTAL.TOTAL.TOTAL</t>
  </si>
  <si>
    <t>UED.ktoe.SI.NMM.CER.LIGHT.GENERIC.ELEC</t>
  </si>
  <si>
    <t>UED.ktoe.SI.NMM.CER.AIRCOMP.GENERIC.ELEC</t>
  </si>
  <si>
    <t>UED.ktoe.SI.NMM.CER.MOTOR.GENERIC.ELEC</t>
  </si>
  <si>
    <t>UED.ktoe.SI.NMM.CER.FANS.GENERIC.ELEC</t>
  </si>
  <si>
    <t>UED.ktoe.SI.NMM.CER.LOW_ENTH.TOTAL.TOTAL</t>
  </si>
  <si>
    <t>UED.ktoe.SI.NMM.CER.LOW_ENTH.THERM.DIESEL_LIQBIO</t>
  </si>
  <si>
    <t>UED.ktoe.SI.NMM.CER.LOW_ENTH.THERM.NG_BIOGAS</t>
  </si>
  <si>
    <t>UED.ktoe.SI.NMM.CER.LOW_ENTH.THERM.SOLAR_GEO</t>
  </si>
  <si>
    <t>UED.ktoe.SI.NMM.CER.LOW_ENTH.HP.AMBIENT</t>
  </si>
  <si>
    <t>UED.ktoe.SI.NMM.CER.LOW_ENTH.THERM.ELEC</t>
  </si>
  <si>
    <t>UED.ktoe.SI.NMM.CER.MIXING.MECH.ELEC</t>
  </si>
  <si>
    <t>UED.ktoe.SI.NMM.CER.DRYING.TOTAL.TOTAL</t>
  </si>
  <si>
    <t>UED.ktoe.SI.NMM.CER.DRYING.THERM.SOLIDS</t>
  </si>
  <si>
    <t>UED.ktoe.SI.NMM.CER.DRYING.THERM.LPG</t>
  </si>
  <si>
    <t>UED.ktoe.SI.NMM.CER.DRYING.THERM.DIESEL_LIQBIO</t>
  </si>
  <si>
    <t>UED.ktoe.SI.NMM.CER.DRYING.THERM.RFO</t>
  </si>
  <si>
    <t>UED.ktoe.SI.NMM.CER.DRYING.THERM.NG_BIOGAS</t>
  </si>
  <si>
    <t>UED.ktoe.SI.NMM.CER.DRYING_STEAM.TOTAL.TOTAL</t>
  </si>
  <si>
    <t>UED.ktoe.SI.NMM.CER.DRYING_STEAM.STEAM.SOLIDS</t>
  </si>
  <si>
    <t>UED.ktoe.SI.NMM.CER.DRYING_STEAM.STEAM.RFG</t>
  </si>
  <si>
    <t>UED.ktoe.SI.NMM.CER.DRYING_STEAM.STEAM.LPG</t>
  </si>
  <si>
    <t>UED.ktoe.SI.NMM.CER.DRYING_STEAM.STEAM.DIESEL_LIQBIO</t>
  </si>
  <si>
    <t>UED.ktoe.SI.NMM.CER.DRYING_STEAM.STEAM.RFO</t>
  </si>
  <si>
    <t>UED.ktoe.SI.NMM.CER.DRYING_STEAM.STEAM.OTHER</t>
  </si>
  <si>
    <t>UED.ktoe.SI.NMM.CER.DRYING_STEAM.STEAM.NG_BIOGAS</t>
  </si>
  <si>
    <t>UED.ktoe.SI.NMM.CER.DRYING_STEAM.STEAM.DERIVED</t>
  </si>
  <si>
    <t>UED.ktoe.SI.NMM.CER.DRYING_STEAM.STEAM.BIOMASS_WASTE</t>
  </si>
  <si>
    <t>UED.ktoe.SI.NMM.CER.DRYING_STEAM.STEAM.STEAM_DISTR</t>
  </si>
  <si>
    <t>UED.ktoe.SI.NMM.CER.DRYING_MICROW.MICROW.ELEC</t>
  </si>
  <si>
    <t>UED.ktoe.SI.NMM.CER.KILN_THERM.TOTAL.TOTAL</t>
  </si>
  <si>
    <t>UED.ktoe.SI.NMM.CER.KILN_THERM.THERM.SOLIDS</t>
  </si>
  <si>
    <t>UED.ktoe.SI.NMM.CER.KILN_THERM.THERM.LPG</t>
  </si>
  <si>
    <t>UED.ktoe.SI.NMM.CER.KILN_THERM.THERM.DIESEL_LIQBIO</t>
  </si>
  <si>
    <t>UED.ktoe.SI.NMM.CER.KILN_THERM.THERM.RFO</t>
  </si>
  <si>
    <t>UED.ktoe.SI.NMM.CER.KILN_THERM.THERM.OTHER</t>
  </si>
  <si>
    <t>UED.ktoe.SI.NMM.CER.KILN_THERM.THERM.NG_BIOGAS</t>
  </si>
  <si>
    <t>UED.ktoe.SI.NMM.CER.KILN_THERM.THERM.BIOMASS_WASTE</t>
  </si>
  <si>
    <t>UED.ktoe.SI.NMM.CER.KILN_ELEC.ELEC.ELEC</t>
  </si>
  <si>
    <t>UED.ktoe.SI.NMM.CER.FINISHING.TOTAL.TOTAL</t>
  </si>
  <si>
    <t>UED.ktoe.SI.NMM.CER.FINISHING.THERM.SOLIDS</t>
  </si>
  <si>
    <t>UED.ktoe.SI.NMM.CER.FINISHING.THERM.LPG</t>
  </si>
  <si>
    <t>UED.ktoe.SI.NMM.CER.FINISHING.THERM.DIESEL_LIQBIO</t>
  </si>
  <si>
    <t>UED.ktoe.SI.NMM.CER.FINISHING.THERM.RFO</t>
  </si>
  <si>
    <t>UED.ktoe.SI.NMM.CER.FINISHING.THERM.NG_BIOGAS</t>
  </si>
  <si>
    <t>UED.ktoe.SI.NMM.CER.FINISHING_ELEC.ELEC.ELEC</t>
  </si>
  <si>
    <t>UED.ktoe.SI.NMM.GLASS.TOTAL.TOTAL.TOTAL</t>
  </si>
  <si>
    <t>UED.ktoe.SI.NMM.GLASS.LIGHT.GENERIC.ELEC</t>
  </si>
  <si>
    <t>UED.ktoe.SI.NMM.GLASS.AIRCOMP.GENERIC.ELEC</t>
  </si>
  <si>
    <t>UED.ktoe.SI.NMM.GLASS.MOTOR.GENERIC.ELEC</t>
  </si>
  <si>
    <t>UED.ktoe.SI.NMM.GLASS.FANS.GENERIC.ELEC</t>
  </si>
  <si>
    <t>UED.ktoe.SI.NMM.GLASS.LOW_ENTH.TOTAL.TOTAL</t>
  </si>
  <si>
    <t>UED.ktoe.SI.NMM.GLASS.LOW_ENTH.THERM.DIESEL_LIQBIO</t>
  </si>
  <si>
    <t>UED.ktoe.SI.NMM.GLASS.LOW_ENTH.THERM.NG_BIOGAS</t>
  </si>
  <si>
    <t>UED.ktoe.SI.NMM.GLASS.LOW_ENTH.THERM.SOLAR_GEO</t>
  </si>
  <si>
    <t>UED.ktoe.SI.NMM.GLASS.LOW_ENTH.HP.AMBIENT</t>
  </si>
  <si>
    <t>UED.ktoe.SI.NMM.GLASS.LOW_ENTH.THERM.ELEC</t>
  </si>
  <si>
    <t>UED.ktoe.SI.NMM.GLASS.MELTING.TOTAL.TOTAL</t>
  </si>
  <si>
    <t>UED.ktoe.SI.NMM.GLASS.MELTING.THERM.SOLIDS</t>
  </si>
  <si>
    <t>UED.ktoe.SI.NMM.GLASS.MELTING.THERM.LPG</t>
  </si>
  <si>
    <t>UED.ktoe.SI.NMM.GLASS.MELTING.THERM.DIESEL_LIQBIO</t>
  </si>
  <si>
    <t>UED.ktoe.SI.NMM.GLASS.MELTING.THERM.RFO</t>
  </si>
  <si>
    <t>UED.ktoe.SI.NMM.GLASS.MELTING.THERM.NG_BIOGAS</t>
  </si>
  <si>
    <t>UED.ktoe.SI.NMM.GLASS.MELTING_ELEC.ELEC.ELEC</t>
  </si>
  <si>
    <t>UED.ktoe.SI.NMM.GLASS.FORMING.ELEC.ELEC</t>
  </si>
  <si>
    <t>UED.ktoe.SI.NMM.GLASS.ANNEALING.TOTAL.TOTAL</t>
  </si>
  <si>
    <t>UED.ktoe.SI.NMM.GLASS.ANNEALING.THERM.SOLIDS</t>
  </si>
  <si>
    <t>UED.ktoe.SI.NMM.GLASS.ANNEALING.THERM.LPG</t>
  </si>
  <si>
    <t>UED.ktoe.SI.NMM.GLASS.ANNEALING.THERM.DIESEL_LIQBIO</t>
  </si>
  <si>
    <t>UED.ktoe.SI.NMM.GLASS.ANNEALING.THERM.RFO</t>
  </si>
  <si>
    <t>UED.ktoe.SI.NMM.GLASS.ANNEALING.THERM.NG_BIOGAS</t>
  </si>
  <si>
    <t>UED.ktoe.SI.NMM.GLASS.ANNEALING_ELEC.ELEC.ELEC</t>
  </si>
  <si>
    <t>UED.ktoe.SI.NMM.GLASS.FINISHING.ELEC.ELEC</t>
  </si>
  <si>
    <t>FUEL_EMI.ktCO2.SI.NMM.CEM.LIGHT.GENERIC.ELEC</t>
  </si>
  <si>
    <t>FUEL_EMI.ktCO2.SI.NMM.CEM.AIRCOMP.GENERIC.ELEC</t>
  </si>
  <si>
    <t>FUEL_EMI.ktCO2.SI.NMM.CEM.MOTOR.GENERIC.ELEC</t>
  </si>
  <si>
    <t>FUEL_EMI.ktCO2.SI.NMM.CEM.FANS.GENERIC.ELEC</t>
  </si>
  <si>
    <t>FUEL_EMI.ktCO2.SI.NMM.CEM.LOW_ENTH.TOTAL.TOTAL</t>
  </si>
  <si>
    <t>FUEL_EMI.ktCO2.SI.NMM.CEM.LOW_ENTH.THERM.DIESEL_LIQBIO</t>
  </si>
  <si>
    <t>FUEL_EMI.ktCO2.SI.NMM.CEM.LOW_ENTH.THERM.NG_BIOGAS</t>
  </si>
  <si>
    <t>FUEL_EMI.ktCO2.SI.NMM.CEM.LOW_ENTH.THERM.SOLAR_GEO</t>
  </si>
  <si>
    <t>FUEL_EMI.ktCO2.SI.NMM.CEM.LOW_ENTH.HP.AMBIENT</t>
  </si>
  <si>
    <t>FUEL_EMI.ktCO2.SI.NMM.CEM.LOW_ENTH.THERM.ELEC</t>
  </si>
  <si>
    <t>FUEL_EMI.ktCO2.SI.NMM.CEM.GRINDING_RAW.MECH.ELEC</t>
  </si>
  <si>
    <t>FUEL_EMI.ktCO2.SI.NMM.CEM.PREHEAT.TOTAL.TOTAL</t>
  </si>
  <si>
    <t>FUEL_EMI.ktCO2.SI.NMM.CEM.PREHEAT.THERM.SOLIDS</t>
  </si>
  <si>
    <t>FUEL_EMI.ktCO2.SI.NMM.CEM.PREHEAT.THERM.LPG</t>
  </si>
  <si>
    <t>FUEL_EMI.ktCO2.SI.NMM.CEM.PREHEAT.THERM.DIESEL_LIQBIO</t>
  </si>
  <si>
    <t>FUEL_EMI.ktCO2.SI.NMM.CEM.PREHEAT.THERM.RFO</t>
  </si>
  <si>
    <t>FUEL_EMI.ktCO2.SI.NMM.CEM.PREHEAT.THERM.OTHER</t>
  </si>
  <si>
    <t>FUEL_EMI.ktCO2.SI.NMM.CEM.PREHEAT.THERM.NG_BIOGAS</t>
  </si>
  <si>
    <t>FUEL_EMI.ktCO2.SI.NMM.CEM.PREHEAT.THERM.BIOMASS_WASTE</t>
  </si>
  <si>
    <t>FUEL_EMI.ktCO2.SI.NMM.CEM.KILN.TOTAL.TOTAL</t>
  </si>
  <si>
    <t>FUEL_EMI.ktCO2.SI.NMM.CEM.KILN.THERM.SOLIDS</t>
  </si>
  <si>
    <t>FUEL_EMI.ktCO2.SI.NMM.CEM.KILN.THERM.LPG</t>
  </si>
  <si>
    <t>FUEL_EMI.ktCO2.SI.NMM.CEM.KILN.THERM.DIESEL_LIQBIO</t>
  </si>
  <si>
    <t>FUEL_EMI.ktCO2.SI.NMM.CEM.KILN.THERM.RFO</t>
  </si>
  <si>
    <t>FUEL_EMI.ktCO2.SI.NMM.CEM.KILN.THERM.OTHER</t>
  </si>
  <si>
    <t>FUEL_EMI.ktCO2.SI.NMM.CEM.KILN.THERM.NG_BIOGAS</t>
  </si>
  <si>
    <t>FUEL_EMI.ktCO2.SI.NMM.CEM.KILN.THERM.BIOMASS_WASTE</t>
  </si>
  <si>
    <t>FUEL_EMI.ktCO2.SI.NMM.CEM.PRECAST.MECH.ELEC</t>
  </si>
  <si>
    <t>FUEL_EMI.ktCO2.SI.NMM.CEM.PRECAST_STEAM.TOTAL.TOTAL</t>
  </si>
  <si>
    <t>FUEL_EMI.ktCO2.SI.NMM.CEM.PRECAST_STEAM.STEAM.SOLIDS</t>
  </si>
  <si>
    <t>FUEL_EMI.ktCO2.SI.NMM.CEM.PRECAST_STEAM.STEAM.RFG</t>
  </si>
  <si>
    <t>FUEL_EMI.ktCO2.SI.NMM.CEM.PRECAST_STEAM.STEAM.LPG</t>
  </si>
  <si>
    <t>FUEL_EMI.ktCO2.SI.NMM.CEM.PRECAST_STEAM.STEAM.DIESEL_LIQBIO</t>
  </si>
  <si>
    <t>FUEL_EMI.ktCO2.SI.NMM.CEM.PRECAST_STEAM.STEAM.RFO</t>
  </si>
  <si>
    <t>FUEL_EMI.ktCO2.SI.NMM.CEM.PRECAST_STEAM.STEAM.OTHER</t>
  </si>
  <si>
    <t>FUEL_EMI.ktCO2.SI.NMM.CEM.PRECAST_STEAM.STEAM.NG_BIOGAS</t>
  </si>
  <si>
    <t>FUEL_EMI.ktCO2.SI.NMM.CEM.PRECAST_STEAM.STEAM.DERIVED</t>
  </si>
  <si>
    <t>FUEL_EMI.ktCO2.SI.NMM.CEM.PRECAST_STEAM.STEAM.BIOMASS_WASTE</t>
  </si>
  <si>
    <t>FUEL_EMI.ktCO2.SI.NMM.CEM.PRECAST_STEAM.STEAM.STEAM_DISTR</t>
  </si>
  <si>
    <t>PROCESS_EMI.ktCO2.SI.NMM.CEM</t>
  </si>
  <si>
    <t>FUEL_EMI.ktCO2.SI.NMM.CER.LIGHT.GENERIC.ELEC</t>
  </si>
  <si>
    <t>FUEL_EMI.ktCO2.SI.NMM.CER.AIRCOMP.GENERIC.ELEC</t>
  </si>
  <si>
    <t>FUEL_EMI.ktCO2.SI.NMM.CER.MOTOR.GENERIC.ELEC</t>
  </si>
  <si>
    <t>FUEL_EMI.ktCO2.SI.NMM.CER.FANS.GENERIC.ELEC</t>
  </si>
  <si>
    <t>FUEL_EMI.ktCO2.SI.NMM.CER.LOW_ENTH.TOTAL.TOTAL</t>
  </si>
  <si>
    <t>FUEL_EMI.ktCO2.SI.NMM.CER.LOW_ENTH.THERM.DIESEL_LIQBIO</t>
  </si>
  <si>
    <t>FUEL_EMI.ktCO2.SI.NMM.CER.LOW_ENTH.THERM.NG_BIOGAS</t>
  </si>
  <si>
    <t>FUEL_EMI.ktCO2.SI.NMM.CER.LOW_ENTH.THERM.SOLAR_GEO</t>
  </si>
  <si>
    <t>FUEL_EMI.ktCO2.SI.NMM.CER.LOW_ENTH.HP.AMBIENT</t>
  </si>
  <si>
    <t>FUEL_EMI.ktCO2.SI.NMM.CER.LOW_ENTH.THERM.ELEC</t>
  </si>
  <si>
    <t>FUEL_EMI.ktCO2.SI.NMM.CER.MIXING.MECH.ELEC</t>
  </si>
  <si>
    <t>FUEL_EMI.ktCO2.SI.NMM.CER.DRYING.TOTAL.TOTAL</t>
  </si>
  <si>
    <t>FUEL_EMI.ktCO2.SI.NMM.CER.DRYING.THERM.SOLIDS</t>
  </si>
  <si>
    <t>FUEL_EMI.ktCO2.SI.NMM.CER.DRYING.THERM.LPG</t>
  </si>
  <si>
    <t>FUEL_EMI.ktCO2.SI.NMM.CER.DRYING.THERM.DIESEL_LIQBIO</t>
  </si>
  <si>
    <t>FUEL_EMI.ktCO2.SI.NMM.CER.DRYING.THERM.RFO</t>
  </si>
  <si>
    <t>FUEL_EMI.ktCO2.SI.NMM.CER.DRYING.THERM.NG_BIOGAS</t>
  </si>
  <si>
    <t>FUEL_EMI.ktCO2.SI.NMM.CER.DRYING_STEAM.TOTAL.TOTAL</t>
  </si>
  <si>
    <t>FUEL_EMI.ktCO2.SI.NMM.CER.DRYING_STEAM.STEAM.SOLIDS</t>
  </si>
  <si>
    <t>FUEL_EMI.ktCO2.SI.NMM.CER.DRYING_STEAM.STEAM.RFG</t>
  </si>
  <si>
    <t>FUEL_EMI.ktCO2.SI.NMM.CER.DRYING_STEAM.STEAM.LPG</t>
  </si>
  <si>
    <t>FUEL_EMI.ktCO2.SI.NMM.CER.DRYING_STEAM.STEAM.DIESEL_LIQBIO</t>
  </si>
  <si>
    <t>FUEL_EMI.ktCO2.SI.NMM.CER.DRYING_STEAM.STEAM.RFO</t>
  </si>
  <si>
    <t>FUEL_EMI.ktCO2.SI.NMM.CER.DRYING_STEAM.STEAM.OTHER</t>
  </si>
  <si>
    <t>FUEL_EMI.ktCO2.SI.NMM.CER.DRYING_STEAM.STEAM.NG_BIOGAS</t>
  </si>
  <si>
    <t>FUEL_EMI.ktCO2.SI.NMM.CER.DRYING_STEAM.STEAM.DERIVED</t>
  </si>
  <si>
    <t>FUEL_EMI.ktCO2.SI.NMM.CER.DRYING_STEAM.STEAM.BIOMASS_WASTE</t>
  </si>
  <si>
    <t>FUEL_EMI.ktCO2.SI.NMM.CER.DRYING_STEAM.STEAM.STEAM_DISTR</t>
  </si>
  <si>
    <t>FUEL_EMI.ktCO2.SI.NMM.CER.DRYING_MICROW.MICROW.ELEC</t>
  </si>
  <si>
    <t>FUEL_EMI.ktCO2.SI.NMM.CER.KILN_THERM.TOTAL.TOTAL</t>
  </si>
  <si>
    <t>FUEL_EMI.ktCO2.SI.NMM.CER.KILN_THERM.THERM.SOLIDS</t>
  </si>
  <si>
    <t>FUEL_EMI.ktCO2.SI.NMM.CER.KILN_THERM.THERM.LPG</t>
  </si>
  <si>
    <t>FUEL_EMI.ktCO2.SI.NMM.CER.KILN_THERM.THERM.DIESEL_LIQBIO</t>
  </si>
  <si>
    <t>FUEL_EMI.ktCO2.SI.NMM.CER.KILN_THERM.THERM.RFO</t>
  </si>
  <si>
    <t>FUEL_EMI.ktCO2.SI.NMM.CER.KILN_THERM.THERM.OTHER</t>
  </si>
  <si>
    <t>FUEL_EMI.ktCO2.SI.NMM.CER.KILN_THERM.THERM.NG_BIOGAS</t>
  </si>
  <si>
    <t>FUEL_EMI.ktCO2.SI.NMM.CER.KILN_THERM.THERM.BIOMASS_WASTE</t>
  </si>
  <si>
    <t>FUEL_EMI.ktCO2.SI.NMM.CER.KILN_ELEC.ELEC.ELEC</t>
  </si>
  <si>
    <t>FUEL_EMI.ktCO2.SI.NMM.CER.FINISHING.TOTAL.TOTAL</t>
  </si>
  <si>
    <t>FUEL_EMI.ktCO2.SI.NMM.CER.FINISHING.THERM.SOLIDS</t>
  </si>
  <si>
    <t>FUEL_EMI.ktCO2.SI.NMM.CER.FINISHING.THERM.LPG</t>
  </si>
  <si>
    <t>FUEL_EMI.ktCO2.SI.NMM.CER.FINISHING.THERM.DIESEL_LIQBIO</t>
  </si>
  <si>
    <t>FUEL_EMI.ktCO2.SI.NMM.CER.FINISHING.THERM.RFO</t>
  </si>
  <si>
    <t>FUEL_EMI.ktCO2.SI.NMM.CER.FINISHING.THERM.NG_BIOGAS</t>
  </si>
  <si>
    <t>FUEL_EMI.ktCO2.SI.NMM.CER.FINISHING_ELEC.ELEC.ELEC</t>
  </si>
  <si>
    <t>PROCESS_EMI.ktCO2.SI.NMM.CER</t>
  </si>
  <si>
    <t>FUEL_EMI.ktCO2.SI.NMM.GLASS.LIGHT.GENERIC.ELEC</t>
  </si>
  <si>
    <t>FUEL_EMI.ktCO2.SI.NMM.GLASS.AIRCOMP.GENERIC.ELEC</t>
  </si>
  <si>
    <t>FUEL_EMI.ktCO2.SI.NMM.GLASS.MOTOR.GENERIC.ELEC</t>
  </si>
  <si>
    <t>FUEL_EMI.ktCO2.SI.NMM.GLASS.FANS.GENERIC.ELEC</t>
  </si>
  <si>
    <t>FUEL_EMI.ktCO2.SI.NMM.GLASS.LOW_ENTH.TOTAL.TOTAL</t>
  </si>
  <si>
    <t>FUEL_EMI.ktCO2.SI.NMM.GLASS.LOW_ENTH.THERM.DIESEL_LIQBIO</t>
  </si>
  <si>
    <t>FUEL_EMI.ktCO2.SI.NMM.GLASS.LOW_ENTH.THERM.NG_BIOGAS</t>
  </si>
  <si>
    <t>FUEL_EMI.ktCO2.SI.NMM.GLASS.LOW_ENTH.THERM.SOLAR_GEO</t>
  </si>
  <si>
    <t>FUEL_EMI.ktCO2.SI.NMM.GLASS.LOW_ENTH.HP.AMBIENT</t>
  </si>
  <si>
    <t>FUEL_EMI.ktCO2.SI.NMM.GLASS.LOW_ENTH.THERM.ELEC</t>
  </si>
  <si>
    <t>FUEL_EMI.ktCO2.SI.NMM.GLASS.MELTING.TOTAL.TOTAL</t>
  </si>
  <si>
    <t>FUEL_EMI.ktCO2.SI.NMM.GLASS.MELTING.THERM.SOLIDS</t>
  </si>
  <si>
    <t>FUEL_EMI.ktCO2.SI.NMM.GLASS.MELTING.THERM.LPG</t>
  </si>
  <si>
    <t>FUEL_EMI.ktCO2.SI.NMM.GLASS.MELTING.THERM.DIESEL_LIQBIO</t>
  </si>
  <si>
    <t>FUEL_EMI.ktCO2.SI.NMM.GLASS.MELTING.THERM.RFO</t>
  </si>
  <si>
    <t>FUEL_EMI.ktCO2.SI.NMM.GLASS.MELTING.THERM.NG_BIOGAS</t>
  </si>
  <si>
    <t>FUEL_EMI.ktCO2.SI.NMM.GLASS.MELTING_ELEC.ELEC.ELEC</t>
  </si>
  <si>
    <t>FUEL_EMI.ktCO2.SI.NMM.GLASS.FORMING.ELEC.ELEC</t>
  </si>
  <si>
    <t>FUEL_EMI.ktCO2.SI.NMM.GLASS.ANNEALING.TOTAL.TOTAL</t>
  </si>
  <si>
    <t>FUEL_EMI.ktCO2.SI.NMM.GLASS.ANNEALING.THERM.SOLIDS</t>
  </si>
  <si>
    <t>FUEL_EMI.ktCO2.SI.NMM.GLASS.ANNEALING.THERM.LPG</t>
  </si>
  <si>
    <t>FUEL_EMI.ktCO2.SI.NMM.GLASS.ANNEALING.THERM.DIESEL_LIQBIO</t>
  </si>
  <si>
    <t>FUEL_EMI.ktCO2.SI.NMM.GLASS.ANNEALING.THERM.RFO</t>
  </si>
  <si>
    <t>FUEL_EMI.ktCO2.SI.NMM.GLASS.ANNEALING.THERM.NG_BIOGAS</t>
  </si>
  <si>
    <t>FUEL_EMI.ktCO2.SI.NMM.GLASS.ANNEALING_ELEC.ELEC.ELEC</t>
  </si>
  <si>
    <t>FUEL_EMI.ktCO2.SI.NMM.GLASS.FINISHING.ELEC.ELEC</t>
  </si>
  <si>
    <t>PROCESS_EMI.ktCO2.SI.NMM.GLASS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</si>
  <si>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</si>
  <si>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</si>
  <si>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</si>
  <si>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</si>
  <si>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</si>
  <si>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VA.Meuro2015.SI.PPA.PULP</t>
  </si>
  <si>
    <t>VA.Meuro2015.SI.PPA.PAPER</t>
  </si>
  <si>
    <t>VA.Meuro2015.SI.PPA.PRINT</t>
  </si>
  <si>
    <t>Pulp production (kt)</t>
  </si>
  <si>
    <t>OUTPUT.kt.SI.PPA.PULP</t>
  </si>
  <si>
    <t>Paper production  (kt)</t>
  </si>
  <si>
    <t>OUTPUT.kt.SI.PPA.PAPER</t>
  </si>
  <si>
    <t>Printing and media reproduction (kt paper eq.)</t>
  </si>
  <si>
    <t>OUTPUT.kt.SI.PPA.PRINT</t>
  </si>
  <si>
    <t>CAP.kt.SI.PPA.PULP</t>
  </si>
  <si>
    <t>CAP.kt.SI.PPA.PAPER</t>
  </si>
  <si>
    <t>CAP.kt.SI.PPA.PRINT</t>
  </si>
  <si>
    <t>NEWCAP.kt.SI.PPA.PULP</t>
  </si>
  <si>
    <t>NEWCAP.kt.SI.PPA.PAPER</t>
  </si>
  <si>
    <t>NEWCAP.kt.SI.PPA.PRINT</t>
  </si>
  <si>
    <t>FEC.ktoe.SI.PPA.TOTAL.TOTAL.TOTAL.TOTAL</t>
  </si>
  <si>
    <t>FEC.ktoe.SI.PPA.TOTAL.TOTAL.TOTAL.SOLIDS</t>
  </si>
  <si>
    <t>FEC.ktoe.SI.PPA.TOTAL.TOTAL.TOTAL.RFG</t>
  </si>
  <si>
    <t>FEC.ktoe.SI.PPA.TOTAL.TOTAL.TOTAL.LPG</t>
  </si>
  <si>
    <t>FEC.ktoe.SI.PPA.TOTAL.TOTAL.TOTAL.DIESEL</t>
  </si>
  <si>
    <t>FEC.ktoe.SI.PPA.TOTAL.TOTAL.TOTAL.RFO</t>
  </si>
  <si>
    <t>FEC.ktoe.SI.PPA.TOTAL.TOTAL.TOTAL.OTHER</t>
  </si>
  <si>
    <t>FEC.ktoe.SI.PPA.TOTAL.TOTAL.TOTAL.NG</t>
  </si>
  <si>
    <t>FEC.ktoe.SI.PPA.TOTAL.TOTAL.TOTAL.DERIVED</t>
  </si>
  <si>
    <t>FEC.ktoe.SI.PPA.TOTAL.TOTAL.TOTAL.BIOMASS_WASTE</t>
  </si>
  <si>
    <t>FEC.ktoe.SI.PPA.TOTAL.TOTAL.TOTAL.BIOGAS</t>
  </si>
  <si>
    <t>FEC.ktoe.SI.PPA.TOTAL.TOTAL.TOTAL.LIQBIO</t>
  </si>
  <si>
    <t>FEC.ktoe.SI.PPA.TOTAL.TOTAL.TOTAL.SOLAR</t>
  </si>
  <si>
    <t>FEC.ktoe.SI.PPA.TOTAL.TOTAL.TOTAL.GEO</t>
  </si>
  <si>
    <t>FEC.ktoe.SI.PPA.TOTAL.TOTAL.TOTAL.AMBIENT</t>
  </si>
  <si>
    <t>FEC.ktoe.SI.PPA.TOTAL.TOTAL.TOTAL.STEAM_DISTR</t>
  </si>
  <si>
    <t>FEC.ktoe.SI.PPA.TOTAL.TOTAL.TOTAL.ELEC</t>
  </si>
  <si>
    <t>FEC.ktoe.SI.PPA.PULP.TOTAL.TOTAL.TOTAL</t>
  </si>
  <si>
    <t>FEC.ktoe.SI.PPA.PULP.LIGHT.GENERIC.ELEC</t>
  </si>
  <si>
    <t>FEC.ktoe.SI.PPA.PULP.AIRCOMP.GENERIC.ELEC</t>
  </si>
  <si>
    <t>FEC.ktoe.SI.PPA.PULP.MOTOR.GENERIC.ELEC</t>
  </si>
  <si>
    <t>FEC.ktoe.SI.PPA.PULP.FANS.GENERIC.ELEC</t>
  </si>
  <si>
    <t>FEC.ktoe.SI.PPA.PULP.LOW_ENTH.TOTAL.TOTAL</t>
  </si>
  <si>
    <t>FEC.ktoe.SI.PPA.PULP.LOW_ENTH.THERM.DIESEL_LIQBIO</t>
  </si>
  <si>
    <t>FEC.ktoe.SI.PPA.PULP.LOW_ENTH.THERM.NG_BIOGAS</t>
  </si>
  <si>
    <t>FEC.ktoe.SI.PPA.PULP.LOW_ENTH.THERM.SOLAR_GEO</t>
  </si>
  <si>
    <t>FEC.ktoe.SI.PPA.PULP.LOW_ENTH.HP.AMBIENT</t>
  </si>
  <si>
    <t>FEC.ktoe.SI.PPA.PULP.LOW_ENTH.THERM.ELEC</t>
  </si>
  <si>
    <t>Pulp: Wood preparation, grinding</t>
  </si>
  <si>
    <t>FEC.ktoe.SI.PPA.PULP.PREPARATION.MECH.ELEC</t>
  </si>
  <si>
    <t>Pulp: Pulping</t>
  </si>
  <si>
    <t>Pulp: Pulping thermal</t>
  </si>
  <si>
    <t>FEC.ktoe.SI.PPA.PULP.PULPING.TOTAL.TOTAL</t>
  </si>
  <si>
    <t>FEC.ktoe.SI.PPA.PULP.PULPING.STEAM.SOLIDS</t>
  </si>
  <si>
    <t>FEC.ktoe.SI.PPA.PULP.PULPING.STEAM.RFG</t>
  </si>
  <si>
    <t>FEC.ktoe.SI.PPA.PULP.PULPING.STEAM.LPG</t>
  </si>
  <si>
    <t>FEC.ktoe.SI.PPA.PULP.PULPING.STEAM.DIESEL_LIQBIO</t>
  </si>
  <si>
    <t>FEC.ktoe.SI.PPA.PULP.PULPING.STEAM.RFO</t>
  </si>
  <si>
    <t>FEC.ktoe.SI.PPA.PULP.PULPING.STEAM.OTHER</t>
  </si>
  <si>
    <t>FEC.ktoe.SI.PPA.PULP.PULPING.STEAM.NG_BIOGAS</t>
  </si>
  <si>
    <t>FEC.ktoe.SI.PPA.PULP.PULPING.STEAM.DERIVED</t>
  </si>
  <si>
    <t>FEC.ktoe.SI.PPA.PULP.PULPING.STEAM.BIOMASS_WASTE</t>
  </si>
  <si>
    <t>FEC.ktoe.SI.PPA.PULP.PULPING.STEAM.STEAM_DISTR</t>
  </si>
  <si>
    <t>Pulp: Pulping electric</t>
  </si>
  <si>
    <t>FEC.ktoe.SI.PPA.PULP.PULPING_MECH.MECH.ELEC</t>
  </si>
  <si>
    <t>Pulp: Cleaning</t>
  </si>
  <si>
    <t>FEC.ktoe.SI.PPA.PULP.BLEACHING.THERM.ELEC</t>
  </si>
  <si>
    <t>FEC.ktoe.SI.PPA.PAPER.TOTAL.TOTAL.TOTAL</t>
  </si>
  <si>
    <t>FEC.ktoe.SI.PPA.PAPER.LIGHT.GENERIC.ELEC</t>
  </si>
  <si>
    <t>FEC.ktoe.SI.PPA.PAPER.AIRCOMP.GENERIC.ELEC</t>
  </si>
  <si>
    <t>FEC.ktoe.SI.PPA.PAPER.MOTOR.GENERIC.ELEC</t>
  </si>
  <si>
    <t>FEC.ktoe.SI.PPA.PAPER.FANS.GENERIC.ELEC</t>
  </si>
  <si>
    <t>FEC.ktoe.SI.PPA.PAPER.LOW_ENTH.TOTAL.TOTAL</t>
  </si>
  <si>
    <t>FEC.ktoe.SI.PPA.PAPER.LOW_ENTH.THERM.DIESEL_LIQBIO</t>
  </si>
  <si>
    <t>FEC.ktoe.SI.PPA.PAPER.LOW_ENTH.THERM.NG_BIOGAS</t>
  </si>
  <si>
    <t>FEC.ktoe.SI.PPA.PAPER.LOW_ENTH.THERM.SOLAR_GEO</t>
  </si>
  <si>
    <t>FEC.ktoe.SI.PPA.PAPER.LOW_ENTH.HP.AMBIENT</t>
  </si>
  <si>
    <t>FEC.ktoe.SI.PPA.PAPER.LOW_ENTH.THERM.ELEC</t>
  </si>
  <si>
    <t>Paper: Stock preparation</t>
  </si>
  <si>
    <t>Paper: Stock preparation - Thermal</t>
  </si>
  <si>
    <t>FEC.ktoe.SI.PPA.PAPER.PREPARATION.TOTAL.TOTAL</t>
  </si>
  <si>
    <t>FEC.ktoe.SI.PPA.PAPER.PREPARATION.THERM.SOLIDS</t>
  </si>
  <si>
    <t>FEC.ktoe.SI.PPA.PAPER.PREPARATION.THERM.RFG</t>
  </si>
  <si>
    <t>FEC.ktoe.SI.PPA.PAPER.PREPARATION.THERM.LPG</t>
  </si>
  <si>
    <t>FEC.ktoe.SI.PPA.PAPER.PREPARATION.THERM.DIESEL_LIQBIO</t>
  </si>
  <si>
    <t>FEC.ktoe.SI.PPA.PAPER.PREPARATION.THERM.RFO</t>
  </si>
  <si>
    <t>FEC.ktoe.SI.PPA.PAPER.PREPARATION.THERM.OTHER</t>
  </si>
  <si>
    <t>FEC.ktoe.SI.PPA.PAPER.PREPARATION.THERM.NG_BIOGAS</t>
  </si>
  <si>
    <t>FEC.ktoe.SI.PPA.PAPER.PREPARATION.THERM.DERIVED</t>
  </si>
  <si>
    <t>FEC.ktoe.SI.PPA.PAPER.PREPARATION.THERM.BIOMASS_WASTE</t>
  </si>
  <si>
    <t>FEC.ktoe.SI.PPA.PAPER.PREPARATION.THERM.STEAM_DISTR</t>
  </si>
  <si>
    <t>Paper: Stock preparation - Mechanical</t>
  </si>
  <si>
    <t>FEC.ktoe.SI.PPA.PAPER.PREPARATION_ELEC.MECH.ELEC</t>
  </si>
  <si>
    <t>Paper: Paper machine</t>
  </si>
  <si>
    <t>Paper: Paper machine - Steam use</t>
  </si>
  <si>
    <t>FEC.ktoe.SI.PPA.PAPER.PAPER_MACHINE.TOTAL.TOTAL</t>
  </si>
  <si>
    <t>FEC.ktoe.SI.PPA.PAPER.PAPER_MACHINE.STEAM.SOLIDS</t>
  </si>
  <si>
    <t>FEC.ktoe.SI.PPA.PAPER.PAPER_MACHINE.STEAM.RFG</t>
  </si>
  <si>
    <t>FEC.ktoe.SI.PPA.PAPER.PAPER_MACHINE.STEAM.LPG</t>
  </si>
  <si>
    <t>FEC.ktoe.SI.PPA.PAPER.PAPER_MACHINE.STEAM.DIESEL_LIQBIO</t>
  </si>
  <si>
    <t>FEC.ktoe.SI.PPA.PAPER.PAPER_MACHINE.STEAM.RFO</t>
  </si>
  <si>
    <t>FEC.ktoe.SI.PPA.PAPER.PAPER_MACHINE.STEAM.OTHER</t>
  </si>
  <si>
    <t>FEC.ktoe.SI.PPA.PAPER.PAPER_MACHINE.STEAM.NG_BIOGAS</t>
  </si>
  <si>
    <t>FEC.ktoe.SI.PPA.PAPER.PAPER_MACHINE.STEAM.DERIVED</t>
  </si>
  <si>
    <t>FEC.ktoe.SI.PPA.PAPER.PAPER_MACHINE.STEAM.BIOMASS_WASTE</t>
  </si>
  <si>
    <t>FEC.ktoe.SI.PPA.PAPER.PAPER_MACHINE.STEAM.STEAM_DISTR</t>
  </si>
  <si>
    <t>Paper: Paper machine - Electricity</t>
  </si>
  <si>
    <t>FEC.ktoe.SI.PPA.PAPER.PAPER_MACHINE_ELEC.ELEC.ELEC</t>
  </si>
  <si>
    <t>Paper: Product finishing</t>
  </si>
  <si>
    <t>Paper: Product finishing - Steam use</t>
  </si>
  <si>
    <t>FEC.ktoe.SI.PPA.PAPER.FINISHING.TOTAL.TOTAL</t>
  </si>
  <si>
    <t>FEC.ktoe.SI.PPA.PAPER.FINISHING.STEAM.SOLIDS</t>
  </si>
  <si>
    <t>FEC.ktoe.SI.PPA.PAPER.FINISHING.STEAM.RFG</t>
  </si>
  <si>
    <t>FEC.ktoe.SI.PPA.PAPER.FINISHING.STEAM.LPG</t>
  </si>
  <si>
    <t>FEC.ktoe.SI.PPA.PAPER.FINISHING.STEAM.DIESEL_LIQBIO</t>
  </si>
  <si>
    <t>FEC.ktoe.SI.PPA.PAPER.FINISHING.STEAM.RFO</t>
  </si>
  <si>
    <t>FEC.ktoe.SI.PPA.PAPER.FINISHING.STEAM.OTHER</t>
  </si>
  <si>
    <t>FEC.ktoe.SI.PPA.PAPER.FINISHING.STEAM.NG_BIOGAS</t>
  </si>
  <si>
    <t>FEC.ktoe.SI.PPA.PAPER.FINISHING.STEAM.DERIVED</t>
  </si>
  <si>
    <t>FEC.ktoe.SI.PPA.PAPER.FINISHING.STEAM.BIOMASS_WASTE</t>
  </si>
  <si>
    <t>FEC.ktoe.SI.PPA.PAPER.FINISHING.STEAM.STEAM_DISTR</t>
  </si>
  <si>
    <t>Paper: Product finishing - Electricity</t>
  </si>
  <si>
    <t>FEC.ktoe.SI.PPA.PAPER.FINISHING_ELEC.ELEC.ELEC</t>
  </si>
  <si>
    <t>FEC.ktoe.SI.PPA.PRINT.TOTAL.TOTAL.TOTAL</t>
  </si>
  <si>
    <t>FEC.ktoe.SI.PPA.PRINT.LIGHT.GENERIC.ELEC</t>
  </si>
  <si>
    <t>FEC.ktoe.SI.PPA.PRINT.AIRCOMP.GENERIC.ELEC</t>
  </si>
  <si>
    <t>FEC.ktoe.SI.PPA.PRINT.MOTOR.GENERIC.ELEC</t>
  </si>
  <si>
    <t>FEC.ktoe.SI.PPA.PRINT.FANS.GENERIC.ELEC</t>
  </si>
  <si>
    <t>FEC.ktoe.SI.PPA.PRINT.LOW_ENTH.TOTAL.TOTAL</t>
  </si>
  <si>
    <t>FEC.ktoe.SI.PPA.PRINT.LOW_ENTH.THERM.DIESEL_LIQBIO</t>
  </si>
  <si>
    <t>FEC.ktoe.SI.PPA.PRINT.LOW_ENTH.THERM.NG_BIOGAS</t>
  </si>
  <si>
    <t>FEC.ktoe.SI.PPA.PRINT.LOW_ENTH.THERM.SOLAR_GEO</t>
  </si>
  <si>
    <t>FEC.ktoe.SI.PPA.PRINT.LOW_ENTH.HP.AMBIENT</t>
  </si>
  <si>
    <t>FEC.ktoe.SI.PPA.PRINT.LOW_ENTH.THERM.ELEC</t>
  </si>
  <si>
    <t>Printing and publishing</t>
  </si>
  <si>
    <t>FEC.ktoe.SI.PPA.PRINT.PRINTING.MECH.ELEC</t>
  </si>
  <si>
    <t>UED.ktoe.SI.PPA.PULP.TOTAL.TOTAL.TOTAL</t>
  </si>
  <si>
    <t>UED.ktoe.SI.PPA.PULP.LIGHT.GENERIC.ELEC</t>
  </si>
  <si>
    <t>UED.ktoe.SI.PPA.PULP.AIRCOMP.GENERIC.ELEC</t>
  </si>
  <si>
    <t>UED.ktoe.SI.PPA.PULP.MOTOR.GENERIC.ELEC</t>
  </si>
  <si>
    <t>UED.ktoe.SI.PPA.PULP.FANS.GENERIC.ELEC</t>
  </si>
  <si>
    <t>UED.ktoe.SI.PPA.PULP.LOW_ENTH.TOTAL.TOTAL</t>
  </si>
  <si>
    <t>UED.ktoe.SI.PPA.PULP.LOW_ENTH.THERM.DIESEL_LIQBIO</t>
  </si>
  <si>
    <t>UED.ktoe.SI.PPA.PULP.LOW_ENTH.THERM.NG_BIOGAS</t>
  </si>
  <si>
    <t>UED.ktoe.SI.PPA.PULP.LOW_ENTH.THERM.SOLAR_GEO</t>
  </si>
  <si>
    <t>UED.ktoe.SI.PPA.PULP.LOW_ENTH.HP.AMBIENT</t>
  </si>
  <si>
    <t>UED.ktoe.SI.PPA.PULP.LOW_ENTH.THERM.ELEC</t>
  </si>
  <si>
    <t>UED.ktoe.SI.PPA.PULP.PREPARATION.MECH.ELEC</t>
  </si>
  <si>
    <t>UED.ktoe.SI.PPA.PULP.PULPING.TOTAL.TOTAL</t>
  </si>
  <si>
    <t>UED.ktoe.SI.PPA.PULP.PULPING.STEAM.SOLIDS</t>
  </si>
  <si>
    <t>UED.ktoe.SI.PPA.PULP.PULPING.STEAM.RFG</t>
  </si>
  <si>
    <t>UED.ktoe.SI.PPA.PULP.PULPING.STEAM.LPG</t>
  </si>
  <si>
    <t>UED.ktoe.SI.PPA.PULP.PULPING.STEAM.DIESEL_LIQBIO</t>
  </si>
  <si>
    <t>UED.ktoe.SI.PPA.PULP.PULPING.STEAM.RFO</t>
  </si>
  <si>
    <t>UED.ktoe.SI.PPA.PULP.PULPING.STEAM.OTHER</t>
  </si>
  <si>
    <t>UED.ktoe.SI.PPA.PULP.PULPING.STEAM.NG_BIOGAS</t>
  </si>
  <si>
    <t>UED.ktoe.SI.PPA.PULP.PULPING.STEAM.DERIVED</t>
  </si>
  <si>
    <t>UED.ktoe.SI.PPA.PULP.PULPING.STEAM.BIOMASS_WASTE</t>
  </si>
  <si>
    <t>UED.ktoe.SI.PPA.PULP.PULPING.STEAM.STEAM_DISTR</t>
  </si>
  <si>
    <t>UED.ktoe.SI.PPA.PULP.PULPING_MECH.MECH.ELEC</t>
  </si>
  <si>
    <t>UED.ktoe.SI.PPA.PULP.BLEACHING.THERM.ELEC</t>
  </si>
  <si>
    <t>UED.ktoe.SI.PPA.PAPER.TOTAL.TOTAL.TOTAL</t>
  </si>
  <si>
    <t>UED.ktoe.SI.PPA.PAPER.LIGHT.GENERIC.ELEC</t>
  </si>
  <si>
    <t>UED.ktoe.SI.PPA.PAPER.AIRCOMP.GENERIC.ELEC</t>
  </si>
  <si>
    <t>UED.ktoe.SI.PPA.PAPER.MOTOR.GENERIC.ELEC</t>
  </si>
  <si>
    <t>UED.ktoe.SI.PPA.PAPER.FANS.GENERIC.ELEC</t>
  </si>
  <si>
    <t>UED.ktoe.SI.PPA.PAPER.LOW_ENTH.TOTAL.TOTAL</t>
  </si>
  <si>
    <t>UED.ktoe.SI.PPA.PAPER.LOW_ENTH.THERM.DIESEL_LIQBIO</t>
  </si>
  <si>
    <t>UED.ktoe.SI.PPA.PAPER.LOW_ENTH.THERM.NG_BIOGAS</t>
  </si>
  <si>
    <t>UED.ktoe.SI.PPA.PAPER.LOW_ENTH.THERM.SOLAR_GEO</t>
  </si>
  <si>
    <t>UED.ktoe.SI.PPA.PAPER.LOW_ENTH.HP.AMBIENT</t>
  </si>
  <si>
    <t>UED.ktoe.SI.PPA.PAPER.LOW_ENTH.THERM.ELEC</t>
  </si>
  <si>
    <t>UED.ktoe.SI.PPA.PAPER.PREPARATION.TOTAL.TOTAL</t>
  </si>
  <si>
    <t>UED.ktoe.SI.PPA.PAPER.PREPARATION.THERM.SOLIDS</t>
  </si>
  <si>
    <t>UED.ktoe.SI.PPA.PAPER.PREPARATION.THERM.RFG</t>
  </si>
  <si>
    <t>UED.ktoe.SI.PPA.PAPER.PREPARATION.THERM.LPG</t>
  </si>
  <si>
    <t>UED.ktoe.SI.PPA.PAPER.PREPARATION.THERM.DIESEL_LIQBIO</t>
  </si>
  <si>
    <t>UED.ktoe.SI.PPA.PAPER.PREPARATION.THERM.RFO</t>
  </si>
  <si>
    <t>UED.ktoe.SI.PPA.PAPER.PREPARATION.THERM.OTHER</t>
  </si>
  <si>
    <t>UED.ktoe.SI.PPA.PAPER.PREPARATION.THERM.NG_BIOGAS</t>
  </si>
  <si>
    <t>UED.ktoe.SI.PPA.PAPER.PREPARATION.THERM.DERIVED</t>
  </si>
  <si>
    <t>UED.ktoe.SI.PPA.PAPER.PREPARATION.THERM.BIOMASS_WASTE</t>
  </si>
  <si>
    <t>UED.ktoe.SI.PPA.PAPER.PREPARATION.THERM.STEAM_DISTR</t>
  </si>
  <si>
    <t>UED.ktoe.SI.PPA.PAPER.PREPARATION_ELEC.MECH.ELEC</t>
  </si>
  <si>
    <t>UED.ktoe.SI.PPA.PAPER.PAPER_MACHINE.TOTAL.TOTAL</t>
  </si>
  <si>
    <t>UED.ktoe.SI.PPA.PAPER.PAPER_MACHINE.STEAM.SOLIDS</t>
  </si>
  <si>
    <t>UED.ktoe.SI.PPA.PAPER.PAPER_MACHINE.STEAM.RFG</t>
  </si>
  <si>
    <t>UED.ktoe.SI.PPA.PAPER.PAPER_MACHINE.STEAM.LPG</t>
  </si>
  <si>
    <t>UED.ktoe.SI.PPA.PAPER.PAPER_MACHINE.STEAM.DIESEL_LIQBIO</t>
  </si>
  <si>
    <t>UED.ktoe.SI.PPA.PAPER.PAPER_MACHINE.STEAM.RFO</t>
  </si>
  <si>
    <t>UED.ktoe.SI.PPA.PAPER.PAPER_MACHINE.STEAM.OTHER</t>
  </si>
  <si>
    <t>UED.ktoe.SI.PPA.PAPER.PAPER_MACHINE.STEAM.NG_BIOGAS</t>
  </si>
  <si>
    <t>UED.ktoe.SI.PPA.PAPER.PAPER_MACHINE.STEAM.DERIVED</t>
  </si>
  <si>
    <t>UED.ktoe.SI.PPA.PAPER.PAPER_MACHINE.STEAM.BIOMASS_WASTE</t>
  </si>
  <si>
    <t>UED.ktoe.SI.PPA.PAPER.PAPER_MACHINE.STEAM.STEAM_DISTR</t>
  </si>
  <si>
    <t>UED.ktoe.SI.PPA.PAPER.PAPER_MACHINE_ELEC.ELEC.ELEC</t>
  </si>
  <si>
    <t>UED.ktoe.SI.PPA.PAPER.FINISHING.TOTAL.TOTAL</t>
  </si>
  <si>
    <t>UED.ktoe.SI.PPA.PAPER.FINISHING.STEAM.SOLIDS</t>
  </si>
  <si>
    <t>UED.ktoe.SI.PPA.PAPER.FINISHING.STEAM.RFG</t>
  </si>
  <si>
    <t>UED.ktoe.SI.PPA.PAPER.FINISHING.STEAM.LPG</t>
  </si>
  <si>
    <t>UED.ktoe.SI.PPA.PAPER.FINISHING.STEAM.DIESEL_LIQBIO</t>
  </si>
  <si>
    <t>UED.ktoe.SI.PPA.PAPER.FINISHING.STEAM.RFO</t>
  </si>
  <si>
    <t>UED.ktoe.SI.PPA.PAPER.FINISHING.STEAM.OTHER</t>
  </si>
  <si>
    <t>UED.ktoe.SI.PPA.PAPER.FINISHING.STEAM.NG_BIOGAS</t>
  </si>
  <si>
    <t>UED.ktoe.SI.PPA.PAPER.FINISHING.STEAM.DERIVED</t>
  </si>
  <si>
    <t>UED.ktoe.SI.PPA.PAPER.FINISHING.STEAM.BIOMASS_WASTE</t>
  </si>
  <si>
    <t>UED.ktoe.SI.PPA.PAPER.FINISHING.STEAM.STEAM_DISTR</t>
  </si>
  <si>
    <t>UED.ktoe.SI.PPA.PAPER.FINISHING_ELEC.ELEC.ELEC</t>
  </si>
  <si>
    <t>UED.ktoe.SI.PPA.PRINT.TOTAL.TOTAL.TOTAL</t>
  </si>
  <si>
    <t>UED.ktoe.SI.PPA.PRINT.LIGHT.GENERIC.ELEC</t>
  </si>
  <si>
    <t>UED.ktoe.SI.PPA.PRINT.AIRCOMP.GENERIC.ELEC</t>
  </si>
  <si>
    <t>UED.ktoe.SI.PPA.PRINT.MOTOR.GENERIC.ELEC</t>
  </si>
  <si>
    <t>UED.ktoe.SI.PPA.PRINT.FANS.GENERIC.ELEC</t>
  </si>
  <si>
    <t>UED.ktoe.SI.PPA.PRINT.LOW_ENTH.TOTAL.TOTAL</t>
  </si>
  <si>
    <t>UED.ktoe.SI.PPA.PRINT.LOW_ENTH.THERM.DIESEL_LIQBIO</t>
  </si>
  <si>
    <t>UED.ktoe.SI.PPA.PRINT.LOW_ENTH.THERM.NG_BIOGAS</t>
  </si>
  <si>
    <t>UED.ktoe.SI.PPA.PRINT.LOW_ENTH.THERM.SOLAR_GEO</t>
  </si>
  <si>
    <t>UED.ktoe.SI.PPA.PRINT.LOW_ENTH.HP.AMBIENT</t>
  </si>
  <si>
    <t>UED.ktoe.SI.PPA.PRINT.LOW_ENTH.THERM.ELEC</t>
  </si>
  <si>
    <t>UED.ktoe.SI.PPA.PRINT.PRINTING.MECH.ELEC</t>
  </si>
  <si>
    <t>FUEL_EMI.ktCO2.SI.PPA.PULP.TOTAL.TOTAL.TOTAL</t>
  </si>
  <si>
    <t>FUEL_EMI.ktCO2.SI.PPA.PULP.LIGHT.GENERIC.ELEC</t>
  </si>
  <si>
    <t>FUEL_EMI.ktCO2.SI.PPA.PULP.AIRCOMP.GENERIC.ELEC</t>
  </si>
  <si>
    <t>FUEL_EMI.ktCO2.SI.PPA.PULP.MOTOR.GENERIC.ELEC</t>
  </si>
  <si>
    <t>FUEL_EMI.ktCO2.SI.PPA.PULP.FANS.GENERIC.ELEC</t>
  </si>
  <si>
    <t>FUEL_EMI.ktCO2.SI.PPA.PULP.LOW_ENTH.TOTAL.TOTAL</t>
  </si>
  <si>
    <t>FUEL_EMI.ktCO2.SI.PPA.PULP.LOW_ENTH.THERM.DIESEL_LIQBIO</t>
  </si>
  <si>
    <t>FUEL_EMI.ktCO2.SI.PPA.PULP.LOW_ENTH.THERM.NG_BIOGAS</t>
  </si>
  <si>
    <t>FUEL_EMI.ktCO2.SI.PPA.PULP.LOW_ENTH.THERM.SOLAR_GEO</t>
  </si>
  <si>
    <t>FUEL_EMI.ktCO2.SI.PPA.PULP.LOW_ENTH.HP.AMBIENT</t>
  </si>
  <si>
    <t>FUEL_EMI.ktCO2.SI.PPA.PULP.LOW_ENTH.THERM.ELEC</t>
  </si>
  <si>
    <t>FUEL_EMI.ktCO2.SI.PPA.PULP.PREPARATION.MECH.ELEC</t>
  </si>
  <si>
    <t>FUEL_EMI.ktCO2.SI.PPA.PULP.PULPING.TOTAL.TOTAL</t>
  </si>
  <si>
    <t>FUEL_EMI.ktCO2.SI.PPA.PULP.PULPING.STEAM.SOLIDS</t>
  </si>
  <si>
    <t>FUEL_EMI.ktCO2.SI.PPA.PULP.PULPING.STEAM.RFG</t>
  </si>
  <si>
    <t>FUEL_EMI.ktCO2.SI.PPA.PULP.PULPING.STEAM.LPG</t>
  </si>
  <si>
    <t>FUEL_EMI.ktCO2.SI.PPA.PULP.PULPING.STEAM.DIESEL_LIQBIO</t>
  </si>
  <si>
    <t>FUEL_EMI.ktCO2.SI.PPA.PULP.PULPING.STEAM.RFO</t>
  </si>
  <si>
    <t>FUEL_EMI.ktCO2.SI.PPA.PULP.PULPING.STEAM.OTHER</t>
  </si>
  <si>
    <t>FUEL_EMI.ktCO2.SI.PPA.PULP.PULPING.STEAM.NG_BIOGAS</t>
  </si>
  <si>
    <t>FUEL_EMI.ktCO2.SI.PPA.PULP.PULPING.STEAM.DERIVED</t>
  </si>
  <si>
    <t>FUEL_EMI.ktCO2.SI.PPA.PULP.PULPING.STEAM.BIOMASS_WASTE</t>
  </si>
  <si>
    <t>FUEL_EMI.ktCO2.SI.PPA.PULP.PULPING.STEAM.STEAM_DISTR</t>
  </si>
  <si>
    <t>FUEL_EMI.ktCO2.SI.PPA.PULP.PULPING_MECH.MECH.ELEC</t>
  </si>
  <si>
    <t>FUEL_EMI.ktCO2.SI.PPA.PULP.BLEACHING.THERM.ELEC</t>
  </si>
  <si>
    <t>FUEL_EMI.ktCO2.SI.PPA.PAPER.TOTAL.TOTAL.TOTAL</t>
  </si>
  <si>
    <t>FUEL_EMI.ktCO2.SI.PPA.PAPER.LIGHT.GENERIC.ELEC</t>
  </si>
  <si>
    <t>FUEL_EMI.ktCO2.SI.PPA.PAPER.AIRCOMP.GENERIC.ELEC</t>
  </si>
  <si>
    <t>FUEL_EMI.ktCO2.SI.PPA.PAPER.MOTOR.GENERIC.ELEC</t>
  </si>
  <si>
    <t>FUEL_EMI.ktCO2.SI.PPA.PAPER.FANS.GENERIC.ELEC</t>
  </si>
  <si>
    <t>FUEL_EMI.ktCO2.SI.PPA.PAPER.LOW_ENTH.TOTAL.TOTAL</t>
  </si>
  <si>
    <t>FUEL_EMI.ktCO2.SI.PPA.PAPER.LOW_ENTH.THERM.DIESEL_LIQBIO</t>
  </si>
  <si>
    <t>FUEL_EMI.ktCO2.SI.PPA.PAPER.LOW_ENTH.THERM.NG_BIOGAS</t>
  </si>
  <si>
    <t>FUEL_EMI.ktCO2.SI.PPA.PAPER.LOW_ENTH.THERM.SOLAR_GEO</t>
  </si>
  <si>
    <t>FUEL_EMI.ktCO2.SI.PPA.PAPER.LOW_ENTH.HP.AMBIENT</t>
  </si>
  <si>
    <t>FUEL_EMI.ktCO2.SI.PPA.PAPER.LOW_ENTH.THERM.ELEC</t>
  </si>
  <si>
    <t>FUEL_EMI.ktCO2.SI.PPA.PAPER.PREPARATION.TOTAL.TOTAL</t>
  </si>
  <si>
    <t>FUEL_EMI.ktCO2.SI.PPA.PAPER.PREPARATION.THERM.SOLIDS</t>
  </si>
  <si>
    <t>FUEL_EMI.ktCO2.SI.PPA.PAPER.PREPARATION.THERM.RFG</t>
  </si>
  <si>
    <t>FUEL_EMI.ktCO2.SI.PPA.PAPER.PREPARATION.THERM.LPG</t>
  </si>
  <si>
    <t>FUEL_EMI.ktCO2.SI.PPA.PAPER.PREPARATION.THERM.DIESEL_LIQBIO</t>
  </si>
  <si>
    <t>FUEL_EMI.ktCO2.SI.PPA.PAPER.PREPARATION.THERM.RFO</t>
  </si>
  <si>
    <t>FUEL_EMI.ktCO2.SI.PPA.PAPER.PREPARATION.THERM.OTHER</t>
  </si>
  <si>
    <t>FUEL_EMI.ktCO2.SI.PPA.PAPER.PREPARATION.THERM.NG_BIOGAS</t>
  </si>
  <si>
    <t>FUEL_EMI.ktCO2.SI.PPA.PAPER.PREPARATION.THERM.DERIVED</t>
  </si>
  <si>
    <t>FUEL_EMI.ktCO2.SI.PPA.PAPER.PREPARATION.THERM.BIOMASS_WASTE</t>
  </si>
  <si>
    <t>FUEL_EMI.ktCO2.SI.PPA.PAPER.PREPARATION.THERM.STEAM_DISTR</t>
  </si>
  <si>
    <t>FUEL_EMI.ktCO2.SI.PPA.PAPER.PREPARATION_ELEC.MECH.ELEC</t>
  </si>
  <si>
    <t>FUEL_EMI.ktCO2.SI.PPA.PAPER.PAPER_MACHINE.TOTAL.TOTAL</t>
  </si>
  <si>
    <t>FUEL_EMI.ktCO2.SI.PPA.PAPER.PAPER_MACHINE.STEAM.SOLIDS</t>
  </si>
  <si>
    <t>FUEL_EMI.ktCO2.SI.PPA.PAPER.PAPER_MACHINE.STEAM.RFG</t>
  </si>
  <si>
    <t>FUEL_EMI.ktCO2.SI.PPA.PAPER.PAPER_MACHINE.STEAM.LPG</t>
  </si>
  <si>
    <t>FUEL_EMI.ktCO2.SI.PPA.PAPER.PAPER_MACHINE.STEAM.DIESEL_LIQBIO</t>
  </si>
  <si>
    <t>FUEL_EMI.ktCO2.SI.PPA.PAPER.PAPER_MACHINE.STEAM.RFO</t>
  </si>
  <si>
    <t>FUEL_EMI.ktCO2.SI.PPA.PAPER.PAPER_MACHINE.STEAM.OTHER</t>
  </si>
  <si>
    <t>FUEL_EMI.ktCO2.SI.PPA.PAPER.PAPER_MACHINE.STEAM.NG_BIOGAS</t>
  </si>
  <si>
    <t>FUEL_EMI.ktCO2.SI.PPA.PAPER.PAPER_MACHINE.STEAM.DERIVED</t>
  </si>
  <si>
    <t>FUEL_EMI.ktCO2.SI.PPA.PAPER.PAPER_MACHINE.STEAM.BIOMASS_WASTE</t>
  </si>
  <si>
    <t>FUEL_EMI.ktCO2.SI.PPA.PAPER.PAPER_MACHINE.STEAM.STEAM_DISTR</t>
  </si>
  <si>
    <t>FUEL_EMI.ktCO2.SI.PPA.PAPER.PAPER_MACHINE_ELEC.ELEC.ELEC</t>
  </si>
  <si>
    <t>FUEL_EMI.ktCO2.SI.PPA.PAPER.FINISHING.TOTAL.TOTAL</t>
  </si>
  <si>
    <t>FUEL_EMI.ktCO2.SI.PPA.PAPER.FINISHING.STEAM.SOLIDS</t>
  </si>
  <si>
    <t>FUEL_EMI.ktCO2.SI.PPA.PAPER.FINISHING.STEAM.RFG</t>
  </si>
  <si>
    <t>FUEL_EMI.ktCO2.SI.PPA.PAPER.FINISHING.STEAM.LPG</t>
  </si>
  <si>
    <t>FUEL_EMI.ktCO2.SI.PPA.PAPER.FINISHING.STEAM.DIESEL_LIQBIO</t>
  </si>
  <si>
    <t>FUEL_EMI.ktCO2.SI.PPA.PAPER.FINISHING.STEAM.RFO</t>
  </si>
  <si>
    <t>FUEL_EMI.ktCO2.SI.PPA.PAPER.FINISHING.STEAM.OTHER</t>
  </si>
  <si>
    <t>FUEL_EMI.ktCO2.SI.PPA.PAPER.FINISHING.STEAM.NG_BIOGAS</t>
  </si>
  <si>
    <t>FUEL_EMI.ktCO2.SI.PPA.PAPER.FINISHING.STEAM.DERIVED</t>
  </si>
  <si>
    <t>FUEL_EMI.ktCO2.SI.PPA.PAPER.FINISHING.STEAM.BIOMASS_WASTE</t>
  </si>
  <si>
    <t>FUEL_EMI.ktCO2.SI.PPA.PAPER.FINISHING.STEAM.STEAM_DISTR</t>
  </si>
  <si>
    <t>FUEL_EMI.ktCO2.SI.PPA.PAPER.FINISHING_ELEC.ELEC.ELEC</t>
  </si>
  <si>
    <t>FUEL_EMI.ktCO2.SI.PPA.PRINT.TOTAL.TOTAL.TOTAL</t>
  </si>
  <si>
    <t>FUEL_EMI.ktCO2.SI.PPA.PRINT.LIGHT.GENERIC.ELEC</t>
  </si>
  <si>
    <t>FUEL_EMI.ktCO2.SI.PPA.PRINT.AIRCOMP.GENERIC.ELEC</t>
  </si>
  <si>
    <t>FUEL_EMI.ktCO2.SI.PPA.PRINT.MOTOR.GENERIC.ELEC</t>
  </si>
  <si>
    <t>FUEL_EMI.ktCO2.SI.PPA.PRINT.FANS.GENERIC.ELEC</t>
  </si>
  <si>
    <t>FUEL_EMI.ktCO2.SI.PPA.PRINT.LOW_ENTH.TOTAL.TOTAL</t>
  </si>
  <si>
    <t>FUEL_EMI.ktCO2.SI.PPA.PRINT.LOW_ENTH.THERM.DIESEL_LIQBIO</t>
  </si>
  <si>
    <t>FUEL_EMI.ktCO2.SI.PPA.PRINT.LOW_ENTH.THERM.NG_BIOGAS</t>
  </si>
  <si>
    <t>FUEL_EMI.ktCO2.SI.PPA.PRINT.LOW_ENTH.THERM.SOLAR_GEO</t>
  </si>
  <si>
    <t>FUEL_EMI.ktCO2.SI.PPA.PRINT.LOW_ENTH.HP.AMBIENT</t>
  </si>
  <si>
    <t>FUEL_EMI.ktCO2.SI.PPA.PRINT.LOW_ENTH.THERM.ELEC</t>
  </si>
  <si>
    <t>FUEL_EMI.ktCO2.SI.PPA.PRINT.PRINTING.MECH.ELEC</t>
  </si>
  <si>
    <t>VA.Meuro2015.SI.FBT.FBT</t>
  </si>
  <si>
    <t>Physical output (index)</t>
  </si>
  <si>
    <t>OUTPUT.index.SI.FBT.FBT</t>
  </si>
  <si>
    <t>Installed capacity (production index)</t>
  </si>
  <si>
    <t>CAP.index.SI.FBT.FBT</t>
  </si>
  <si>
    <t>Capacity investment (production index)</t>
  </si>
  <si>
    <t>NEWCAP.index.SI.FBT.FBT</t>
  </si>
  <si>
    <t>Decommissioned capacity (production index)</t>
  </si>
  <si>
    <t>Idle capacity (production index)</t>
  </si>
  <si>
    <t>FEC.ktoe.SI.FBT.FBT.TOTAL.TOTAL.TOTAL</t>
  </si>
  <si>
    <t>FEC.ktoe.SI.FBT.FBT.TOTAL.TOTAL.SOLIDS</t>
  </si>
  <si>
    <t>FEC.ktoe.SI.FBT.FBT.TOTAL.TOTAL.RFG</t>
  </si>
  <si>
    <t>FEC.ktoe.SI.FBT.FBT.TOTAL.TOTAL.LPG</t>
  </si>
  <si>
    <t>FEC.ktoe.SI.FBT.FBT.TOTAL.TOTAL.DIESEL</t>
  </si>
  <si>
    <t>FEC.ktoe.SI.FBT.FBT.TOTAL.TOTAL.RFO</t>
  </si>
  <si>
    <t>FEC.ktoe.SI.FBT.FBT.TOTAL.TOTAL.OTHER</t>
  </si>
  <si>
    <t>FEC.ktoe.SI.FBT.FBT.TOTAL.TOTAL.NG</t>
  </si>
  <si>
    <t>FEC.ktoe.SI.FBT.FBT.TOTAL.TOTAL.DERIVED</t>
  </si>
  <si>
    <t>FEC.ktoe.SI.FBT.FBT.TOTAL.TOTAL.BIOMASS_WASTE</t>
  </si>
  <si>
    <t>FEC.ktoe.SI.FBT.FBT.TOTAL.TOTAL.BIOGAS</t>
  </si>
  <si>
    <t>FEC.ktoe.SI.FBT.FBT.TOTAL.TOTAL.LIQBIO</t>
  </si>
  <si>
    <t>FEC.ktoe.SI.FBT.FBT.TOTAL.TOTAL.SOLAR</t>
  </si>
  <si>
    <t>FEC.ktoe.SI.FBT.FBT.TOTAL.TOTAL.GEO</t>
  </si>
  <si>
    <t>FEC.ktoe.SI.FBT.FBT.TOTAL.TOTAL.AMBIENT</t>
  </si>
  <si>
    <t>FEC.ktoe.SI.FBT.FBT.TOTAL.TOTAL.STEAM_DISTR</t>
  </si>
  <si>
    <t>FEC.ktoe.SI.FBT.FBT.TOTAL.TOTAL.ELEC</t>
  </si>
  <si>
    <t>Energy intensity (toe / physical output index)</t>
  </si>
  <si>
    <t>Useful energy demand intensity (toe useful / physical output index)</t>
  </si>
  <si>
    <t>FEC.ktoe.SI.FBT.FBT.LIGHT.GENERIC.ELEC</t>
  </si>
  <si>
    <t>FEC.ktoe.SI.FBT.FBT.AIRCOMP.GENERIC.ELEC</t>
  </si>
  <si>
    <t>FEC.ktoe.SI.FBT.FBT.MOTOR.GENERIC.ELEC</t>
  </si>
  <si>
    <t>FEC.ktoe.SI.FBT.FBT.FANS.GENERIC.ELEC</t>
  </si>
  <si>
    <t>FEC.ktoe.SI.FBT.FBT.LOW_ENTH.TOTAL.TOTAL</t>
  </si>
  <si>
    <t>FEC.ktoe.SI.FBT.FBT.LOW_ENTH.THERM.DIESEL_LIQBIO</t>
  </si>
  <si>
    <t>FEC.ktoe.SI.FBT.FBT.LOW_ENTH.THERM.NG_BIOGAS</t>
  </si>
  <si>
    <t>FEC.ktoe.SI.FBT.FBT.LOW_ENTH.THERM.SOLAR_GEO</t>
  </si>
  <si>
    <t>FEC.ktoe.SI.FBT.FBT.LOW_ENTH.HP.AMBIENT</t>
  </si>
  <si>
    <t>FEC.ktoe.SI.FBT.FBT.LOW_ENTH.THERM.ELEC</t>
  </si>
  <si>
    <t>Food: Oven (direct heat)</t>
  </si>
  <si>
    <t>Food: Direct Heat - Thermal</t>
  </si>
  <si>
    <t>FEC.ktoe.SI.FBT.FBT.OVEN.THERM.TOTAL</t>
  </si>
  <si>
    <t>FEC.ktoe.SI.FBT.FBT.OVEN.THERM.SOLIDS</t>
  </si>
  <si>
    <t>FEC.ktoe.SI.FBT.FBT.OVEN.THERM.LPG</t>
  </si>
  <si>
    <t>FEC.ktoe.SI.FBT.FBT.OVEN.THERM.DIESEL_LIQBIO</t>
  </si>
  <si>
    <t>FEC.ktoe.SI.FBT.FBT.OVEN.THERM.RFO</t>
  </si>
  <si>
    <t>FEC.ktoe.SI.FBT.FBT.OVEN.THERM.NG_BIOGAS</t>
  </si>
  <si>
    <t>Food: Direct Heat - Electric</t>
  </si>
  <si>
    <t>FEC.ktoe.SI.FBT.FBT.OVEN.ELEC.ELEC</t>
  </si>
  <si>
    <t>Food: Direct Heat - Microwave</t>
  </si>
  <si>
    <t>FEC.ktoe.SI.FBT.FBT.OVEN_MICROW.MICROW.ELEC</t>
  </si>
  <si>
    <t>Food: Specific process heat</t>
  </si>
  <si>
    <t>Food: Process Heat - Thermal</t>
  </si>
  <si>
    <t>FEC.ktoe.SI.FBT.FBT.PROC_HEAT.THERM.TOTAL</t>
  </si>
  <si>
    <t>FEC.ktoe.SI.FBT.FBT.PROC_HEAT.THERM.SOLIDS</t>
  </si>
  <si>
    <t>FEC.ktoe.SI.FBT.FBT.PROC_HEAT.THERM.LPG</t>
  </si>
  <si>
    <t>FEC.ktoe.SI.FBT.FBT.PROC_HEAT.THERM.DIESEL_LIQBIO</t>
  </si>
  <si>
    <t>FEC.ktoe.SI.FBT.FBT.PROC_HEAT.THERM.RFO</t>
  </si>
  <si>
    <t>FEC.ktoe.SI.FBT.FBT.PROC_HEAT.THERM.NG_BIOGAS</t>
  </si>
  <si>
    <t>Food: Process Heat - Electric</t>
  </si>
  <si>
    <t>FEC.ktoe.SI.FBT.FBT.PROC_HEAT.ELEC.ELEC</t>
  </si>
  <si>
    <t>Food: Process Heat - Microwave</t>
  </si>
  <si>
    <t>FEC.ktoe.SI.FBT.FBT.PROC_HEAT_MICROW.MICROW.ELEC</t>
  </si>
  <si>
    <t>Food: Steam processing</t>
  </si>
  <si>
    <t>FEC.ktoe.SI.FBT.FBT.PROCESSING.TOTAL.TOTAL</t>
  </si>
  <si>
    <t>FEC.ktoe.SI.FBT.FBT.PROCESSING.STEAM.SOLIDS</t>
  </si>
  <si>
    <t>FEC.ktoe.SI.FBT.FBT.PROCESSING.STEAM.RFG</t>
  </si>
  <si>
    <t>FEC.ktoe.SI.FBT.FBT.PROCESSING.STEAM.LPG</t>
  </si>
  <si>
    <t>FEC.ktoe.SI.FBT.FBT.PROCESSING.STEAM.DIESEL_LIQBIO</t>
  </si>
  <si>
    <t>FEC.ktoe.SI.FBT.FBT.PROCESSING.STEAM.RFO</t>
  </si>
  <si>
    <t>FEC.ktoe.SI.FBT.FBT.PROCESSING.STEAM.OTHER</t>
  </si>
  <si>
    <t>FEC.ktoe.SI.FBT.FBT.PROCESSING.STEAM.NG_BIOGAS</t>
  </si>
  <si>
    <t>FEC.ktoe.SI.FBT.FBT.PROCESSING.STEAM.DERIVED</t>
  </si>
  <si>
    <t>FEC.ktoe.SI.FBT.FBT.PROCESSING.STEAM.BIOMASS_WASTE</t>
  </si>
  <si>
    <t>FEC.ktoe.SI.FBT.FBT.PROCESSING.STEAM.STEAM_DISTR</t>
  </si>
  <si>
    <t>Food: Drying</t>
  </si>
  <si>
    <t>Food: Thermal drying</t>
  </si>
  <si>
    <t>FEC.ktoe.SI.FBT.FBT.DRYING.TOTAL.TOTAL</t>
  </si>
  <si>
    <t>FEC.ktoe.SI.FBT.FBT.DRYING.THERM.SOLIDS</t>
  </si>
  <si>
    <t>FEC.ktoe.SI.FBT.FBT.DRYING.THERM.LPG</t>
  </si>
  <si>
    <t>FEC.ktoe.SI.FBT.FBT.DRYING.THERM.DIESEL_LIQBIO</t>
  </si>
  <si>
    <t>FEC.ktoe.SI.FBT.FBT.DRYING.THERM.RFO</t>
  </si>
  <si>
    <t>FEC.ktoe.SI.FBT.FBT.DRYING.THERM.NG_BIOGAS</t>
  </si>
  <si>
    <t>Food: Steam drying</t>
  </si>
  <si>
    <t>FEC.ktoe.SI.FBT.FBT.DRYING_STEAM.TOTAL.TOTAL</t>
  </si>
  <si>
    <t>FEC.ktoe.SI.FBT.FBT.DRYING_STEAM.STEAM.SOLIDS</t>
  </si>
  <si>
    <t>FEC.ktoe.SI.FBT.FBT.DRYING_STEAM.STEAM.RFG</t>
  </si>
  <si>
    <t>FEC.ktoe.SI.FBT.FBT.DRYING_STEAM.STEAM.LPG</t>
  </si>
  <si>
    <t>FEC.ktoe.SI.FBT.FBT.DRYING_STEAM.STEAM.DIESEL_LIQBIO</t>
  </si>
  <si>
    <t>FEC.ktoe.SI.FBT.FBT.DRYING_STEAM.STEAM.RFO</t>
  </si>
  <si>
    <t>FEC.ktoe.SI.FBT.FBT.DRYING_STEAM.STEAM.OTHER</t>
  </si>
  <si>
    <t>FEC.ktoe.SI.FBT.FBT.DRYING_STEAM.STEAM.NG_BIOGAS</t>
  </si>
  <si>
    <t>FEC.ktoe.SI.FBT.FBT.DRYING_STEAM.STEAM.DERIVED</t>
  </si>
  <si>
    <t>FEC.ktoe.SI.FBT.FBT.DRYING_STEAM.STEAM.BIOMASS_WASTE</t>
  </si>
  <si>
    <t>FEC.ktoe.SI.FBT.FBT.DRYING_STEAM.STEAM.STEAM_DISTR</t>
  </si>
  <si>
    <t>Food: Electric drying</t>
  </si>
  <si>
    <t>FEC.ktoe.SI.FBT.FBT.DRYING_ELEC.ELEC.ELEC</t>
  </si>
  <si>
    <t>Food: Freeze drying</t>
  </si>
  <si>
    <t>FEC.ktoe.SI.FBT.FBT.DRYING_FREEZE.FREEZE_DRY.ELEC</t>
  </si>
  <si>
    <t>Food: Microwave drying</t>
  </si>
  <si>
    <t>FEC.ktoe.SI.FBT.FBT.DRYING_MICROW.MICROW.ELEC</t>
  </si>
  <si>
    <t>Food: Process cooling and refrigeration</t>
  </si>
  <si>
    <t>Food: Thermal cooling</t>
  </si>
  <si>
    <t>FEC.ktoe.SI.FBT.FBT.PROC_COOL_THERM.THERM.NG_BIOGAS</t>
  </si>
  <si>
    <t>Food: Steam cooling</t>
  </si>
  <si>
    <t>FEC.ktoe.SI.FBT.FBT.PROC_COOL.TOTAL.TOTAL</t>
  </si>
  <si>
    <t>FEC.ktoe.SI.FBT.FBT.PROC_COOL.STEAM.SOLIDS</t>
  </si>
  <si>
    <t>FEC.ktoe.SI.FBT.FBT.PROC_COOL.STEAM.RFG</t>
  </si>
  <si>
    <t>FEC.ktoe.SI.FBT.FBT.PROC_COOL.STEAM.LPG</t>
  </si>
  <si>
    <t>FEC.ktoe.SI.FBT.FBT.PROC_COOL.STEAM.DIESEL_LIQBIO</t>
  </si>
  <si>
    <t>FEC.ktoe.SI.FBT.FBT.PROC_COOL.STEAM.RFO</t>
  </si>
  <si>
    <t>FEC.ktoe.SI.FBT.FBT.PROC_COOL.STEAM.OTHER</t>
  </si>
  <si>
    <t>FEC.ktoe.SI.FBT.FBT.PROC_COOL.STEAM.NG_BIOGAS</t>
  </si>
  <si>
    <t>FEC.ktoe.SI.FBT.FBT.PROC_COOL.STEAM.DERIVED</t>
  </si>
  <si>
    <t>FEC.ktoe.SI.FBT.FBT.PROC_COOL.STEAM.BIOMASS_WASTE</t>
  </si>
  <si>
    <t>FEC.ktoe.SI.FBT.FBT.PROC_COOL.STEAM.STEAM_DISTR</t>
  </si>
  <si>
    <t>Food: Electric cooling</t>
  </si>
  <si>
    <t>FEC.ktoe.SI.FBT.FBT.PROC_COOL_ELEC.ELEC.ELEC</t>
  </si>
  <si>
    <t>Food: Electric machinery</t>
  </si>
  <si>
    <t>FEC.ktoe.SI.FBT.FBT.GENERIC.MECH.ELEC</t>
  </si>
  <si>
    <t>UED.ktoe.SI.FBT.FBT.TOTAL.TOTAL.TOTAL</t>
  </si>
  <si>
    <t>UED.ktoe.SI.FBT.FBT.LIGHT.GENERIC.ELEC</t>
  </si>
  <si>
    <t>UED.ktoe.SI.FBT.FBT.AIRCOMP.GENERIC.ELEC</t>
  </si>
  <si>
    <t>UED.ktoe.SI.FBT.FBT.MOTOR.GENERIC.ELEC</t>
  </si>
  <si>
    <t>UED.ktoe.SI.FBT.FBT.FANS.GENERIC.ELEC</t>
  </si>
  <si>
    <t>UED.ktoe.SI.FBT.FBT.LOW_ENTH.TOTAL.TOTAL</t>
  </si>
  <si>
    <t>UED.ktoe.SI.FBT.FBT.LOW_ENTH.THERM.DIESEL_LIQBIO</t>
  </si>
  <si>
    <t>UED.ktoe.SI.FBT.FBT.LOW_ENTH.THERM.NG_BIOGAS</t>
  </si>
  <si>
    <t>UED.ktoe.SI.FBT.FBT.LOW_ENTH.THERM.SOLAR_GEO</t>
  </si>
  <si>
    <t>UED.ktoe.SI.FBT.FBT.LOW_ENTH.HP.AMBIENT</t>
  </si>
  <si>
    <t>UED.ktoe.SI.FBT.FBT.LOW_ENTH.THERM.ELEC</t>
  </si>
  <si>
    <t>UED.ktoe.SI.FBT.FBT.OVEN.THERM.TOTAL</t>
  </si>
  <si>
    <t>UED.ktoe.SI.FBT.FBT.OVEN.THERM.SOLIDS</t>
  </si>
  <si>
    <t>UED.ktoe.SI.FBT.FBT.OVEN.THERM.LPG</t>
  </si>
  <si>
    <t>UED.ktoe.SI.FBT.FBT.OVEN.THERM.DIESEL_LIQBIO</t>
  </si>
  <si>
    <t>UED.ktoe.SI.FBT.FBT.OVEN.THERM.RFO</t>
  </si>
  <si>
    <t>UED.ktoe.SI.FBT.FBT.OVEN.THERM.NG_BIOGAS</t>
  </si>
  <si>
    <t>UED.ktoe.SI.FBT.FBT.OVEN.ELEC.ELEC</t>
  </si>
  <si>
    <t>UED.ktoe.SI.FBT.FBT.OVEN_MICROW.MICROW.ELEC</t>
  </si>
  <si>
    <t>UED.ktoe.SI.FBT.FBT.PROC_HEAT.THERM.TOTAL</t>
  </si>
  <si>
    <t>UED.ktoe.SI.FBT.FBT.PROC_HEAT.THERM.SOLIDS</t>
  </si>
  <si>
    <t>UED.ktoe.SI.FBT.FBT.PROC_HEAT.THERM.LPG</t>
  </si>
  <si>
    <t>UED.ktoe.SI.FBT.FBT.PROC_HEAT.THERM.DIESEL_LIQBIO</t>
  </si>
  <si>
    <t>UED.ktoe.SI.FBT.FBT.PROC_HEAT.THERM.RFO</t>
  </si>
  <si>
    <t>UED.ktoe.SI.FBT.FBT.PROC_HEAT.THERM.NG_BIOGAS</t>
  </si>
  <si>
    <t>UED.ktoe.SI.FBT.FBT.PROC_HEAT.ELEC.ELEC</t>
  </si>
  <si>
    <t>UED.ktoe.SI.FBT.FBT.PROC_HEAT_MICROW.MICROW.ELEC</t>
  </si>
  <si>
    <t>UED.ktoe.SI.FBT.FBT.PROCESSING.TOTAL.TOTAL</t>
  </si>
  <si>
    <t>UED.ktoe.SI.FBT.FBT.PROCESSING.STEAM.SOLIDS</t>
  </si>
  <si>
    <t>UED.ktoe.SI.FBT.FBT.PROCESSING.STEAM.RFG</t>
  </si>
  <si>
    <t>UED.ktoe.SI.FBT.FBT.PROCESSING.STEAM.LPG</t>
  </si>
  <si>
    <t>UED.ktoe.SI.FBT.FBT.PROCESSING.STEAM.DIESEL_LIQBIO</t>
  </si>
  <si>
    <t>UED.ktoe.SI.FBT.FBT.PROCESSING.STEAM.RFO</t>
  </si>
  <si>
    <t>UED.ktoe.SI.FBT.FBT.PROCESSING.STEAM.OTHER</t>
  </si>
  <si>
    <t>UED.ktoe.SI.FBT.FBT.PROCESSING.STEAM.NG_BIOGAS</t>
  </si>
  <si>
    <t>UED.ktoe.SI.FBT.FBT.PROCESSING.STEAM.DERIVED</t>
  </si>
  <si>
    <t>UED.ktoe.SI.FBT.FBT.PROCESSING.STEAM.BIOMASS_WASTE</t>
  </si>
  <si>
    <t>UED.ktoe.SI.FBT.FBT.PROCESSING.STEAM.STEAM_DISTR</t>
  </si>
  <si>
    <t>UED.ktoe.SI.FBT.FBT.DRYING.TOTAL.TOTAL</t>
  </si>
  <si>
    <t>UED.ktoe.SI.FBT.FBT.DRYING.THERM.SOLIDS</t>
  </si>
  <si>
    <t>UED.ktoe.SI.FBT.FBT.DRYING.THERM.LPG</t>
  </si>
  <si>
    <t>UED.ktoe.SI.FBT.FBT.DRYING.THERM.DIESEL_LIQBIO</t>
  </si>
  <si>
    <t>UED.ktoe.SI.FBT.FBT.DRYING.THERM.RFO</t>
  </si>
  <si>
    <t>UED.ktoe.SI.FBT.FBT.DRYING.THERM.NG_BIOGAS</t>
  </si>
  <si>
    <t>UED.ktoe.SI.FBT.FBT.DRYING_STEAM.TOTAL.TOTAL</t>
  </si>
  <si>
    <t>UED.ktoe.SI.FBT.FBT.DRYING_STEAM.STEAM.SOLIDS</t>
  </si>
  <si>
    <t>UED.ktoe.SI.FBT.FBT.DRYING_STEAM.STEAM.RFG</t>
  </si>
  <si>
    <t>UED.ktoe.SI.FBT.FBT.DRYING_STEAM.STEAM.LPG</t>
  </si>
  <si>
    <t>UED.ktoe.SI.FBT.FBT.DRYING_STEAM.STEAM.DIESEL_LIQBIO</t>
  </si>
  <si>
    <t>UED.ktoe.SI.FBT.FBT.DRYING_STEAM.STEAM.RFO</t>
  </si>
  <si>
    <t>UED.ktoe.SI.FBT.FBT.DRYING_STEAM.STEAM.OTHER</t>
  </si>
  <si>
    <t>UED.ktoe.SI.FBT.FBT.DRYING_STEAM.STEAM.NG_BIOGAS</t>
  </si>
  <si>
    <t>UED.ktoe.SI.FBT.FBT.DRYING_STEAM.STEAM.DERIVED</t>
  </si>
  <si>
    <t>UED.ktoe.SI.FBT.FBT.DRYING_STEAM.STEAM.BIOMASS_WASTE</t>
  </si>
  <si>
    <t>UED.ktoe.SI.FBT.FBT.DRYING_STEAM.STEAM.STEAM_DISTR</t>
  </si>
  <si>
    <t>UED.ktoe.SI.FBT.FBT.DRYING_ELEC.ELEC.ELEC</t>
  </si>
  <si>
    <t>UED.ktoe.SI.FBT.FBT.DRYING_FREEZE.FREEZE_DRY.ELEC</t>
  </si>
  <si>
    <t>UED.ktoe.SI.FBT.FBT.DRYING_MICROW.MICROW.ELEC</t>
  </si>
  <si>
    <t>UED.ktoe.SI.FBT.FBT.PROC_COOL_THERM.THERM.NG_BIOGAS</t>
  </si>
  <si>
    <t>UED.ktoe.SI.FBT.FBT.PROC_COOL.TOTAL.TOTAL</t>
  </si>
  <si>
    <t>UED.ktoe.SI.FBT.FBT.PROC_COOL.STEAM.SOLIDS</t>
  </si>
  <si>
    <t>UED.ktoe.SI.FBT.FBT.PROC_COOL.STEAM.RFG</t>
  </si>
  <si>
    <t>UED.ktoe.SI.FBT.FBT.PROC_COOL.STEAM.LPG</t>
  </si>
  <si>
    <t>UED.ktoe.SI.FBT.FBT.PROC_COOL.STEAM.DIESEL_LIQBIO</t>
  </si>
  <si>
    <t>UED.ktoe.SI.FBT.FBT.PROC_COOL.STEAM.RFO</t>
  </si>
  <si>
    <t>UED.ktoe.SI.FBT.FBT.PROC_COOL.STEAM.OTHER</t>
  </si>
  <si>
    <t>UED.ktoe.SI.FBT.FBT.PROC_COOL.STEAM.NG_BIOGAS</t>
  </si>
  <si>
    <t>UED.ktoe.SI.FBT.FBT.PROC_COOL.STEAM.DERIVED</t>
  </si>
  <si>
    <t>UED.ktoe.SI.FBT.FBT.PROC_COOL.STEAM.BIOMASS_WASTE</t>
  </si>
  <si>
    <t>UED.ktoe.SI.FBT.FBT.PROC_COOL.STEAM.STEAM_DISTR</t>
  </si>
  <si>
    <t>UED.ktoe.SI.FBT.FBT.PROC_COOL_ELEC.ELEC.ELEC</t>
  </si>
  <si>
    <t>UED.ktoe.SI.FBT.FBT.GENERIC.MECH.ELEC</t>
  </si>
  <si>
    <t>FUEL_EMI.ktCO2.SI.FBT.FBT.TOTAL.TOTAL.TOTAL</t>
  </si>
  <si>
    <t>FUEL_EMI.ktCO2.SI.FBT.FBT.LIGHT.GENERIC.ELEC</t>
  </si>
  <si>
    <t>FUEL_EMI.ktCO2.SI.FBT.FBT.AIRCOMP.GENERIC.ELEC</t>
  </si>
  <si>
    <t>FUEL_EMI.ktCO2.SI.FBT.FBT.MOTOR.GENERIC.ELEC</t>
  </si>
  <si>
    <t>FUEL_EMI.ktCO2.SI.FBT.FBT.FANS.GENERIC.ELEC</t>
  </si>
  <si>
    <t>FUEL_EMI.ktCO2.SI.FBT.FBT.LOW_ENTH.TOTAL.TOTAL</t>
  </si>
  <si>
    <t>FUEL_EMI.ktCO2.SI.FBT.FBT.LOW_ENTH.THERM.DIESEL_LIQBIO</t>
  </si>
  <si>
    <t>FUEL_EMI.ktCO2.SI.FBT.FBT.LOW_ENTH.THERM.NG_BIOGAS</t>
  </si>
  <si>
    <t>FUEL_EMI.ktCO2.SI.FBT.FBT.LOW_ENTH.THERM.SOLAR_GEO</t>
  </si>
  <si>
    <t>FUEL_EMI.ktCO2.SI.FBT.FBT.LOW_ENTH.HP.AMBIENT</t>
  </si>
  <si>
    <t>FUEL_EMI.ktCO2.SI.FBT.FBT.LOW_ENTH.THERM.ELEC</t>
  </si>
  <si>
    <t>FUEL_EMI.ktCO2.SI.FBT.FBT.OVEN.THERM.TOTAL</t>
  </si>
  <si>
    <t>FUEL_EMI.ktCO2.SI.FBT.FBT.OVEN.THERM.SOLIDS</t>
  </si>
  <si>
    <t>FUEL_EMI.ktCO2.SI.FBT.FBT.OVEN.THERM.LPG</t>
  </si>
  <si>
    <t>FUEL_EMI.ktCO2.SI.FBT.FBT.OVEN.THERM.DIESEL_LIQBIO</t>
  </si>
  <si>
    <t>FUEL_EMI.ktCO2.SI.FBT.FBT.OVEN.THERM.RFO</t>
  </si>
  <si>
    <t>FUEL_EMI.ktCO2.SI.FBT.FBT.OVEN.THERM.NG_BIOGAS</t>
  </si>
  <si>
    <t>FUEL_EMI.ktCO2.SI.FBT.FBT.OVEN.ELEC.ELEC</t>
  </si>
  <si>
    <t>FUEL_EMI.ktCO2.SI.FBT.FBT.OVEN_MICROW.MICROW.ELEC</t>
  </si>
  <si>
    <t>FUEL_EMI.ktCO2.SI.FBT.FBT.PROC_HEAT.THERM.TOTAL</t>
  </si>
  <si>
    <t>FUEL_EMI.ktCO2.SI.FBT.FBT.PROC_HEAT.THERM.SOLIDS</t>
  </si>
  <si>
    <t>FUEL_EMI.ktCO2.SI.FBT.FBT.PROC_HEAT.THERM.LPG</t>
  </si>
  <si>
    <t>FUEL_EMI.ktCO2.SI.FBT.FBT.PROC_HEAT.THERM.DIESEL_LIQBIO</t>
  </si>
  <si>
    <t>FUEL_EMI.ktCO2.SI.FBT.FBT.PROC_HEAT.THERM.RFO</t>
  </si>
  <si>
    <t>FUEL_EMI.ktCO2.SI.FBT.FBT.PROC_HEAT.THERM.NG_BIOGAS</t>
  </si>
  <si>
    <t>FUEL_EMI.ktCO2.SI.FBT.FBT.PROC_HEAT.ELEC.ELEC</t>
  </si>
  <si>
    <t>FUEL_EMI.ktCO2.SI.FBT.FBT.PROC_HEAT_MICROW.MICROW.ELEC</t>
  </si>
  <si>
    <t>FUEL_EMI.ktCO2.SI.FBT.FBT.PROCESSING.TOTAL.TOTAL</t>
  </si>
  <si>
    <t>FUEL_EMI.ktCO2.SI.FBT.FBT.PROCESSING.STEAM.SOLIDS</t>
  </si>
  <si>
    <t>FUEL_EMI.ktCO2.SI.FBT.FBT.PROCESSING.STEAM.RFG</t>
  </si>
  <si>
    <t>FUEL_EMI.ktCO2.SI.FBT.FBT.PROCESSING.STEAM.LPG</t>
  </si>
  <si>
    <t>FUEL_EMI.ktCO2.SI.FBT.FBT.PROCESSING.STEAM.DIESEL_LIQBIO</t>
  </si>
  <si>
    <t>FUEL_EMI.ktCO2.SI.FBT.FBT.PROCESSING.STEAM.RFO</t>
  </si>
  <si>
    <t>FUEL_EMI.ktCO2.SI.FBT.FBT.PROCESSING.STEAM.OTHER</t>
  </si>
  <si>
    <t>FUEL_EMI.ktCO2.SI.FBT.FBT.PROCESSING.STEAM.NG_BIOGAS</t>
  </si>
  <si>
    <t>FUEL_EMI.ktCO2.SI.FBT.FBT.PROCESSING.STEAM.DERIVED</t>
  </si>
  <si>
    <t>FUEL_EMI.ktCO2.SI.FBT.FBT.PROCESSING.STEAM.BIOMASS_WASTE</t>
  </si>
  <si>
    <t>FUEL_EMI.ktCO2.SI.FBT.FBT.PROCESSING.STEAM.STEAM_DISTR</t>
  </si>
  <si>
    <t>FUEL_EMI.ktCO2.SI.FBT.FBT.DRYING.TOTAL.TOTAL</t>
  </si>
  <si>
    <t>FUEL_EMI.ktCO2.SI.FBT.FBT.DRYING.THERM.SOLIDS</t>
  </si>
  <si>
    <t>FUEL_EMI.ktCO2.SI.FBT.FBT.DRYING.THERM.LPG</t>
  </si>
  <si>
    <t>FUEL_EMI.ktCO2.SI.FBT.FBT.DRYING.THERM.DIESEL_LIQBIO</t>
  </si>
  <si>
    <t>FUEL_EMI.ktCO2.SI.FBT.FBT.DRYING.THERM.RFO</t>
  </si>
  <si>
    <t>FUEL_EMI.ktCO2.SI.FBT.FBT.DRYING.THERM.NG_BIOGAS</t>
  </si>
  <si>
    <t>FUEL_EMI.ktCO2.SI.FBT.FBT.DRYING_STEAM.TOTAL.TOTAL</t>
  </si>
  <si>
    <t>FUEL_EMI.ktCO2.SI.FBT.FBT.DRYING_STEAM.STEAM.SOLIDS</t>
  </si>
  <si>
    <t>FUEL_EMI.ktCO2.SI.FBT.FBT.DRYING_STEAM.STEAM.RFG</t>
  </si>
  <si>
    <t>FUEL_EMI.ktCO2.SI.FBT.FBT.DRYING_STEAM.STEAM.LPG</t>
  </si>
  <si>
    <t>FUEL_EMI.ktCO2.SI.FBT.FBT.DRYING_STEAM.STEAM.DIESEL_LIQBIO</t>
  </si>
  <si>
    <t>FUEL_EMI.ktCO2.SI.FBT.FBT.DRYING_STEAM.STEAM.RFO</t>
  </si>
  <si>
    <t>FUEL_EMI.ktCO2.SI.FBT.FBT.DRYING_STEAM.STEAM.OTHER</t>
  </si>
  <si>
    <t>FUEL_EMI.ktCO2.SI.FBT.FBT.DRYING_STEAM.STEAM.NG_BIOGAS</t>
  </si>
  <si>
    <t>FUEL_EMI.ktCO2.SI.FBT.FBT.DRYING_STEAM.STEAM.DERIVED</t>
  </si>
  <si>
    <t>FUEL_EMI.ktCO2.SI.FBT.FBT.DRYING_STEAM.STEAM.BIOMASS_WASTE</t>
  </si>
  <si>
    <t>FUEL_EMI.ktCO2.SI.FBT.FBT.DRYING_STEAM.STEAM.STEAM_DISTR</t>
  </si>
  <si>
    <t>FUEL_EMI.ktCO2.SI.FBT.FBT.DRYING_ELEC.ELEC.ELEC</t>
  </si>
  <si>
    <t>FUEL_EMI.ktCO2.SI.FBT.FBT.DRYING_FREEZE.FREEZE_DRY.ELEC</t>
  </si>
  <si>
    <t>FUEL_EMI.ktCO2.SI.FBT.FBT.DRYING_MICROW.MICROW.ELEC</t>
  </si>
  <si>
    <t>FUEL_EMI.ktCO2.SI.FBT.FBT.PROC_COOL_THERM.THERM.NG_BIOGAS</t>
  </si>
  <si>
    <t>FUEL_EMI.ktCO2.SI.FBT.FBT.PROC_COOL.TOTAL.TOTAL</t>
  </si>
  <si>
    <t>FUEL_EMI.ktCO2.SI.FBT.FBT.PROC_COOL.STEAM.SOLIDS</t>
  </si>
  <si>
    <t>FUEL_EMI.ktCO2.SI.FBT.FBT.PROC_COOL.STEAM.RFG</t>
  </si>
  <si>
    <t>FUEL_EMI.ktCO2.SI.FBT.FBT.PROC_COOL.STEAM.LPG</t>
  </si>
  <si>
    <t>FUEL_EMI.ktCO2.SI.FBT.FBT.PROC_COOL.STEAM.DIESEL_LIQBIO</t>
  </si>
  <si>
    <t>FUEL_EMI.ktCO2.SI.FBT.FBT.PROC_COOL.STEAM.RFO</t>
  </si>
  <si>
    <t>FUEL_EMI.ktCO2.SI.FBT.FBT.PROC_COOL.STEAM.OTHER</t>
  </si>
  <si>
    <t>FUEL_EMI.ktCO2.SI.FBT.FBT.PROC_COOL.STEAM.NG_BIOGAS</t>
  </si>
  <si>
    <t>FUEL_EMI.ktCO2.SI.FBT.FBT.PROC_COOL.STEAM.DERIVED</t>
  </si>
  <si>
    <t>FUEL_EMI.ktCO2.SI.FBT.FBT.PROC_COOL.STEAM.BIOMASS_WASTE</t>
  </si>
  <si>
    <t>FUEL_EMI.ktCO2.SI.FBT.FBT.PROC_COOL.STEAM.STEAM_DISTR</t>
  </si>
  <si>
    <t>FUEL_EMI.ktCO2.SI.FBT.FBT.PROC_COOL_ELEC.ELEC.ELEC</t>
  </si>
  <si>
    <t>FUEL_EMI.ktCO2.SI.FBT.FBT.GENERIC.MECH.ELEC</t>
  </si>
  <si>
    <t>VA.Meuro2015.SI.TRE.TRE</t>
  </si>
  <si>
    <t>OUTPUT.index.SI.TRE.TRE</t>
  </si>
  <si>
    <t>CAP.index.SI.TRE.TRE</t>
  </si>
  <si>
    <t>NEWCAP.index.SI.TRE.TRE</t>
  </si>
  <si>
    <t>FEC.ktoe.SI.TRE.TRE.TOTAL.TOTAL.TOTAL</t>
  </si>
  <si>
    <t>FEC.ktoe.SI.TRE.TRE.TOTAL.TOTAL.SOLIDS</t>
  </si>
  <si>
    <t>FEC.ktoe.SI.TRE.TRE.TOTAL.TOTAL.RFG</t>
  </si>
  <si>
    <t>FEC.ktoe.SI.TRE.TRE.TOTAL.TOTAL.LPG</t>
  </si>
  <si>
    <t>FEC.ktoe.SI.TRE.TRE.TOTAL.TOTAL.DIESEL</t>
  </si>
  <si>
    <t>FEC.ktoe.SI.TRE.TRE.TOTAL.TOTAL.RFO</t>
  </si>
  <si>
    <t>FEC.ktoe.SI.TRE.TRE.TOTAL.TOTAL.OTHER</t>
  </si>
  <si>
    <t>FEC.ktoe.SI.TRE.TRE.TOTAL.TOTAL.NG</t>
  </si>
  <si>
    <t>FEC.ktoe.SI.TRE.TRE.TOTAL.TOTAL.DERIVED</t>
  </si>
  <si>
    <t>FEC.ktoe.SI.TRE.TRE.TOTAL.TOTAL.BIOMASS_WASTE</t>
  </si>
  <si>
    <t>FEC.ktoe.SI.TRE.TRE.TOTAL.TOTAL.BIOGAS</t>
  </si>
  <si>
    <t>FEC.ktoe.SI.TRE.TRE.TOTAL.TOTAL.LIQBIO</t>
  </si>
  <si>
    <t>FEC.ktoe.SI.TRE.TRE.TOTAL.TOTAL.SOLAR</t>
  </si>
  <si>
    <t>FEC.ktoe.SI.TRE.TRE.TOTAL.TOTAL.GEO</t>
  </si>
  <si>
    <t>FEC.ktoe.SI.TRE.TRE.TOTAL.TOTAL.AMBIENT</t>
  </si>
  <si>
    <t>FEC.ktoe.SI.TRE.TRE.TOTAL.TOTAL.STEAM_DISTR</t>
  </si>
  <si>
    <t>FEC.ktoe.SI.TRE.TRE.TOTAL.TOTAL.ELEC</t>
  </si>
  <si>
    <t>FEC.ktoe.SI.TRE.TRE.LIGHT.GENERIC.ELEC</t>
  </si>
  <si>
    <t>FEC.ktoe.SI.TRE.TRE.AIRCOMP.GENERIC.ELEC</t>
  </si>
  <si>
    <t>FEC.ktoe.SI.TRE.TRE.MOTOR.GENERIC.ELEC</t>
  </si>
  <si>
    <t>FEC.ktoe.SI.TRE.TRE.FANS.GENERIC.ELEC</t>
  </si>
  <si>
    <t>FEC.ktoe.SI.TRE.TRE.LOW_ENTH.TOTAL.TOTAL</t>
  </si>
  <si>
    <t>FEC.ktoe.SI.TRE.TRE.LOW_ENTH.THERM.DIESEL_LIQBIO</t>
  </si>
  <si>
    <t>FEC.ktoe.SI.TRE.TRE.LOW_ENTH.THERM.NG_BIOGAS</t>
  </si>
  <si>
    <t>FEC.ktoe.SI.TRE.TRE.LOW_ENTH.THERM.SOLAR_GEO</t>
  </si>
  <si>
    <t>FEC.ktoe.SI.TRE.TRE.LOW_ENTH.HP.AMBIENT</t>
  </si>
  <si>
    <t>FEC.ktoe.SI.TRE.TRE.LOW_ENTH.THERM.ELEC</t>
  </si>
  <si>
    <t>Trans. Eq.: Foundries</t>
  </si>
  <si>
    <t>Trans. Eq.: Thermal Foundries</t>
  </si>
  <si>
    <t>FEC.ktoe.SI.TRE.TRE.FOUNDRY.THERM.TOTAL</t>
  </si>
  <si>
    <t>FEC.ktoe.SI.TRE.TRE.FOUNDRY.THERM.SOLIDS</t>
  </si>
  <si>
    <t>FEC.ktoe.SI.TRE.TRE.FOUNDRY.THERM.LPG</t>
  </si>
  <si>
    <t>FEC.ktoe.SI.TRE.TRE.FOUNDRY.THERM.DIESEL_LIQBIO</t>
  </si>
  <si>
    <t>FEC.ktoe.SI.TRE.TRE.FOUNDRY.THERM.RFO</t>
  </si>
  <si>
    <t>FEC.ktoe.SI.TRE.TRE.FOUNDRY.THERM.NG_BIOGAS</t>
  </si>
  <si>
    <t>Trans. Eq.: Electric Foundries</t>
  </si>
  <si>
    <t>FEC.ktoe.SI.TRE.TRE.FOUNDRY.ELEC.ELEC</t>
  </si>
  <si>
    <t>Trans. Eq.: Connection techniques</t>
  </si>
  <si>
    <t>Trans. Eq.: Thermal connection</t>
  </si>
  <si>
    <t>FEC.ktoe.SI.TRE.TRE.CONNECTION_THERM.THERM.NG_BIOGAS</t>
  </si>
  <si>
    <t>Trans. Eq.: Electric connection</t>
  </si>
  <si>
    <t>FEC.ktoe.SI.TRE.TRE.CONNECTION_ELEC.ELEC.ELEC</t>
  </si>
  <si>
    <t>Trans. Eq.: Heat treatment</t>
  </si>
  <si>
    <t>Trans. Eq.: Heat treatment - Thermal</t>
  </si>
  <si>
    <t>FEC.ktoe.SI.TRE.TRE.HEAT_TREAT.THERM.TOTAL</t>
  </si>
  <si>
    <t>FEC.ktoe.SI.TRE.TRE.HEAT_TREAT.THERM.SOLIDS</t>
  </si>
  <si>
    <t>FEC.ktoe.SI.TRE.TRE.HEAT_TREAT.THERM.LPG</t>
  </si>
  <si>
    <t>FEC.ktoe.SI.TRE.TRE.HEAT_TREAT.THERM.DIESEL_LIQBIO</t>
  </si>
  <si>
    <t>FEC.ktoe.SI.TRE.TRE.HEAT_TREAT.THERM.RFO</t>
  </si>
  <si>
    <t>FEC.ktoe.SI.TRE.TRE.HEAT_TREAT.THERM.NG_BIOGAS</t>
  </si>
  <si>
    <t>Trans. Eq.: Heat treatment - Electric</t>
  </si>
  <si>
    <t>FEC.ktoe.SI.TRE.TRE.HEAT_TREAT.ELEC.ELEC</t>
  </si>
  <si>
    <t>Trans. Eq.: Steam processing</t>
  </si>
  <si>
    <t>FEC.ktoe.SI.TRE.TRE.PROCESSING.TOTAL.TOTAL</t>
  </si>
  <si>
    <t>FEC.ktoe.SI.TRE.TRE.PROCESSING.STEAM.SOLIDS</t>
  </si>
  <si>
    <t>FEC.ktoe.SI.TRE.TRE.PROCESSING.STEAM.RFG</t>
  </si>
  <si>
    <t>FEC.ktoe.SI.TRE.TRE.PROCESSING.STEAM.LPG</t>
  </si>
  <si>
    <t>FEC.ktoe.SI.TRE.TRE.PROCESSING.STEAM.DIESEL_LIQBIO</t>
  </si>
  <si>
    <t>FEC.ktoe.SI.TRE.TRE.PROCESSING.STEAM.RFO</t>
  </si>
  <si>
    <t>FEC.ktoe.SI.TRE.TRE.PROCESSING.STEAM.OTHER</t>
  </si>
  <si>
    <t>FEC.ktoe.SI.TRE.TRE.PROCESSING.STEAM.NG_BIOGAS</t>
  </si>
  <si>
    <t>FEC.ktoe.SI.TRE.TRE.PROCESSING.STEAM.DERIVED</t>
  </si>
  <si>
    <t>FEC.ktoe.SI.TRE.TRE.PROCESSING.STEAM.BIOMASS_WASTE</t>
  </si>
  <si>
    <t>FEC.ktoe.SI.TRE.TRE.PROCESSING.STEAM.STEAM_DISTR</t>
  </si>
  <si>
    <t>Trans. Eq.: General machinery</t>
  </si>
  <si>
    <t>FEC.ktoe.SI.TRE.TRE.GENERIC.MECH.ELEC</t>
  </si>
  <si>
    <t>Trans. Eq.: Product finishing</t>
  </si>
  <si>
    <t>FEC.ktoe.SI.TRE.TRE.FINISHING.THERM.ELEC</t>
  </si>
  <si>
    <t>UED.ktoe.SI.TRE.TRE.TOTAL.TOTAL.TOTAL</t>
  </si>
  <si>
    <t>UED.ktoe.SI.TRE.TRE.LIGHT.GENERIC.ELEC</t>
  </si>
  <si>
    <t>UED.ktoe.SI.TRE.TRE.AIRCOMP.GENERIC.ELEC</t>
  </si>
  <si>
    <t>UED.ktoe.SI.TRE.TRE.MOTOR.GENERIC.ELEC</t>
  </si>
  <si>
    <t>UED.ktoe.SI.TRE.TRE.FANS.GENERIC.ELEC</t>
  </si>
  <si>
    <t>UED.ktoe.SI.TRE.TRE.LOW_ENTH.TOTAL.TOTAL</t>
  </si>
  <si>
    <t>UED.ktoe.SI.TRE.TRE.LOW_ENTH.THERM.DIESEL_LIQBIO</t>
  </si>
  <si>
    <t>UED.ktoe.SI.TRE.TRE.LOW_ENTH.THERM.NG_BIOGAS</t>
  </si>
  <si>
    <t>UED.ktoe.SI.TRE.TRE.LOW_ENTH.THERM.SOLAR_GEO</t>
  </si>
  <si>
    <t>UED.ktoe.SI.TRE.TRE.LOW_ENTH.HP.AMBIENT</t>
  </si>
  <si>
    <t>UED.ktoe.SI.TRE.TRE.LOW_ENTH.THERM.ELEC</t>
  </si>
  <si>
    <t>UED.ktoe.SI.TRE.TRE.FOUNDRY.THERM.TOTAL</t>
  </si>
  <si>
    <t>UED.ktoe.SI.TRE.TRE.FOUNDRY.THERM.SOLIDS</t>
  </si>
  <si>
    <t>UED.ktoe.SI.TRE.TRE.FOUNDRY.THERM.LPG</t>
  </si>
  <si>
    <t>UED.ktoe.SI.TRE.TRE.FOUNDRY.THERM.DIESEL_LIQBIO</t>
  </si>
  <si>
    <t>UED.ktoe.SI.TRE.TRE.FOUNDRY.THERM.RFO</t>
  </si>
  <si>
    <t>UED.ktoe.SI.TRE.TRE.FOUNDRY.THERM.NG_BIOGAS</t>
  </si>
  <si>
    <t>UED.ktoe.SI.TRE.TRE.FOUNDRY.ELEC.ELEC</t>
  </si>
  <si>
    <t>UED.ktoe.SI.TRE.TRE.CONNECTION_THERM.THERM.NG_BIOGAS</t>
  </si>
  <si>
    <t>UED.ktoe.SI.TRE.TRE.CONNECTION_ELEC.ELEC.ELEC</t>
  </si>
  <si>
    <t>UED.ktoe.SI.TRE.TRE.HEAT_TREAT.THERM.TOTAL</t>
  </si>
  <si>
    <t>UED.ktoe.SI.TRE.TRE.HEAT_TREAT.THERM.SOLIDS</t>
  </si>
  <si>
    <t>UED.ktoe.SI.TRE.TRE.HEAT_TREAT.THERM.LPG</t>
  </si>
  <si>
    <t>UED.ktoe.SI.TRE.TRE.HEAT_TREAT.THERM.DIESEL_LIQBIO</t>
  </si>
  <si>
    <t>UED.ktoe.SI.TRE.TRE.HEAT_TREAT.THERM.RFO</t>
  </si>
  <si>
    <t>UED.ktoe.SI.TRE.TRE.HEAT_TREAT.THERM.NG_BIOGAS</t>
  </si>
  <si>
    <t>UED.ktoe.SI.TRE.TRE.HEAT_TREAT.ELEC.ELEC</t>
  </si>
  <si>
    <t>UED.ktoe.SI.TRE.TRE.PROCESSING.TOTAL.TOTAL</t>
  </si>
  <si>
    <t>UED.ktoe.SI.TRE.TRE.PROCESSING.STEAM.SOLIDS</t>
  </si>
  <si>
    <t>UED.ktoe.SI.TRE.TRE.PROCESSING.STEAM.RFG</t>
  </si>
  <si>
    <t>UED.ktoe.SI.TRE.TRE.PROCESSING.STEAM.LPG</t>
  </si>
  <si>
    <t>UED.ktoe.SI.TRE.TRE.PROCESSING.STEAM.DIESEL_LIQBIO</t>
  </si>
  <si>
    <t>UED.ktoe.SI.TRE.TRE.PROCESSING.STEAM.RFO</t>
  </si>
  <si>
    <t>UED.ktoe.SI.TRE.TRE.PROCESSING.STEAM.OTHER</t>
  </si>
  <si>
    <t>UED.ktoe.SI.TRE.TRE.PROCESSING.STEAM.NG_BIOGAS</t>
  </si>
  <si>
    <t>UED.ktoe.SI.TRE.TRE.PROCESSING.STEAM.DERIVED</t>
  </si>
  <si>
    <t>UED.ktoe.SI.TRE.TRE.PROCESSING.STEAM.BIOMASS_WASTE</t>
  </si>
  <si>
    <t>UED.ktoe.SI.TRE.TRE.PROCESSING.STEAM.STEAM_DISTR</t>
  </si>
  <si>
    <t>UED.ktoe.SI.TRE.TRE.GENERIC.MECH.ELEC</t>
  </si>
  <si>
    <t>UED.ktoe.SI.TRE.TRE.FINISHING.THERM.ELEC</t>
  </si>
  <si>
    <t>FUEL_EMI.ktCO2.SI.TRE.TRE.TOTAL.TOTAL.TOTAL</t>
  </si>
  <si>
    <t>FUEL_EMI.ktCO2.SI.TRE.TRE.LIGHT.GENERIC.ELEC</t>
  </si>
  <si>
    <t>FUEL_EMI.ktCO2.SI.TRE.TRE.AIRCOMP.GENERIC.ELEC</t>
  </si>
  <si>
    <t>FUEL_EMI.ktCO2.SI.TRE.TRE.MOTOR.GENERIC.ELEC</t>
  </si>
  <si>
    <t>FUEL_EMI.ktCO2.SI.TRE.TRE.FANS.GENERIC.ELEC</t>
  </si>
  <si>
    <t>FUEL_EMI.ktCO2.SI.TRE.TRE.LOW_ENTH.TOTAL.TOTAL</t>
  </si>
  <si>
    <t>FUEL_EMI.ktCO2.SI.TRE.TRE.LOW_ENTH.THERM.DIESEL_LIQBIO</t>
  </si>
  <si>
    <t>FUEL_EMI.ktCO2.SI.TRE.TRE.LOW_ENTH.THERM.NG_BIOGAS</t>
  </si>
  <si>
    <t>FUEL_EMI.ktCO2.SI.TRE.TRE.LOW_ENTH.THERM.SOLAR_GEO</t>
  </si>
  <si>
    <t>FUEL_EMI.ktCO2.SI.TRE.TRE.LOW_ENTH.HP.AMBIENT</t>
  </si>
  <si>
    <t>FUEL_EMI.ktCO2.SI.TRE.TRE.LOW_ENTH.THERM.ELEC</t>
  </si>
  <si>
    <t>FUEL_EMI.ktCO2.SI.TRE.TRE.FOUNDRY.THERM.TOTAL</t>
  </si>
  <si>
    <t>FUEL_EMI.ktCO2.SI.TRE.TRE.FOUNDRY.THERM.SOLIDS</t>
  </si>
  <si>
    <t>FUEL_EMI.ktCO2.SI.TRE.TRE.FOUNDRY.THERM.LPG</t>
  </si>
  <si>
    <t>FUEL_EMI.ktCO2.SI.TRE.TRE.FOUNDRY.THERM.DIESEL_LIQBIO</t>
  </si>
  <si>
    <t>FUEL_EMI.ktCO2.SI.TRE.TRE.FOUNDRY.THERM.RFO</t>
  </si>
  <si>
    <t>FUEL_EMI.ktCO2.SI.TRE.TRE.FOUNDRY.THERM.NG_BIOGAS</t>
  </si>
  <si>
    <t>FUEL_EMI.ktCO2.SI.TRE.TRE.FOUNDRY.ELEC.ELEC</t>
  </si>
  <si>
    <t>FUEL_EMI.ktCO2.SI.TRE.TRE.CONNECTION_THERM.THERM.NG_BIOGAS</t>
  </si>
  <si>
    <t>FUEL_EMI.ktCO2.SI.TRE.TRE.CONNECTION_ELEC.ELEC.ELEC</t>
  </si>
  <si>
    <t>FUEL_EMI.ktCO2.SI.TRE.TRE.HEAT_TREAT.THERM.TOTAL</t>
  </si>
  <si>
    <t>FUEL_EMI.ktCO2.SI.TRE.TRE.HEAT_TREAT.THERM.SOLIDS</t>
  </si>
  <si>
    <t>FUEL_EMI.ktCO2.SI.TRE.TRE.HEAT_TREAT.THERM.LPG</t>
  </si>
  <si>
    <t>FUEL_EMI.ktCO2.SI.TRE.TRE.HEAT_TREAT.THERM.DIESEL_LIQBIO</t>
  </si>
  <si>
    <t>FUEL_EMI.ktCO2.SI.TRE.TRE.HEAT_TREAT.THERM.RFO</t>
  </si>
  <si>
    <t>FUEL_EMI.ktCO2.SI.TRE.TRE.HEAT_TREAT.THERM.NG_BIOGAS</t>
  </si>
  <si>
    <t>FUEL_EMI.ktCO2.SI.TRE.TRE.HEAT_TREAT.ELEC.ELEC</t>
  </si>
  <si>
    <t>FUEL_EMI.ktCO2.SI.TRE.TRE.PROCESSING.TOTAL.TOTAL</t>
  </si>
  <si>
    <t>FUEL_EMI.ktCO2.SI.TRE.TRE.PROCESSING.STEAM.SOLIDS</t>
  </si>
  <si>
    <t>FUEL_EMI.ktCO2.SI.TRE.TRE.PROCESSING.STEAM.RFG</t>
  </si>
  <si>
    <t>FUEL_EMI.ktCO2.SI.TRE.TRE.PROCESSING.STEAM.LPG</t>
  </si>
  <si>
    <t>FUEL_EMI.ktCO2.SI.TRE.TRE.PROCESSING.STEAM.DIESEL_LIQBIO</t>
  </si>
  <si>
    <t>FUEL_EMI.ktCO2.SI.TRE.TRE.PROCESSING.STEAM.RFO</t>
  </si>
  <si>
    <t>FUEL_EMI.ktCO2.SI.TRE.TRE.PROCESSING.STEAM.OTHER</t>
  </si>
  <si>
    <t>FUEL_EMI.ktCO2.SI.TRE.TRE.PROCESSING.STEAM.NG_BIOGAS</t>
  </si>
  <si>
    <t>FUEL_EMI.ktCO2.SI.TRE.TRE.PROCESSING.STEAM.DERIVED</t>
  </si>
  <si>
    <t>FUEL_EMI.ktCO2.SI.TRE.TRE.PROCESSING.STEAM.BIOMASS_WASTE</t>
  </si>
  <si>
    <t>FUEL_EMI.ktCO2.SI.TRE.TRE.PROCESSING.STEAM.STEAM_DISTR</t>
  </si>
  <si>
    <t>FUEL_EMI.ktCO2.SI.TRE.TRE.GENERIC.MECH.ELEC</t>
  </si>
  <si>
    <t>FUEL_EMI.ktCO2.SI.TRE.TRE.FINISHING.THERM.ELEC</t>
  </si>
  <si>
    <t>VA.Meuro2015.SI.MAE.MAE</t>
  </si>
  <si>
    <t>OUTPUT.index.SI.MAE.MAE</t>
  </si>
  <si>
    <t>CAP.index.SI.MAE.MAE</t>
  </si>
  <si>
    <t>NEWCAP.index.SI.MAE.MAE</t>
  </si>
  <si>
    <t>FEC.ktoe.SI.MAE.MAE.TOTAL.TOTAL.TOTAL</t>
  </si>
  <si>
    <t>FEC.ktoe.SI.MAE.MAE.TOTAL.TOTAL.SOLIDS</t>
  </si>
  <si>
    <t>FEC.ktoe.SI.MAE.MAE.TOTAL.TOTAL.RFG</t>
  </si>
  <si>
    <t>FEC.ktoe.SI.MAE.MAE.TOTAL.TOTAL.LPG</t>
  </si>
  <si>
    <t>FEC.ktoe.SI.MAE.MAE.TOTAL.TOTAL.DIESEL</t>
  </si>
  <si>
    <t>FEC.ktoe.SI.MAE.MAE.TOTAL.TOTAL.RFO</t>
  </si>
  <si>
    <t>FEC.ktoe.SI.MAE.MAE.TOTAL.TOTAL.OTHER</t>
  </si>
  <si>
    <t>FEC.ktoe.SI.MAE.MAE.TOTAL.TOTAL.NG</t>
  </si>
  <si>
    <t>FEC.ktoe.SI.MAE.MAE.TOTAL.TOTAL.DERIVED</t>
  </si>
  <si>
    <t>FEC.ktoe.SI.MAE.MAE.TOTAL.TOTAL.BIOMASS_WASTE</t>
  </si>
  <si>
    <t>FEC.ktoe.SI.MAE.MAE.TOTAL.TOTAL.BIOGAS</t>
  </si>
  <si>
    <t>FEC.ktoe.SI.MAE.MAE.TOTAL.TOTAL.LIQBIO</t>
  </si>
  <si>
    <t>FEC.ktoe.SI.MAE.MAE.TOTAL.TOTAL.SOLAR</t>
  </si>
  <si>
    <t>FEC.ktoe.SI.MAE.MAE.TOTAL.TOTAL.GEO</t>
  </si>
  <si>
    <t>FEC.ktoe.SI.MAE.MAE.TOTAL.TOTAL.AMBIENT</t>
  </si>
  <si>
    <t>FEC.ktoe.SI.MAE.MAE.TOTAL.TOTAL.STEAM_DISTR</t>
  </si>
  <si>
    <t>FEC.ktoe.SI.MAE.MAE.TOTAL.TOTAL.ELEC</t>
  </si>
  <si>
    <t>FEC.ktoe.SI.MAE.MAE.LIGHT.GENERIC.ELEC</t>
  </si>
  <si>
    <t>FEC.ktoe.SI.MAE.MAE.AIRCOMP.GENERIC.ELEC</t>
  </si>
  <si>
    <t>FEC.ktoe.SI.MAE.MAE.MOTOR.GENERIC.ELEC</t>
  </si>
  <si>
    <t>FEC.ktoe.SI.MAE.MAE.FANS.GENERIC.ELEC</t>
  </si>
  <si>
    <t>FEC.ktoe.SI.MAE.MAE.LOW_ENTH.TOTAL.TOTAL</t>
  </si>
  <si>
    <t>FEC.ktoe.SI.MAE.MAE.LOW_ENTH.THERM.DIESEL_LIQBIO</t>
  </si>
  <si>
    <t>FEC.ktoe.SI.MAE.MAE.LOW_ENTH.THERM.NG_BIOGAS</t>
  </si>
  <si>
    <t>FEC.ktoe.SI.MAE.MAE.LOW_ENTH.THERM.SOLAR_GEO</t>
  </si>
  <si>
    <t>FEC.ktoe.SI.MAE.MAE.LOW_ENTH.HP.AMBIENT</t>
  </si>
  <si>
    <t>FEC.ktoe.SI.MAE.MAE.LOW_ENTH.THERM.ELEC</t>
  </si>
  <si>
    <t>Mach. Eq.: Foundries</t>
  </si>
  <si>
    <t>Mach. Eq.: Thermal Foundries</t>
  </si>
  <si>
    <t>FEC.ktoe.SI.MAE.MAE.FOUNDRY.THERM.TOTAL</t>
  </si>
  <si>
    <t>FEC.ktoe.SI.MAE.MAE.FOUNDRY.THERM.SOLIDS</t>
  </si>
  <si>
    <t>FEC.ktoe.SI.MAE.MAE.FOUNDRY.THERM.LPG</t>
  </si>
  <si>
    <t>FEC.ktoe.SI.MAE.MAE.FOUNDRY.THERM.DIESEL_LIQBIO</t>
  </si>
  <si>
    <t>FEC.ktoe.SI.MAE.MAE.FOUNDRY.THERM.RFO</t>
  </si>
  <si>
    <t>FEC.ktoe.SI.MAE.MAE.FOUNDRY.THERM.NG_BIOGAS</t>
  </si>
  <si>
    <t>Mach. Eq.: Electric Foundries</t>
  </si>
  <si>
    <t>FEC.ktoe.SI.MAE.MAE.FOUNDRY.ELEC.ELEC</t>
  </si>
  <si>
    <t>Mach. Eq.: Connection techniques</t>
  </si>
  <si>
    <t>Mach. Eq.: Thermal connection</t>
  </si>
  <si>
    <t>FEC.ktoe.SI.MAE.MAE.CONNECTION_THERM.THERM.NG_BIOGAS</t>
  </si>
  <si>
    <t>Mach. Eq.: Electric connection</t>
  </si>
  <si>
    <t>FEC.ktoe.SI.MAE.MAE.CONNECTION_ELEC.ELEC.ELEC</t>
  </si>
  <si>
    <t>Mach. Eq.: Heat treatment</t>
  </si>
  <si>
    <t>Mach. Eq.: Heat treatment - Thermal</t>
  </si>
  <si>
    <t>FEC.ktoe.SI.MAE.MAE.HEAT_TREAT.THERM.TOTAL</t>
  </si>
  <si>
    <t>FEC.ktoe.SI.MAE.MAE.HEAT_TREAT.THERM.SOLIDS</t>
  </si>
  <si>
    <t>FEC.ktoe.SI.MAE.MAE.HEAT_TREAT.THERM.LPG</t>
  </si>
  <si>
    <t>FEC.ktoe.SI.MAE.MAE.HEAT_TREAT.THERM.DIESEL_LIQBIO</t>
  </si>
  <si>
    <t>FEC.ktoe.SI.MAE.MAE.HEAT_TREAT.THERM.RFO</t>
  </si>
  <si>
    <t>FEC.ktoe.SI.MAE.MAE.HEAT_TREAT.THERM.NG_BIOGAS</t>
  </si>
  <si>
    <t>Mach. Eq.: Heat treatment - Electric</t>
  </si>
  <si>
    <t>FEC.ktoe.SI.MAE.MAE.HEAT_TREAT.ELEC.ELEC</t>
  </si>
  <si>
    <t>Mach. Eq.: Steam processing</t>
  </si>
  <si>
    <t>FEC.ktoe.SI.MAE.MAE.PROCESSING.TOTAL.TOTAL</t>
  </si>
  <si>
    <t>FEC.ktoe.SI.MAE.MAE.PROCESSING.STEAM.SOLIDS</t>
  </si>
  <si>
    <t>FEC.ktoe.SI.MAE.MAE.PROCESSING.STEAM.RFG</t>
  </si>
  <si>
    <t>FEC.ktoe.SI.MAE.MAE.PROCESSING.STEAM.LPG</t>
  </si>
  <si>
    <t>FEC.ktoe.SI.MAE.MAE.PROCESSING.STEAM.DIESEL_LIQBIO</t>
  </si>
  <si>
    <t>FEC.ktoe.SI.MAE.MAE.PROCESSING.STEAM.RFO</t>
  </si>
  <si>
    <t>FEC.ktoe.SI.MAE.MAE.PROCESSING.STEAM.OTHER</t>
  </si>
  <si>
    <t>FEC.ktoe.SI.MAE.MAE.PROCESSING.STEAM.NG_BIOGAS</t>
  </si>
  <si>
    <t>FEC.ktoe.SI.MAE.MAE.PROCESSING.STEAM.DERIVED</t>
  </si>
  <si>
    <t>FEC.ktoe.SI.MAE.MAE.PROCESSING.STEAM.BIOMASS_WASTE</t>
  </si>
  <si>
    <t>FEC.ktoe.SI.MAE.MAE.PROCESSING.STEAM.STEAM_DISTR</t>
  </si>
  <si>
    <t>Mach. Eq.: General machinery</t>
  </si>
  <si>
    <t>FEC.ktoe.SI.MAE.MAE.GENERIC.MECH.ELEC</t>
  </si>
  <si>
    <t>Mach. Eq.: Product finishing</t>
  </si>
  <si>
    <t>FEC.ktoe.SI.MAE.MAE.FINISHING.THERM.ELEC</t>
  </si>
  <si>
    <t>UED.ktoe.SI.MAE.MAE.TOTAL.TOTAL.TOTAL</t>
  </si>
  <si>
    <t>UED.ktoe.SI.MAE.MAE.LIGHT.GENERIC.ELEC</t>
  </si>
  <si>
    <t>UED.ktoe.SI.MAE.MAE.AIRCOMP.GENERIC.ELEC</t>
  </si>
  <si>
    <t>UED.ktoe.SI.MAE.MAE.MOTOR.GENERIC.ELEC</t>
  </si>
  <si>
    <t>UED.ktoe.SI.MAE.MAE.FANS.GENERIC.ELEC</t>
  </si>
  <si>
    <t>UED.ktoe.SI.MAE.MAE.LOW_ENTH.TOTAL.TOTAL</t>
  </si>
  <si>
    <t>UED.ktoe.SI.MAE.MAE.LOW_ENTH.THERM.DIESEL_LIQBIO</t>
  </si>
  <si>
    <t>UED.ktoe.SI.MAE.MAE.LOW_ENTH.THERM.NG_BIOGAS</t>
  </si>
  <si>
    <t>UED.ktoe.SI.MAE.MAE.LOW_ENTH.THERM.SOLAR_GEO</t>
  </si>
  <si>
    <t>UED.ktoe.SI.MAE.MAE.LOW_ENTH.HP.AMBIENT</t>
  </si>
  <si>
    <t>UED.ktoe.SI.MAE.MAE.LOW_ENTH.THERM.ELEC</t>
  </si>
  <si>
    <t>UED.ktoe.SI.MAE.MAE.FOUNDRY.THERM.TOTAL</t>
  </si>
  <si>
    <t>UED.ktoe.SI.MAE.MAE.FOUNDRY.THERM.SOLIDS</t>
  </si>
  <si>
    <t>UED.ktoe.SI.MAE.MAE.FOUNDRY.THERM.LPG</t>
  </si>
  <si>
    <t>UED.ktoe.SI.MAE.MAE.FOUNDRY.THERM.DIESEL_LIQBIO</t>
  </si>
  <si>
    <t>UED.ktoe.SI.MAE.MAE.FOUNDRY.THERM.RFO</t>
  </si>
  <si>
    <t>UED.ktoe.SI.MAE.MAE.FOUNDRY.THERM.NG_BIOGAS</t>
  </si>
  <si>
    <t>UED.ktoe.SI.MAE.MAE.FOUNDRY.ELEC.ELEC</t>
  </si>
  <si>
    <t>UED.ktoe.SI.MAE.MAE.CONNECTION_THERM.THERM.NG_BIOGAS</t>
  </si>
  <si>
    <t>UED.ktoe.SI.MAE.MAE.CONNECTION_ELEC.ELEC.ELEC</t>
  </si>
  <si>
    <t>UED.ktoe.SI.MAE.MAE.HEAT_TREAT.THERM.TOTAL</t>
  </si>
  <si>
    <t>UED.ktoe.SI.MAE.MAE.HEAT_TREAT.THERM.SOLIDS</t>
  </si>
  <si>
    <t>UED.ktoe.SI.MAE.MAE.HEAT_TREAT.THERM.LPG</t>
  </si>
  <si>
    <t>UED.ktoe.SI.MAE.MAE.HEAT_TREAT.THERM.DIESEL_LIQBIO</t>
  </si>
  <si>
    <t>UED.ktoe.SI.MAE.MAE.HEAT_TREAT.THERM.RFO</t>
  </si>
  <si>
    <t>UED.ktoe.SI.MAE.MAE.HEAT_TREAT.THERM.NG_BIOGAS</t>
  </si>
  <si>
    <t>UED.ktoe.SI.MAE.MAE.HEAT_TREAT.ELEC.ELEC</t>
  </si>
  <si>
    <t>UED.ktoe.SI.MAE.MAE.PROCESSING.TOTAL.TOTAL</t>
  </si>
  <si>
    <t>UED.ktoe.SI.MAE.MAE.PROCESSING.STEAM.SOLIDS</t>
  </si>
  <si>
    <t>UED.ktoe.SI.MAE.MAE.PROCESSING.STEAM.RFG</t>
  </si>
  <si>
    <t>UED.ktoe.SI.MAE.MAE.PROCESSING.STEAM.LPG</t>
  </si>
  <si>
    <t>UED.ktoe.SI.MAE.MAE.PROCESSING.STEAM.DIESEL_LIQBIO</t>
  </si>
  <si>
    <t>UED.ktoe.SI.MAE.MAE.PROCESSING.STEAM.RFO</t>
  </si>
  <si>
    <t>UED.ktoe.SI.MAE.MAE.PROCESSING.STEAM.OTHER</t>
  </si>
  <si>
    <t>UED.ktoe.SI.MAE.MAE.PROCESSING.STEAM.NG_BIOGAS</t>
  </si>
  <si>
    <t>UED.ktoe.SI.MAE.MAE.PROCESSING.STEAM.DERIVED</t>
  </si>
  <si>
    <t>UED.ktoe.SI.MAE.MAE.PROCESSING.STEAM.BIOMASS_WASTE</t>
  </si>
  <si>
    <t>UED.ktoe.SI.MAE.MAE.PROCESSING.STEAM.STEAM_DISTR</t>
  </si>
  <si>
    <t>UED.ktoe.SI.MAE.MAE.GENERIC.MECH.ELEC</t>
  </si>
  <si>
    <t>UED.ktoe.SI.MAE.MAE.FINISHING.THERM.ELEC</t>
  </si>
  <si>
    <t>FUEL_EMI.ktCO2.SI.MAE.MAE.TOTAL.TOTAL.TOTAL</t>
  </si>
  <si>
    <t>FUEL_EMI.ktCO2.SI.MAE.MAE.LIGHT.GENERIC.ELEC</t>
  </si>
  <si>
    <t>FUEL_EMI.ktCO2.SI.MAE.MAE.AIRCOMP.GENERIC.ELEC</t>
  </si>
  <si>
    <t>FUEL_EMI.ktCO2.SI.MAE.MAE.MOTOR.GENERIC.ELEC</t>
  </si>
  <si>
    <t>FUEL_EMI.ktCO2.SI.MAE.MAE.FANS.GENERIC.ELEC</t>
  </si>
  <si>
    <t>FUEL_EMI.ktCO2.SI.MAE.MAE.LOW_ENTH.TOTAL.TOTAL</t>
  </si>
  <si>
    <t>FUEL_EMI.ktCO2.SI.MAE.MAE.LOW_ENTH.THERM.DIESEL_LIQBIO</t>
  </si>
  <si>
    <t>FUEL_EMI.ktCO2.SI.MAE.MAE.LOW_ENTH.THERM.NG_BIOGAS</t>
  </si>
  <si>
    <t>FUEL_EMI.ktCO2.SI.MAE.MAE.LOW_ENTH.THERM.SOLAR_GEO</t>
  </si>
  <si>
    <t>FUEL_EMI.ktCO2.SI.MAE.MAE.LOW_ENTH.HP.AMBIENT</t>
  </si>
  <si>
    <t>FUEL_EMI.ktCO2.SI.MAE.MAE.LOW_ENTH.THERM.ELEC</t>
  </si>
  <si>
    <t>FUEL_EMI.ktCO2.SI.MAE.MAE.FOUNDRY.THERM.TOTAL</t>
  </si>
  <si>
    <t>FUEL_EMI.ktCO2.SI.MAE.MAE.FOUNDRY.THERM.SOLIDS</t>
  </si>
  <si>
    <t>FUEL_EMI.ktCO2.SI.MAE.MAE.FOUNDRY.THERM.LPG</t>
  </si>
  <si>
    <t>FUEL_EMI.ktCO2.SI.MAE.MAE.FOUNDRY.THERM.DIESEL_LIQBIO</t>
  </si>
  <si>
    <t>FUEL_EMI.ktCO2.SI.MAE.MAE.FOUNDRY.THERM.RFO</t>
  </si>
  <si>
    <t>FUEL_EMI.ktCO2.SI.MAE.MAE.FOUNDRY.THERM.NG_BIOGAS</t>
  </si>
  <si>
    <t>FUEL_EMI.ktCO2.SI.MAE.MAE.FOUNDRY.ELEC.ELEC</t>
  </si>
  <si>
    <t>FUEL_EMI.ktCO2.SI.MAE.MAE.CONNECTION_THERM.THERM.NG_BIOGAS</t>
  </si>
  <si>
    <t>FUEL_EMI.ktCO2.SI.MAE.MAE.CONNECTION_ELEC.ELEC.ELEC</t>
  </si>
  <si>
    <t>FUEL_EMI.ktCO2.SI.MAE.MAE.HEAT_TREAT.THERM.TOTAL</t>
  </si>
  <si>
    <t>FUEL_EMI.ktCO2.SI.MAE.MAE.HEAT_TREAT.THERM.SOLIDS</t>
  </si>
  <si>
    <t>FUEL_EMI.ktCO2.SI.MAE.MAE.HEAT_TREAT.THERM.LPG</t>
  </si>
  <si>
    <t>FUEL_EMI.ktCO2.SI.MAE.MAE.HEAT_TREAT.THERM.DIESEL_LIQBIO</t>
  </si>
  <si>
    <t>FUEL_EMI.ktCO2.SI.MAE.MAE.HEAT_TREAT.THERM.RFO</t>
  </si>
  <si>
    <t>FUEL_EMI.ktCO2.SI.MAE.MAE.HEAT_TREAT.THERM.NG_BIOGAS</t>
  </si>
  <si>
    <t>FUEL_EMI.ktCO2.SI.MAE.MAE.HEAT_TREAT.ELEC.ELEC</t>
  </si>
  <si>
    <t>FUEL_EMI.ktCO2.SI.MAE.MAE.PROCESSING.TOTAL.TOTAL</t>
  </si>
  <si>
    <t>FUEL_EMI.ktCO2.SI.MAE.MAE.PROCESSING.STEAM.SOLIDS</t>
  </si>
  <si>
    <t>FUEL_EMI.ktCO2.SI.MAE.MAE.PROCESSING.STEAM.RFG</t>
  </si>
  <si>
    <t>FUEL_EMI.ktCO2.SI.MAE.MAE.PROCESSING.STEAM.LPG</t>
  </si>
  <si>
    <t>FUEL_EMI.ktCO2.SI.MAE.MAE.PROCESSING.STEAM.DIESEL_LIQBIO</t>
  </si>
  <si>
    <t>FUEL_EMI.ktCO2.SI.MAE.MAE.PROCESSING.STEAM.RFO</t>
  </si>
  <si>
    <t>FUEL_EMI.ktCO2.SI.MAE.MAE.PROCESSING.STEAM.OTHER</t>
  </si>
  <si>
    <t>FUEL_EMI.ktCO2.SI.MAE.MAE.PROCESSING.STEAM.NG_BIOGAS</t>
  </si>
  <si>
    <t>FUEL_EMI.ktCO2.SI.MAE.MAE.PROCESSING.STEAM.DERIVED</t>
  </si>
  <si>
    <t>FUEL_EMI.ktCO2.SI.MAE.MAE.PROCESSING.STEAM.BIOMASS_WASTE</t>
  </si>
  <si>
    <t>FUEL_EMI.ktCO2.SI.MAE.MAE.PROCESSING.STEAM.STEAM_DISTR</t>
  </si>
  <si>
    <t>FUEL_EMI.ktCO2.SI.MAE.MAE.GENERIC.MECH.ELEC</t>
  </si>
  <si>
    <t>FUEL_EMI.ktCO2.SI.MAE.MAE.FINISHING.THERM.ELEC</t>
  </si>
  <si>
    <t>VA.Meuro2015.SI.TEL.TEL</t>
  </si>
  <si>
    <t>OUTPUT.index.SI.TEL.TEL</t>
  </si>
  <si>
    <t>CAP.index.SI.TEL.TEL</t>
  </si>
  <si>
    <t>NEWCAP.index.SI.TEL.TEL</t>
  </si>
  <si>
    <t>FEC.ktoe.SI.TEL.TEL.TOTAL.TOTAL.TOTAL</t>
  </si>
  <si>
    <t>FEC.ktoe.SI.TEL.TEL.TOTAL.TOTAL.SOLIDS</t>
  </si>
  <si>
    <t>FEC.ktoe.SI.TEL.TEL.TOTAL.TOTAL.RFG</t>
  </si>
  <si>
    <t>FEC.ktoe.SI.TEL.TEL.TOTAL.TOTAL.LPG</t>
  </si>
  <si>
    <t>FEC.ktoe.SI.TEL.TEL.TOTAL.TOTAL.DIESEL</t>
  </si>
  <si>
    <t>FEC.ktoe.SI.TEL.TEL.TOTAL.TOTAL.RFO</t>
  </si>
  <si>
    <t>FEC.ktoe.SI.TEL.TEL.TOTAL.TOTAL.OTHER</t>
  </si>
  <si>
    <t>FEC.ktoe.SI.TEL.TEL.TOTAL.TOTAL.NG</t>
  </si>
  <si>
    <t>FEC.ktoe.SI.TEL.TEL.TOTAL.TOTAL.DERIVED</t>
  </si>
  <si>
    <t>FEC.ktoe.SI.TEL.TEL.TOTAL.TOTAL.BIOMASS_WASTE</t>
  </si>
  <si>
    <t>FEC.ktoe.SI.TEL.TEL.TOTAL.TOTAL.BIOGAS</t>
  </si>
  <si>
    <t>FEC.ktoe.SI.TEL.TEL.TOTAL.TOTAL.LIQBIO</t>
  </si>
  <si>
    <t>FEC.ktoe.SI.TEL.TEL.TOTAL.TOTAL.SOLAR</t>
  </si>
  <si>
    <t>FEC.ktoe.SI.TEL.TEL.TOTAL.TOTAL.GEO</t>
  </si>
  <si>
    <t>FEC.ktoe.SI.TEL.TEL.TOTAL.TOTAL.AMBIENT</t>
  </si>
  <si>
    <t>FEC.ktoe.SI.TEL.TEL.TOTAL.TOTAL.STEAM_DISTR</t>
  </si>
  <si>
    <t>FEC.ktoe.SI.TEL.TEL.TOTAL.TOTAL.ELEC</t>
  </si>
  <si>
    <t>FEC.ktoe.SI.TEL.TEL.LIGHT.GENERIC.ELEC</t>
  </si>
  <si>
    <t>FEC.ktoe.SI.TEL.TEL.AIRCOMP.GENERIC.ELEC</t>
  </si>
  <si>
    <t>FEC.ktoe.SI.TEL.TEL.MOTOR.GENERIC.ELEC</t>
  </si>
  <si>
    <t>FEC.ktoe.SI.TEL.TEL.FANS.GENERIC.ELEC</t>
  </si>
  <si>
    <t>FEC.ktoe.SI.TEL.TEL.LOW_ENTH.TOTAL.TOTAL</t>
  </si>
  <si>
    <t>FEC.ktoe.SI.TEL.TEL.LOW_ENTH.THERM.DIESEL_LIQBIO</t>
  </si>
  <si>
    <t>FEC.ktoe.SI.TEL.TEL.LOW_ENTH.THERM.NG_BIOGAS</t>
  </si>
  <si>
    <t>FEC.ktoe.SI.TEL.TEL.LOW_ENTH.THERM.SOLAR_GEO</t>
  </si>
  <si>
    <t>FEC.ktoe.SI.TEL.TEL.LOW_ENTH.HP.AMBIENT</t>
  </si>
  <si>
    <t>FEC.ktoe.SI.TEL.TEL.LOW_ENTH.THERM.ELEC</t>
  </si>
  <si>
    <t>Textiles: Pretreatment with steam</t>
  </si>
  <si>
    <t>FEC.ktoe.SI.TEL.TEL.PRETREAT.TOTAL.TOTAL</t>
  </si>
  <si>
    <t>FEC.ktoe.SI.TEL.TEL.PRETREAT.STEAM.SOLIDS</t>
  </si>
  <si>
    <t>FEC.ktoe.SI.TEL.TEL.PRETREAT.STEAM.RFG</t>
  </si>
  <si>
    <t>FEC.ktoe.SI.TEL.TEL.PRETREAT.STEAM.LPG</t>
  </si>
  <si>
    <t>FEC.ktoe.SI.TEL.TEL.PRETREAT.STEAM.DIESEL_LIQBIO</t>
  </si>
  <si>
    <t>FEC.ktoe.SI.TEL.TEL.PRETREAT.STEAM.RFO</t>
  </si>
  <si>
    <t>FEC.ktoe.SI.TEL.TEL.PRETREAT.STEAM.OTHER</t>
  </si>
  <si>
    <t>FEC.ktoe.SI.TEL.TEL.PRETREAT.STEAM.NG_BIOGAS</t>
  </si>
  <si>
    <t>FEC.ktoe.SI.TEL.TEL.PRETREAT.STEAM.DERIVED</t>
  </si>
  <si>
    <t>FEC.ktoe.SI.TEL.TEL.PRETREAT.STEAM.BIOMASS_WASTE</t>
  </si>
  <si>
    <t>FEC.ktoe.SI.TEL.TEL.PRETREAT.STEAM.STEAM_DISTR</t>
  </si>
  <si>
    <t>Textiles: Wet processing with steam</t>
  </si>
  <si>
    <t>FEC.ktoe.SI.TEL.TEL.PROCESSING.TOTAL.TOTAL</t>
  </si>
  <si>
    <t>FEC.ktoe.SI.TEL.TEL.PROCESSING.STEAM.SOLIDS</t>
  </si>
  <si>
    <t>FEC.ktoe.SI.TEL.TEL.PROCESSING.STEAM.RFG</t>
  </si>
  <si>
    <t>FEC.ktoe.SI.TEL.TEL.PROCESSING.STEAM.LPG</t>
  </si>
  <si>
    <t>FEC.ktoe.SI.TEL.TEL.PROCESSING.STEAM.DIESEL_LIQBIO</t>
  </si>
  <si>
    <t>FEC.ktoe.SI.TEL.TEL.PROCESSING.STEAM.RFO</t>
  </si>
  <si>
    <t>FEC.ktoe.SI.TEL.TEL.PROCESSING.STEAM.OTHER</t>
  </si>
  <si>
    <t>FEC.ktoe.SI.TEL.TEL.PROCESSING.STEAM.NG_BIOGAS</t>
  </si>
  <si>
    <t>FEC.ktoe.SI.TEL.TEL.PROCESSING.STEAM.DERIVED</t>
  </si>
  <si>
    <t>FEC.ktoe.SI.TEL.TEL.PROCESSING.STEAM.BIOMASS_WASTE</t>
  </si>
  <si>
    <t>FEC.ktoe.SI.TEL.TEL.PROCESSING.STEAM.STEAM_DISTR</t>
  </si>
  <si>
    <t>Textiles: Electric general machinery</t>
  </si>
  <si>
    <t>FEC.ktoe.SI.TEL.TEL.GENERIC.MECH.ELEC</t>
  </si>
  <si>
    <t>Textiles: Drying</t>
  </si>
  <si>
    <t>Textiles: Thermal drying</t>
  </si>
  <si>
    <t>FEC.ktoe.SI.TEL.TEL.DRYING.TOTAL.TOTAL</t>
  </si>
  <si>
    <t>FEC.ktoe.SI.TEL.TEL.DRYING.THERM.SOLIDS</t>
  </si>
  <si>
    <t>FEC.ktoe.SI.TEL.TEL.DRYING.THERM.LPG</t>
  </si>
  <si>
    <t>FEC.ktoe.SI.TEL.TEL.DRYING.THERM.DIESEL_LIQBIO</t>
  </si>
  <si>
    <t>FEC.ktoe.SI.TEL.TEL.DRYING.THERM.RFO</t>
  </si>
  <si>
    <t>FEC.ktoe.SI.TEL.TEL.DRYING.THERM.NG_BIOGAS</t>
  </si>
  <si>
    <t>Textiles: Steam drying</t>
  </si>
  <si>
    <t>FEC.ktoe.SI.TEL.TEL.DRYING_STEAM.TOTAL.TOTAL</t>
  </si>
  <si>
    <t>FEC.ktoe.SI.TEL.TEL.DRYING_STEAM.STEAM.SOLIDS</t>
  </si>
  <si>
    <t>FEC.ktoe.SI.TEL.TEL.DRYING_STEAM.STEAM.RFG</t>
  </si>
  <si>
    <t>FEC.ktoe.SI.TEL.TEL.DRYING_STEAM.STEAM.LPG</t>
  </si>
  <si>
    <t>FEC.ktoe.SI.TEL.TEL.DRYING_STEAM.STEAM.DIESEL_LIQBIO</t>
  </si>
  <si>
    <t>FEC.ktoe.SI.TEL.TEL.DRYING_STEAM.STEAM.RFO</t>
  </si>
  <si>
    <t>FEC.ktoe.SI.TEL.TEL.DRYING_STEAM.STEAM.OTHER</t>
  </si>
  <si>
    <t>FEC.ktoe.SI.TEL.TEL.DRYING_STEAM.STEAM.NG_BIOGAS</t>
  </si>
  <si>
    <t>FEC.ktoe.SI.TEL.TEL.DRYING_STEAM.STEAM.DERIVED</t>
  </si>
  <si>
    <t>FEC.ktoe.SI.TEL.TEL.DRYING_STEAM.STEAM.BIOMASS_WASTE</t>
  </si>
  <si>
    <t>FEC.ktoe.SI.TEL.TEL.DRYING_STEAM.STEAM.STEAM_DISTR</t>
  </si>
  <si>
    <t>Textiles: Electric drying</t>
  </si>
  <si>
    <t>FEC.ktoe.SI.TEL.TEL.DRYING_ELEC.ELEC.ELEC</t>
  </si>
  <si>
    <t>Textiles: Microwave drying</t>
  </si>
  <si>
    <t>FEC.ktoe.SI.TEL.TEL.DRYING_MICROW.MICROW.ELEC</t>
  </si>
  <si>
    <t>Textiles: Finishing Electric</t>
  </si>
  <si>
    <t>FEC.ktoe.SI.TEL.TEL.FINISHING.THERM.ELEC</t>
  </si>
  <si>
    <t>UED.ktoe.SI.TEL.TEL.TOTAL.TOTAL.TOTAL</t>
  </si>
  <si>
    <t>UED.ktoe.SI.TEL.TEL.LIGHT.GENERIC.ELEC</t>
  </si>
  <si>
    <t>UED.ktoe.SI.TEL.TEL.AIRCOMP.GENERIC.ELEC</t>
  </si>
  <si>
    <t>UED.ktoe.SI.TEL.TEL.MOTOR.GENERIC.ELEC</t>
  </si>
  <si>
    <t>UED.ktoe.SI.TEL.TEL.FANS.GENERIC.ELEC</t>
  </si>
  <si>
    <t>UED.ktoe.SI.TEL.TEL.LOW_ENTH.TOTAL.TOTAL</t>
  </si>
  <si>
    <t>UED.ktoe.SI.TEL.TEL.LOW_ENTH.THERM.DIESEL_LIQBIO</t>
  </si>
  <si>
    <t>UED.ktoe.SI.TEL.TEL.LOW_ENTH.THERM.NG_BIOGAS</t>
  </si>
  <si>
    <t>UED.ktoe.SI.TEL.TEL.LOW_ENTH.THERM.SOLAR_GEO</t>
  </si>
  <si>
    <t>UED.ktoe.SI.TEL.TEL.LOW_ENTH.HP.AMBIENT</t>
  </si>
  <si>
    <t>UED.ktoe.SI.TEL.TEL.LOW_ENTH.THERM.ELEC</t>
  </si>
  <si>
    <t>UED.ktoe.SI.TEL.TEL.PRETREAT.TOTAL.TOTAL</t>
  </si>
  <si>
    <t>UED.ktoe.SI.TEL.TEL.PRETREAT.STEAM.SOLIDS</t>
  </si>
  <si>
    <t>UED.ktoe.SI.TEL.TEL.PRETREAT.STEAM.RFG</t>
  </si>
  <si>
    <t>UED.ktoe.SI.TEL.TEL.PRETREAT.STEAM.LPG</t>
  </si>
  <si>
    <t>UED.ktoe.SI.TEL.TEL.PRETREAT.STEAM.DIESEL_LIQBIO</t>
  </si>
  <si>
    <t>UED.ktoe.SI.TEL.TEL.PRETREAT.STEAM.RFO</t>
  </si>
  <si>
    <t>UED.ktoe.SI.TEL.TEL.PRETREAT.STEAM.OTHER</t>
  </si>
  <si>
    <t>UED.ktoe.SI.TEL.TEL.PRETREAT.STEAM.NG_BIOGAS</t>
  </si>
  <si>
    <t>UED.ktoe.SI.TEL.TEL.PRETREAT.STEAM.DERIVED</t>
  </si>
  <si>
    <t>UED.ktoe.SI.TEL.TEL.PRETREAT.STEAM.BIOMASS_WASTE</t>
  </si>
  <si>
    <t>UED.ktoe.SI.TEL.TEL.PRETREAT.STEAM.STEAM_DISTR</t>
  </si>
  <si>
    <t>UED.ktoe.SI.TEL.TEL.PROCESSING.TOTAL.TOTAL</t>
  </si>
  <si>
    <t>UED.ktoe.SI.TEL.TEL.PROCESSING.STEAM.SOLIDS</t>
  </si>
  <si>
    <t>UED.ktoe.SI.TEL.TEL.PROCESSING.STEAM.RFG</t>
  </si>
  <si>
    <t>UED.ktoe.SI.TEL.TEL.PROCESSING.STEAM.LPG</t>
  </si>
  <si>
    <t>UED.ktoe.SI.TEL.TEL.PROCESSING.STEAM.DIESEL_LIQBIO</t>
  </si>
  <si>
    <t>UED.ktoe.SI.TEL.TEL.PROCESSING.STEAM.RFO</t>
  </si>
  <si>
    <t>UED.ktoe.SI.TEL.TEL.PROCESSING.STEAM.OTHER</t>
  </si>
  <si>
    <t>UED.ktoe.SI.TEL.TEL.PROCESSING.STEAM.NG_BIOGAS</t>
  </si>
  <si>
    <t>UED.ktoe.SI.TEL.TEL.PROCESSING.STEAM.DERIVED</t>
  </si>
  <si>
    <t>UED.ktoe.SI.TEL.TEL.PROCESSING.STEAM.BIOMASS_WASTE</t>
  </si>
  <si>
    <t>UED.ktoe.SI.TEL.TEL.PROCESSING.STEAM.STEAM_DISTR</t>
  </si>
  <si>
    <t>UED.ktoe.SI.TEL.TEL.GENERIC.MECH.ELEC</t>
  </si>
  <si>
    <t>UED.ktoe.SI.TEL.TEL.DRYING.TOTAL.TOTAL</t>
  </si>
  <si>
    <t>UED.ktoe.SI.TEL.TEL.DRYING.THERM.SOLIDS</t>
  </si>
  <si>
    <t>UED.ktoe.SI.TEL.TEL.DRYING.THERM.LPG</t>
  </si>
  <si>
    <t>UED.ktoe.SI.TEL.TEL.DRYING.THERM.DIESEL_LIQBIO</t>
  </si>
  <si>
    <t>UED.ktoe.SI.TEL.TEL.DRYING.THERM.RFO</t>
  </si>
  <si>
    <t>UED.ktoe.SI.TEL.TEL.DRYING.THERM.NG_BIOGAS</t>
  </si>
  <si>
    <t>UED.ktoe.SI.TEL.TEL.DRYING_STEAM.TOTAL.TOTAL</t>
  </si>
  <si>
    <t>UED.ktoe.SI.TEL.TEL.DRYING_STEAM.STEAM.SOLIDS</t>
  </si>
  <si>
    <t>UED.ktoe.SI.TEL.TEL.DRYING_STEAM.STEAM.RFG</t>
  </si>
  <si>
    <t>UED.ktoe.SI.TEL.TEL.DRYING_STEAM.STEAM.LPG</t>
  </si>
  <si>
    <t>UED.ktoe.SI.TEL.TEL.DRYING_STEAM.STEAM.DIESEL_LIQBIO</t>
  </si>
  <si>
    <t>UED.ktoe.SI.TEL.TEL.DRYING_STEAM.STEAM.RFO</t>
  </si>
  <si>
    <t>UED.ktoe.SI.TEL.TEL.DRYING_STEAM.STEAM.OTHER</t>
  </si>
  <si>
    <t>UED.ktoe.SI.TEL.TEL.DRYING_STEAM.STEAM.NG_BIOGAS</t>
  </si>
  <si>
    <t>UED.ktoe.SI.TEL.TEL.DRYING_STEAM.STEAM.DERIVED</t>
  </si>
  <si>
    <t>UED.ktoe.SI.TEL.TEL.DRYING_STEAM.STEAM.BIOMASS_WASTE</t>
  </si>
  <si>
    <t>UED.ktoe.SI.TEL.TEL.DRYING_STEAM.STEAM.STEAM_DISTR</t>
  </si>
  <si>
    <t>UED.ktoe.SI.TEL.TEL.DRYING_ELEC.ELEC.ELEC</t>
  </si>
  <si>
    <t>UED.ktoe.SI.TEL.TEL.DRYING_MICROW.MICROW.ELEC</t>
  </si>
  <si>
    <t>UED.ktoe.SI.TEL.TEL.FINISHING.THERM.ELEC</t>
  </si>
  <si>
    <t>FUEL_EMI.ktCO2.SI.TEL.TEL.TOTAL.TOTAL.TOTAL</t>
  </si>
  <si>
    <t>FUEL_EMI.ktCO2.SI.TEL.TEL.LIGHT.GENERIC.ELEC</t>
  </si>
  <si>
    <t>FUEL_EMI.ktCO2.SI.TEL.TEL.AIRCOMP.GENERIC.ELEC</t>
  </si>
  <si>
    <t>FUEL_EMI.ktCO2.SI.TEL.TEL.MOTOR.GENERIC.ELEC</t>
  </si>
  <si>
    <t>FUEL_EMI.ktCO2.SI.TEL.TEL.FANS.GENERIC.ELEC</t>
  </si>
  <si>
    <t>FUEL_EMI.ktCO2.SI.TEL.TEL.LOW_ENTH.TOTAL.TOTAL</t>
  </si>
  <si>
    <t>FUEL_EMI.ktCO2.SI.TEL.TEL.LOW_ENTH.THERM.DIESEL_LIQBIO</t>
  </si>
  <si>
    <t>FUEL_EMI.ktCO2.SI.TEL.TEL.LOW_ENTH.THERM.NG_BIOGAS</t>
  </si>
  <si>
    <t>FUEL_EMI.ktCO2.SI.TEL.TEL.LOW_ENTH.THERM.SOLAR_GEO</t>
  </si>
  <si>
    <t>FUEL_EMI.ktCO2.SI.TEL.TEL.LOW_ENTH.HP.AMBIENT</t>
  </si>
  <si>
    <t>FUEL_EMI.ktCO2.SI.TEL.TEL.LOW_ENTH.THERM.ELEC</t>
  </si>
  <si>
    <t>FUEL_EMI.ktCO2.SI.TEL.TEL.PRETREAT.TOTAL.TOTAL</t>
  </si>
  <si>
    <t>FUEL_EMI.ktCO2.SI.TEL.TEL.PRETREAT.STEAM.SOLIDS</t>
  </si>
  <si>
    <t>FUEL_EMI.ktCO2.SI.TEL.TEL.PRETREAT.STEAM.RFG</t>
  </si>
  <si>
    <t>FUEL_EMI.ktCO2.SI.TEL.TEL.PRETREAT.STEAM.LPG</t>
  </si>
  <si>
    <t>FUEL_EMI.ktCO2.SI.TEL.TEL.PRETREAT.STEAM.DIESEL_LIQBIO</t>
  </si>
  <si>
    <t>FUEL_EMI.ktCO2.SI.TEL.TEL.PRETREAT.STEAM.RFO</t>
  </si>
  <si>
    <t>FUEL_EMI.ktCO2.SI.TEL.TEL.PRETREAT.STEAM.OTHER</t>
  </si>
  <si>
    <t>FUEL_EMI.ktCO2.SI.TEL.TEL.PRETREAT.STEAM.NG_BIOGAS</t>
  </si>
  <si>
    <t>FUEL_EMI.ktCO2.SI.TEL.TEL.PRETREAT.STEAM.DERIVED</t>
  </si>
  <si>
    <t>FUEL_EMI.ktCO2.SI.TEL.TEL.PRETREAT.STEAM.BIOMASS_WASTE</t>
  </si>
  <si>
    <t>FUEL_EMI.ktCO2.SI.TEL.TEL.PRETREAT.STEAM.STEAM_DISTR</t>
  </si>
  <si>
    <t>FUEL_EMI.ktCO2.SI.TEL.TEL.PROCESSING.TOTAL.TOTAL</t>
  </si>
  <si>
    <t>FUEL_EMI.ktCO2.SI.TEL.TEL.PROCESSING.STEAM.SOLIDS</t>
  </si>
  <si>
    <t>FUEL_EMI.ktCO2.SI.TEL.TEL.PROCESSING.STEAM.RFG</t>
  </si>
  <si>
    <t>FUEL_EMI.ktCO2.SI.TEL.TEL.PROCESSING.STEAM.LPG</t>
  </si>
  <si>
    <t>FUEL_EMI.ktCO2.SI.TEL.TEL.PROCESSING.STEAM.DIESEL_LIQBIO</t>
  </si>
  <si>
    <t>FUEL_EMI.ktCO2.SI.TEL.TEL.PROCESSING.STEAM.RFO</t>
  </si>
  <si>
    <t>FUEL_EMI.ktCO2.SI.TEL.TEL.PROCESSING.STEAM.OTHER</t>
  </si>
  <si>
    <t>FUEL_EMI.ktCO2.SI.TEL.TEL.PROCESSING.STEAM.NG_BIOGAS</t>
  </si>
  <si>
    <t>FUEL_EMI.ktCO2.SI.TEL.TEL.PROCESSING.STEAM.DERIVED</t>
  </si>
  <si>
    <t>FUEL_EMI.ktCO2.SI.TEL.TEL.PROCESSING.STEAM.BIOMASS_WASTE</t>
  </si>
  <si>
    <t>FUEL_EMI.ktCO2.SI.TEL.TEL.PROCESSING.STEAM.STEAM_DISTR</t>
  </si>
  <si>
    <t>FUEL_EMI.ktCO2.SI.TEL.TEL.GENERIC.MECH.ELEC</t>
  </si>
  <si>
    <t>FUEL_EMI.ktCO2.SI.TEL.TEL.DRYING.TOTAL.TOTAL</t>
  </si>
  <si>
    <t>FUEL_EMI.ktCO2.SI.TEL.TEL.DRYING.THERM.SOLIDS</t>
  </si>
  <si>
    <t>FUEL_EMI.ktCO2.SI.TEL.TEL.DRYING.THERM.LPG</t>
  </si>
  <si>
    <t>FUEL_EMI.ktCO2.SI.TEL.TEL.DRYING.THERM.DIESEL_LIQBIO</t>
  </si>
  <si>
    <t>FUEL_EMI.ktCO2.SI.TEL.TEL.DRYING.THERM.RFO</t>
  </si>
  <si>
    <t>FUEL_EMI.ktCO2.SI.TEL.TEL.DRYING.THERM.NG_BIOGAS</t>
  </si>
  <si>
    <t>FUEL_EMI.ktCO2.SI.TEL.TEL.DRYING_STEAM.TOTAL.TOTAL</t>
  </si>
  <si>
    <t>FUEL_EMI.ktCO2.SI.TEL.TEL.DRYING_STEAM.STEAM.SOLIDS</t>
  </si>
  <si>
    <t>FUEL_EMI.ktCO2.SI.TEL.TEL.DRYING_STEAM.STEAM.RFG</t>
  </si>
  <si>
    <t>FUEL_EMI.ktCO2.SI.TEL.TEL.DRYING_STEAM.STEAM.LPG</t>
  </si>
  <si>
    <t>FUEL_EMI.ktCO2.SI.TEL.TEL.DRYING_STEAM.STEAM.DIESEL_LIQBIO</t>
  </si>
  <si>
    <t>FUEL_EMI.ktCO2.SI.TEL.TEL.DRYING_STEAM.STEAM.RFO</t>
  </si>
  <si>
    <t>FUEL_EMI.ktCO2.SI.TEL.TEL.DRYING_STEAM.STEAM.OTHER</t>
  </si>
  <si>
    <t>FUEL_EMI.ktCO2.SI.TEL.TEL.DRYING_STEAM.STEAM.NG_BIOGAS</t>
  </si>
  <si>
    <t>FUEL_EMI.ktCO2.SI.TEL.TEL.DRYING_STEAM.STEAM.DERIVED</t>
  </si>
  <si>
    <t>FUEL_EMI.ktCO2.SI.TEL.TEL.DRYING_STEAM.STEAM.BIOMASS_WASTE</t>
  </si>
  <si>
    <t>FUEL_EMI.ktCO2.SI.TEL.TEL.DRYING_STEAM.STEAM.STEAM_DISTR</t>
  </si>
  <si>
    <t>FUEL_EMI.ktCO2.SI.TEL.TEL.DRYING_ELEC.ELEC.ELEC</t>
  </si>
  <si>
    <t>FUEL_EMI.ktCO2.SI.TEL.TEL.DRYING_MICROW.MICROW.ELEC</t>
  </si>
  <si>
    <t>FUEL_EMI.ktCO2.SI.TEL.TEL.FINISHING.THERM.ELEC</t>
  </si>
  <si>
    <t>VA.Meuro2015.SI.WWP.WWP</t>
  </si>
  <si>
    <t>OUTPUT.index.SI.WWP.WWP</t>
  </si>
  <si>
    <t>CAP.index.SI.WWP.WWP</t>
  </si>
  <si>
    <t>NEWCAP.index.SI.WWP.WWP</t>
  </si>
  <si>
    <t>FEC.ktoe.SI.WWP.WWP.TOTAL.TOTAL.TOTAL</t>
  </si>
  <si>
    <t>FEC.ktoe.SI.WWP.WWP.TOTAL.TOTAL.SOLIDS</t>
  </si>
  <si>
    <t>FEC.ktoe.SI.WWP.WWP.TOTAL.TOTAL.RFG</t>
  </si>
  <si>
    <t>FEC.ktoe.SI.WWP.WWP.TOTAL.TOTAL.LPG</t>
  </si>
  <si>
    <t>FEC.ktoe.SI.WWP.WWP.TOTAL.TOTAL.DIESEL</t>
  </si>
  <si>
    <t>FEC.ktoe.SI.WWP.WWP.TOTAL.TOTAL.RFO</t>
  </si>
  <si>
    <t>FEC.ktoe.SI.WWP.WWP.TOTAL.TOTAL.OTHER</t>
  </si>
  <si>
    <t>FEC.ktoe.SI.WWP.WWP.TOTAL.TOTAL.NG</t>
  </si>
  <si>
    <t>FEC.ktoe.SI.WWP.WWP.TOTAL.TOTAL.DERIVED</t>
  </si>
  <si>
    <t>FEC.ktoe.SI.WWP.WWP.TOTAL.TOTAL.BIOMASS_WASTE</t>
  </si>
  <si>
    <t>FEC.ktoe.SI.WWP.WWP.TOTAL.TOTAL.BIOGAS</t>
  </si>
  <si>
    <t>FEC.ktoe.SI.WWP.WWP.TOTAL.TOTAL.LIQBIO</t>
  </si>
  <si>
    <t>FEC.ktoe.SI.WWP.WWP.TOTAL.TOTAL.SOLAR</t>
  </si>
  <si>
    <t>FEC.ktoe.SI.WWP.WWP.TOTAL.TOTAL.GEO</t>
  </si>
  <si>
    <t>FEC.ktoe.SI.WWP.WWP.TOTAL.TOTAL.AMBIENT</t>
  </si>
  <si>
    <t>FEC.ktoe.SI.WWP.WWP.TOTAL.TOTAL.STEAM_DISTR</t>
  </si>
  <si>
    <t>FEC.ktoe.SI.WWP.WWP.TOTAL.TOTAL.ELEC</t>
  </si>
  <si>
    <t>FEC.ktoe.SI.WWP.WWP.LIGHT.GENERIC.ELEC</t>
  </si>
  <si>
    <t>FEC.ktoe.SI.WWP.WWP.AIRCOMP.GENERIC.ELEC</t>
  </si>
  <si>
    <t>FEC.ktoe.SI.WWP.WWP.MOTOR.GENERIC.ELEC</t>
  </si>
  <si>
    <t>FEC.ktoe.SI.WWP.WWP.FANS.GENERIC.ELEC</t>
  </si>
  <si>
    <t>FEC.ktoe.SI.WWP.WWP.LOW_ENTH.TOTAL.TOTAL</t>
  </si>
  <si>
    <t>FEC.ktoe.SI.WWP.WWP.LOW_ENTH.THERM.DIESEL_LIQBIO</t>
  </si>
  <si>
    <t>FEC.ktoe.SI.WWP.WWP.LOW_ENTH.THERM.NG_BIOGAS</t>
  </si>
  <si>
    <t>FEC.ktoe.SI.WWP.WWP.LOW_ENTH.THERM.SOLAR_GEO</t>
  </si>
  <si>
    <t>FEC.ktoe.SI.WWP.WWP.LOW_ENTH.HP.AMBIENT</t>
  </si>
  <si>
    <t>FEC.ktoe.SI.WWP.WWP.LOW_ENTH.THERM.ELEC</t>
  </si>
  <si>
    <t>Wood: Specific processes with steam</t>
  </si>
  <si>
    <t>FEC.ktoe.SI.WWP.WWP.PROCESSING.TOTAL.TOTAL</t>
  </si>
  <si>
    <t>FEC.ktoe.SI.WWP.WWP.PROCESSING.STEAM.SOLIDS</t>
  </si>
  <si>
    <t>FEC.ktoe.SI.WWP.WWP.PROCESSING.STEAM.RFG</t>
  </si>
  <si>
    <t>FEC.ktoe.SI.WWP.WWP.PROCESSING.STEAM.LPG</t>
  </si>
  <si>
    <t>FEC.ktoe.SI.WWP.WWP.PROCESSING.STEAM.DIESEL_LIQBIO</t>
  </si>
  <si>
    <t>FEC.ktoe.SI.WWP.WWP.PROCESSING.STEAM.RFO</t>
  </si>
  <si>
    <t>FEC.ktoe.SI.WWP.WWP.PROCESSING.STEAM.OTHER</t>
  </si>
  <si>
    <t>FEC.ktoe.SI.WWP.WWP.PROCESSING.STEAM.NG_BIOGAS</t>
  </si>
  <si>
    <t>FEC.ktoe.SI.WWP.WWP.PROCESSING.STEAM.DERIVED</t>
  </si>
  <si>
    <t>FEC.ktoe.SI.WWP.WWP.PROCESSING.STEAM.BIOMASS_WASTE</t>
  </si>
  <si>
    <t>FEC.ktoe.SI.WWP.WWP.PROCESSING.STEAM.STEAM_DISTR</t>
  </si>
  <si>
    <t>Wood: Electric mechanical processes</t>
  </si>
  <si>
    <t>FEC.ktoe.SI.WWP.WWP.GENERIC.MECH.ELEC</t>
  </si>
  <si>
    <t>Wood: Drying</t>
  </si>
  <si>
    <t>Wood: Thermal drying</t>
  </si>
  <si>
    <t>FEC.ktoe.SI.WWP.WWP.DRYING.TOTAL.TOTAL</t>
  </si>
  <si>
    <t>FEC.ktoe.SI.WWP.WWP.DRYING.THERM.SOLIDS</t>
  </si>
  <si>
    <t>FEC.ktoe.SI.WWP.WWP.DRYING.THERM.LPG</t>
  </si>
  <si>
    <t>FEC.ktoe.SI.WWP.WWP.DRYING.THERM.DIESEL_LIQBIO</t>
  </si>
  <si>
    <t>FEC.ktoe.SI.WWP.WWP.DRYING.THERM.RFO</t>
  </si>
  <si>
    <t>FEC.ktoe.SI.WWP.WWP.DRYING.THERM.NG_BIOGAS</t>
  </si>
  <si>
    <t>Wood: Steam drying</t>
  </si>
  <si>
    <t>FEC.ktoe.SI.WWP.WWP.DRYING_STEAM.TOTAL.TOTAL</t>
  </si>
  <si>
    <t>FEC.ktoe.SI.WWP.WWP.DRYING_STEAM.STEAM.SOLIDS</t>
  </si>
  <si>
    <t>FEC.ktoe.SI.WWP.WWP.DRYING_STEAM.STEAM.RFG</t>
  </si>
  <si>
    <t>FEC.ktoe.SI.WWP.WWP.DRYING_STEAM.STEAM.LPG</t>
  </si>
  <si>
    <t>FEC.ktoe.SI.WWP.WWP.DRYING_STEAM.STEAM.DIESEL_LIQBIO</t>
  </si>
  <si>
    <t>FEC.ktoe.SI.WWP.WWP.DRYING_STEAM.STEAM.RFO</t>
  </si>
  <si>
    <t>FEC.ktoe.SI.WWP.WWP.DRYING_STEAM.STEAM.OTHER</t>
  </si>
  <si>
    <t>FEC.ktoe.SI.WWP.WWP.DRYING_STEAM.STEAM.NG_BIOGAS</t>
  </si>
  <si>
    <t>FEC.ktoe.SI.WWP.WWP.DRYING_STEAM.STEAM.DERIVED</t>
  </si>
  <si>
    <t>FEC.ktoe.SI.WWP.WWP.DRYING_STEAM.STEAM.BIOMASS_WASTE</t>
  </si>
  <si>
    <t>FEC.ktoe.SI.WWP.WWP.DRYING_STEAM.STEAM.STEAM_DISTR</t>
  </si>
  <si>
    <t>Wood: Electric drying</t>
  </si>
  <si>
    <t>FEC.ktoe.SI.WWP.WWP.DRYING_ELEC.ELEC.ELEC</t>
  </si>
  <si>
    <t>Wood: Microwave drying</t>
  </si>
  <si>
    <t>FEC.ktoe.SI.WWP.WWP.DRYING_MICROW.MICROW.ELEC</t>
  </si>
  <si>
    <t>Wood: Finishing Electric</t>
  </si>
  <si>
    <t>FEC.ktoe.SI.WWP.WWP.FINISHING.ELEC.ELEC</t>
  </si>
  <si>
    <t>UED.ktoe.SI.WWP.WWP.TOTAL.TOTAL.TOTAL</t>
  </si>
  <si>
    <t>UED.ktoe.SI.WWP.WWP.LIGHT.GENERIC.ELEC</t>
  </si>
  <si>
    <t>UED.ktoe.SI.WWP.WWP.AIRCOMP.GENERIC.ELEC</t>
  </si>
  <si>
    <t>UED.ktoe.SI.WWP.WWP.MOTOR.GENERIC.ELEC</t>
  </si>
  <si>
    <t>UED.ktoe.SI.WWP.WWP.FANS.GENERIC.ELEC</t>
  </si>
  <si>
    <t>UED.ktoe.SI.WWP.WWP.LOW_ENTH.TOTAL.TOTAL</t>
  </si>
  <si>
    <t>UED.ktoe.SI.WWP.WWP.LOW_ENTH.THERM.DIESEL_LIQBIO</t>
  </si>
  <si>
    <t>UED.ktoe.SI.WWP.WWP.LOW_ENTH.THERM.NG_BIOGAS</t>
  </si>
  <si>
    <t>UED.ktoe.SI.WWP.WWP.LOW_ENTH.THERM.SOLAR_GEO</t>
  </si>
  <si>
    <t>UED.ktoe.SI.WWP.WWP.LOW_ENTH.HP.AMBIENT</t>
  </si>
  <si>
    <t>UED.ktoe.SI.WWP.WWP.LOW_ENTH.THERM.ELEC</t>
  </si>
  <si>
    <t>UED.ktoe.SI.WWP.WWP.PROCESSING.TOTAL.TOTAL</t>
  </si>
  <si>
    <t>UED.ktoe.SI.WWP.WWP.PROCESSING.STEAM.SOLIDS</t>
  </si>
  <si>
    <t>UED.ktoe.SI.WWP.WWP.PROCESSING.STEAM.RFG</t>
  </si>
  <si>
    <t>UED.ktoe.SI.WWP.WWP.PROCESSING.STEAM.LPG</t>
  </si>
  <si>
    <t>UED.ktoe.SI.WWP.WWP.PROCESSING.STEAM.DIESEL_LIQBIO</t>
  </si>
  <si>
    <t>UED.ktoe.SI.WWP.WWP.PROCESSING.STEAM.RFO</t>
  </si>
  <si>
    <t>UED.ktoe.SI.WWP.WWP.PROCESSING.STEAM.OTHER</t>
  </si>
  <si>
    <t>UED.ktoe.SI.WWP.WWP.PROCESSING.STEAM.NG_BIOGAS</t>
  </si>
  <si>
    <t>UED.ktoe.SI.WWP.WWP.PROCESSING.STEAM.DERIVED</t>
  </si>
  <si>
    <t>UED.ktoe.SI.WWP.WWP.PROCESSING.STEAM.BIOMASS_WASTE</t>
  </si>
  <si>
    <t>UED.ktoe.SI.WWP.WWP.PROCESSING.STEAM.STEAM_DISTR</t>
  </si>
  <si>
    <t>UED.ktoe.SI.WWP.WWP.GENERIC.MECH.ELEC</t>
  </si>
  <si>
    <t>UED.ktoe.SI.WWP.WWP.DRYING.TOTAL.TOTAL</t>
  </si>
  <si>
    <t>UED.ktoe.SI.WWP.WWP.DRYING.THERM.SOLIDS</t>
  </si>
  <si>
    <t>UED.ktoe.SI.WWP.WWP.DRYING.THERM.LPG</t>
  </si>
  <si>
    <t>UED.ktoe.SI.WWP.WWP.DRYING.THERM.DIESEL_LIQBIO</t>
  </si>
  <si>
    <t>UED.ktoe.SI.WWP.WWP.DRYING.THERM.RFO</t>
  </si>
  <si>
    <t>UED.ktoe.SI.WWP.WWP.DRYING.THERM.NG_BIOGAS</t>
  </si>
  <si>
    <t>UED.ktoe.SI.WWP.WWP.DRYING_STEAM.TOTAL.TOTAL</t>
  </si>
  <si>
    <t>UED.ktoe.SI.WWP.WWP.DRYING_STEAM.STEAM.SOLIDS</t>
  </si>
  <si>
    <t>UED.ktoe.SI.WWP.WWP.DRYING_STEAM.STEAM.RFG</t>
  </si>
  <si>
    <t>UED.ktoe.SI.WWP.WWP.DRYING_STEAM.STEAM.LPG</t>
  </si>
  <si>
    <t>UED.ktoe.SI.WWP.WWP.DRYING_STEAM.STEAM.DIESEL_LIQBIO</t>
  </si>
  <si>
    <t>UED.ktoe.SI.WWP.WWP.DRYING_STEAM.STEAM.RFO</t>
  </si>
  <si>
    <t>UED.ktoe.SI.WWP.WWP.DRYING_STEAM.STEAM.OTHER</t>
  </si>
  <si>
    <t>UED.ktoe.SI.WWP.WWP.DRYING_STEAM.STEAM.NG_BIOGAS</t>
  </si>
  <si>
    <t>UED.ktoe.SI.WWP.WWP.DRYING_STEAM.STEAM.DERIVED</t>
  </si>
  <si>
    <t>UED.ktoe.SI.WWP.WWP.DRYING_STEAM.STEAM.BIOMASS_WASTE</t>
  </si>
  <si>
    <t>UED.ktoe.SI.WWP.WWP.DRYING_STEAM.STEAM.STEAM_DISTR</t>
  </si>
  <si>
    <t>UED.ktoe.SI.WWP.WWP.DRYING_ELEC.ELEC.ELEC</t>
  </si>
  <si>
    <t>UED.ktoe.SI.WWP.WWP.DRYING_MICROW.MICROW.ELEC</t>
  </si>
  <si>
    <t>UED.ktoe.SI.WWP.WWP.FINISHING.ELEC.ELEC</t>
  </si>
  <si>
    <t>FUEL_EMI.ktCO2.SI.WWP.WWP.TOTAL.TOTAL.TOTAL</t>
  </si>
  <si>
    <t>FUEL_EMI.ktCO2.SI.WWP.WWP.LIGHT.GENERIC.ELEC</t>
  </si>
  <si>
    <t>FUEL_EMI.ktCO2.SI.WWP.WWP.AIRCOMP.GENERIC.ELEC</t>
  </si>
  <si>
    <t>FUEL_EMI.ktCO2.SI.WWP.WWP.MOTOR.GENERIC.ELEC</t>
  </si>
  <si>
    <t>FUEL_EMI.ktCO2.SI.WWP.WWP.FANS.GENERIC.ELEC</t>
  </si>
  <si>
    <t>FUEL_EMI.ktCO2.SI.WWP.WWP.LOW_ENTH.TOTAL.TOTAL</t>
  </si>
  <si>
    <t>FUEL_EMI.ktCO2.SI.WWP.WWP.LOW_ENTH.THERM.DIESEL_LIQBIO</t>
  </si>
  <si>
    <t>FUEL_EMI.ktCO2.SI.WWP.WWP.LOW_ENTH.THERM.NG_BIOGAS</t>
  </si>
  <si>
    <t>FUEL_EMI.ktCO2.SI.WWP.WWP.LOW_ENTH.THERM.SOLAR_GEO</t>
  </si>
  <si>
    <t>FUEL_EMI.ktCO2.SI.WWP.WWP.LOW_ENTH.HP.AMBIENT</t>
  </si>
  <si>
    <t>FUEL_EMI.ktCO2.SI.WWP.WWP.LOW_ENTH.THERM.ELEC</t>
  </si>
  <si>
    <t>FUEL_EMI.ktCO2.SI.WWP.WWP.PROCESSING.TOTAL.TOTAL</t>
  </si>
  <si>
    <t>FUEL_EMI.ktCO2.SI.WWP.WWP.PROCESSING.STEAM.SOLIDS</t>
  </si>
  <si>
    <t>FUEL_EMI.ktCO2.SI.WWP.WWP.PROCESSING.STEAM.RFG</t>
  </si>
  <si>
    <t>FUEL_EMI.ktCO2.SI.WWP.WWP.PROCESSING.STEAM.LPG</t>
  </si>
  <si>
    <t>FUEL_EMI.ktCO2.SI.WWP.WWP.PROCESSING.STEAM.DIESEL_LIQBIO</t>
  </si>
  <si>
    <t>FUEL_EMI.ktCO2.SI.WWP.WWP.PROCESSING.STEAM.RFO</t>
  </si>
  <si>
    <t>FUEL_EMI.ktCO2.SI.WWP.WWP.PROCESSING.STEAM.OTHER</t>
  </si>
  <si>
    <t>FUEL_EMI.ktCO2.SI.WWP.WWP.PROCESSING.STEAM.NG_BIOGAS</t>
  </si>
  <si>
    <t>FUEL_EMI.ktCO2.SI.WWP.WWP.PROCESSING.STEAM.DERIVED</t>
  </si>
  <si>
    <t>FUEL_EMI.ktCO2.SI.WWP.WWP.PROCESSING.STEAM.BIOMASS_WASTE</t>
  </si>
  <si>
    <t>FUEL_EMI.ktCO2.SI.WWP.WWP.PROCESSING.STEAM.STEAM_DISTR</t>
  </si>
  <si>
    <t>FUEL_EMI.ktCO2.SI.WWP.WWP.GENERIC.MECH.ELEC</t>
  </si>
  <si>
    <t>FUEL_EMI.ktCO2.SI.WWP.WWP.DRYING.TOTAL.TOTAL</t>
  </si>
  <si>
    <t>FUEL_EMI.ktCO2.SI.WWP.WWP.DRYING.THERM.SOLIDS</t>
  </si>
  <si>
    <t>FUEL_EMI.ktCO2.SI.WWP.WWP.DRYING.THERM.LPG</t>
  </si>
  <si>
    <t>FUEL_EMI.ktCO2.SI.WWP.WWP.DRYING.THERM.DIESEL_LIQBIO</t>
  </si>
  <si>
    <t>FUEL_EMI.ktCO2.SI.WWP.WWP.DRYING.THERM.RFO</t>
  </si>
  <si>
    <t>FUEL_EMI.ktCO2.SI.WWP.WWP.DRYING.THERM.NG_BIOGAS</t>
  </si>
  <si>
    <t>FUEL_EMI.ktCO2.SI.WWP.WWP.DRYING_STEAM.TOTAL.TOTAL</t>
  </si>
  <si>
    <t>FUEL_EMI.ktCO2.SI.WWP.WWP.DRYING_STEAM.STEAM.SOLIDS</t>
  </si>
  <si>
    <t>FUEL_EMI.ktCO2.SI.WWP.WWP.DRYING_STEAM.STEAM.RFG</t>
  </si>
  <si>
    <t>FUEL_EMI.ktCO2.SI.WWP.WWP.DRYING_STEAM.STEAM.LPG</t>
  </si>
  <si>
    <t>FUEL_EMI.ktCO2.SI.WWP.WWP.DRYING_STEAM.STEAM.DIESEL_LIQBIO</t>
  </si>
  <si>
    <t>FUEL_EMI.ktCO2.SI.WWP.WWP.DRYING_STEAM.STEAM.RFO</t>
  </si>
  <si>
    <t>FUEL_EMI.ktCO2.SI.WWP.WWP.DRYING_STEAM.STEAM.OTHER</t>
  </si>
  <si>
    <t>FUEL_EMI.ktCO2.SI.WWP.WWP.DRYING_STEAM.STEAM.NG_BIOGAS</t>
  </si>
  <si>
    <t>FUEL_EMI.ktCO2.SI.WWP.WWP.DRYING_STEAM.STEAM.DERIVED</t>
  </si>
  <si>
    <t>FUEL_EMI.ktCO2.SI.WWP.WWP.DRYING_STEAM.STEAM.BIOMASS_WASTE</t>
  </si>
  <si>
    <t>FUEL_EMI.ktCO2.SI.WWP.WWP.DRYING_STEAM.STEAM.STEAM_DISTR</t>
  </si>
  <si>
    <t>FUEL_EMI.ktCO2.SI.WWP.WWP.DRYING_ELEC.ELEC.ELEC</t>
  </si>
  <si>
    <t>FUEL_EMI.ktCO2.SI.WWP.WWP.DRYING_MICROW.MICROW.ELEC</t>
  </si>
  <si>
    <t>FUEL_EMI.ktCO2.SI.WWP.WWP.FINISHING.ELEC.ELEC</t>
  </si>
  <si>
    <t>VA.Meuro2015.SI.OIS.OIS</t>
  </si>
  <si>
    <t>OUTPUT.index.SI.OIS.OIS</t>
  </si>
  <si>
    <t>CAP.index.SI.OIS.OIS</t>
  </si>
  <si>
    <t>NEWCAP.index.SI.OIS.OIS</t>
  </si>
  <si>
    <t>Energy consumption (ktoe)*</t>
  </si>
  <si>
    <t>FEC.ktoe.SI.OIS.OIS.TOTAL.TOTAL.TOTAL</t>
  </si>
  <si>
    <t>FEC.ktoe.SI.OIS.OIS.TOTAL.TOTAL.SOLIDS</t>
  </si>
  <si>
    <t>FEC.ktoe.SI.OIS.OIS.TOTAL.TOTAL.RFG</t>
  </si>
  <si>
    <t>FEC.ktoe.SI.OIS.OIS.TOTAL.TOTAL.LPG</t>
  </si>
  <si>
    <t>FEC.ktoe.SI.OIS.OIS.TOTAL.TOTAL.DIESEL</t>
  </si>
  <si>
    <t>FEC.ktoe.SI.OIS.OIS.TOTAL.TOTAL.RFO</t>
  </si>
  <si>
    <t>FEC.ktoe.SI.OIS.OIS.TOTAL.TOTAL.OTHER</t>
  </si>
  <si>
    <t>FEC.ktoe.SI.OIS.OIS.TOTAL.TOTAL.NG</t>
  </si>
  <si>
    <t>FEC.ktoe.SI.OIS.OIS.TOTAL.TOTAL.DERIVED</t>
  </si>
  <si>
    <t>FEC.ktoe.SI.OIS.OIS.TOTAL.TOTAL.BIOMASS_WASTE</t>
  </si>
  <si>
    <t>FEC.ktoe.SI.OIS.OIS.TOTAL.TOTAL.BIOGAS</t>
  </si>
  <si>
    <t>FEC.ktoe.SI.OIS.OIS.TOTAL.TOTAL.LIQBIO</t>
  </si>
  <si>
    <t>FEC.ktoe.SI.OIS.OIS.TOTAL.TOTAL.SOLAR</t>
  </si>
  <si>
    <t>FEC.ktoe.SI.OIS.OIS.TOTAL.TOTAL.GEO</t>
  </si>
  <si>
    <t>FEC.ktoe.SI.OIS.OIS.TOTAL.TOTAL.AMBIENT</t>
  </si>
  <si>
    <t>FEC.ktoe.SI.OIS.OIS.TOTAL.TOTAL.STEAM_DISTR</t>
  </si>
  <si>
    <t>FEC.ktoe.SI.OIS.OIS.TOTAL.TOTAL.ELEC</t>
  </si>
  <si>
    <t>*Energy consumption includes consumption in Mining and Quarrying and Construction sectors</t>
  </si>
  <si>
    <t>FEC.ktoe.SI.OIS.OIS.LIGHT.GENERIC.ELEC</t>
  </si>
  <si>
    <t>FEC.ktoe.SI.OIS.OIS.AIRCOMP.GENERIC.ELEC</t>
  </si>
  <si>
    <t>FEC.ktoe.SI.OIS.OIS.MOTOR.GENERIC.ELEC</t>
  </si>
  <si>
    <t>FEC.ktoe.SI.OIS.OIS.FANS.GENERIC.ELEC</t>
  </si>
  <si>
    <t>FEC.ktoe.SI.OIS.OIS.LOW_ENTH.TOTAL.TOTAL</t>
  </si>
  <si>
    <t>FEC.ktoe.SI.OIS.OIS.LOW_ENTH.THERM.DIESEL_LIQBIO</t>
  </si>
  <si>
    <t>FEC.ktoe.SI.OIS.OIS.LOW_ENTH.THERM.NG_BIOGAS</t>
  </si>
  <si>
    <t>FEC.ktoe.SI.OIS.OIS.LOW_ENTH.THERM.SOLAR_GEO</t>
  </si>
  <si>
    <t>FEC.ktoe.SI.OIS.OIS.LOW_ENTH.HP.AMBIENT</t>
  </si>
  <si>
    <t>FEC.ktoe.SI.OIS.OIS.LOW_ENTH.THERM.ELEC</t>
  </si>
  <si>
    <t>Other Industrial sectors: Steam processing</t>
  </si>
  <si>
    <t>FEC.ktoe.SI.OIS.OIS.PROCESSING.TOTAL.TOTAL</t>
  </si>
  <si>
    <t>FEC.ktoe.SI.OIS.OIS.PROCESSING.STEAM.SOLIDS</t>
  </si>
  <si>
    <t>FEC.ktoe.SI.OIS.OIS.PROCESSING.STEAM.RFG</t>
  </si>
  <si>
    <t>FEC.ktoe.SI.OIS.OIS.PROCESSING.STEAM.LPG</t>
  </si>
  <si>
    <t>FEC.ktoe.SI.OIS.OIS.PROCESSING.STEAM.DIESEL_LIQBIO</t>
  </si>
  <si>
    <t>FEC.ktoe.SI.OIS.OIS.PROCESSING.STEAM.RFO</t>
  </si>
  <si>
    <t>FEC.ktoe.SI.OIS.OIS.PROCESSING.STEAM.OTHER</t>
  </si>
  <si>
    <t>FEC.ktoe.SI.OIS.OIS.PROCESSING.STEAM.NG_BIOGAS</t>
  </si>
  <si>
    <t>FEC.ktoe.SI.OIS.OIS.PROCESSING.STEAM.DERIVED</t>
  </si>
  <si>
    <t>FEC.ktoe.SI.OIS.OIS.PROCESSING.STEAM.BIOMASS_WASTE</t>
  </si>
  <si>
    <t>FEC.ktoe.SI.OIS.OIS.PROCESSING.STEAM.STEAM_DISTR</t>
  </si>
  <si>
    <t>Other Industrial sectors: Process heating</t>
  </si>
  <si>
    <t>Other Industrial sectors: Thermal processing</t>
  </si>
  <si>
    <t>FEC.ktoe.SI.OIS.OIS.PROC_HEAT.TOTAL.TOTAL</t>
  </si>
  <si>
    <t>FEC.ktoe.SI.OIS.OIS.PROC_HEAT.THERM.SOLIDS</t>
  </si>
  <si>
    <t>FEC.ktoe.SI.OIS.OIS.PROC_HEAT.THERM.LPG</t>
  </si>
  <si>
    <t>FEC.ktoe.SI.OIS.OIS.PROC_HEAT.THERM.DIESEL_LIQBIO</t>
  </si>
  <si>
    <t>FEC.ktoe.SI.OIS.OIS.PROC_HEAT.THERM.RFO</t>
  </si>
  <si>
    <t>FEC.ktoe.SI.OIS.OIS.PROC_HEAT.THERM.NG_BIOGAS</t>
  </si>
  <si>
    <t>Other Industrial sectors: Electric processing</t>
  </si>
  <si>
    <t>FEC.ktoe.SI.OIS.OIS.PROC_HEAT_ELEC.ELEC.ELEC</t>
  </si>
  <si>
    <t>Other Industrial sectors: Drying</t>
  </si>
  <si>
    <t>Other Industries: Thermal drying</t>
  </si>
  <si>
    <t>FEC.ktoe.SI.OIS.OIS.DRYING.TOTAL.TOTAL</t>
  </si>
  <si>
    <t>FEC.ktoe.SI.OIS.OIS.DRYING.THERM.SOLIDS</t>
  </si>
  <si>
    <t>FEC.ktoe.SI.OIS.OIS.DRYING.THERM.LPG</t>
  </si>
  <si>
    <t>FEC.ktoe.SI.OIS.OIS.DRYING.THERM.DIESEL_LIQBIO</t>
  </si>
  <si>
    <t>FEC.ktoe.SI.OIS.OIS.DRYING.THERM.RFO</t>
  </si>
  <si>
    <t>FEC.ktoe.SI.OIS.OIS.DRYING.THERM.NG_BIOGAS</t>
  </si>
  <si>
    <t>Other Industries: Steam drying</t>
  </si>
  <si>
    <t>FEC.ktoe.SI.OIS.OIS.DRYING_STEAM.TOTAL.TOTAL</t>
  </si>
  <si>
    <t>FEC.ktoe.SI.OIS.OIS.DRYING_STEAM.STEAM.SOLIDS</t>
  </si>
  <si>
    <t>FEC.ktoe.SI.OIS.OIS.DRYING_STEAM.STEAM.RFG</t>
  </si>
  <si>
    <t>FEC.ktoe.SI.OIS.OIS.DRYING_STEAM.STEAM.LPG</t>
  </si>
  <si>
    <t>FEC.ktoe.SI.OIS.OIS.DRYING_STEAM.STEAM.DIESEL_LIQBIO</t>
  </si>
  <si>
    <t>FEC.ktoe.SI.OIS.OIS.DRYING_STEAM.STEAM.RFO</t>
  </si>
  <si>
    <t>FEC.ktoe.SI.OIS.OIS.DRYING_STEAM.STEAM.OTHER</t>
  </si>
  <si>
    <t>FEC.ktoe.SI.OIS.OIS.DRYING_STEAM.STEAM.NG_BIOGAS</t>
  </si>
  <si>
    <t>FEC.ktoe.SI.OIS.OIS.DRYING_STEAM.STEAM.DERIVED</t>
  </si>
  <si>
    <t>FEC.ktoe.SI.OIS.OIS.DRYING_STEAM.STEAM.BIOMASS_WASTE</t>
  </si>
  <si>
    <t>FEC.ktoe.SI.OIS.OIS.DRYING_STEAM.STEAM.STEAM_DISTR</t>
  </si>
  <si>
    <t>Other Industries: Electric drying</t>
  </si>
  <si>
    <t>FEC.ktoe.SI.OIS.OIS.DRYING_ELEC.ELEC.ELEC</t>
  </si>
  <si>
    <t>Other Industrial sectors: Process Cooling</t>
  </si>
  <si>
    <t>Other Industries: Thermal cooling</t>
  </si>
  <si>
    <t>FEC.ktoe.SI.OIS.OIS.PROC_COOL_THERM.THERM.NG_BIOGAS</t>
  </si>
  <si>
    <t>Other Industries: Steam cooling</t>
  </si>
  <si>
    <t>FEC.ktoe.SI.OIS.OIS.PROC_COOL_STEAM.TOTAL.TOTAL</t>
  </si>
  <si>
    <t>FEC.ktoe.SI.OIS.OIS.PROC_COOL_STEAM.STEAM.SOLIDS</t>
  </si>
  <si>
    <t>FEC.ktoe.SI.OIS.OIS.PROC_COOL_STEAM.STEAM.RFG</t>
  </si>
  <si>
    <t>FEC.ktoe.SI.OIS.OIS.PROC_COOL_STEAM.STEAM.LPG</t>
  </si>
  <si>
    <t>FEC.ktoe.SI.OIS.OIS.PROC_COOL_STEAM.STEAM.DIESEL_LIQBIO</t>
  </si>
  <si>
    <t>FEC.ktoe.SI.OIS.OIS.PROC_COOL_STEAM.STEAM.RFO</t>
  </si>
  <si>
    <t>FEC.ktoe.SI.OIS.OIS.PROC_COOL_STEAM.STEAM.OTHER</t>
  </si>
  <si>
    <t>FEC.ktoe.SI.OIS.OIS.PROC_COOL_STEAM.STEAM.NG_BIOGAS</t>
  </si>
  <si>
    <t>FEC.ktoe.SI.OIS.OIS.PROC_COOL_STEAM.STEAM.DERIVED</t>
  </si>
  <si>
    <t>FEC.ktoe.SI.OIS.OIS.PROC_COOL_STEAM.STEAM.BIOMASS_WASTE</t>
  </si>
  <si>
    <t>FEC.ktoe.SI.OIS.OIS.PROC_COOL_STEAM.STEAM.STEAM_DISTR</t>
  </si>
  <si>
    <t>Other Industries: Electric cooling</t>
  </si>
  <si>
    <t>FEC.ktoe.SI.OIS.OIS.PROC_COOL_ELEC.ELEC.ELEC</t>
  </si>
  <si>
    <t>Other Industrial sectors: Diesel motors (incl. biofuels)</t>
  </si>
  <si>
    <t>FEC.ktoe.SI.OIS.OIS.MOTOR.MECH.DIESEL_LIQBIO</t>
  </si>
  <si>
    <t>Other Industrial sectors: Electric machinery</t>
  </si>
  <si>
    <t>FEC.ktoe.SI.OIS.OIS.GENERIC.MECH.ELEC</t>
  </si>
  <si>
    <t>Other Industrial sectors: Diesel motors</t>
  </si>
  <si>
    <t>UED.ktoe.SI.OIS.OIS.TOTAL.TOTAL.TOTAL</t>
  </si>
  <si>
    <t>UED.ktoe.SI.OIS.OIS.LIGHT.GENERIC.ELEC</t>
  </si>
  <si>
    <t>UED.ktoe.SI.OIS.OIS.AIRCOMP.GENERIC.ELEC</t>
  </si>
  <si>
    <t>UED.ktoe.SI.OIS.OIS.MOTOR.GENERIC.ELEC</t>
  </si>
  <si>
    <t>UED.ktoe.SI.OIS.OIS.FANS.GENERIC.ELEC</t>
  </si>
  <si>
    <t>UED.ktoe.SI.OIS.OIS.LOW_ENTH.TOTAL.TOTAL</t>
  </si>
  <si>
    <t>UED.ktoe.SI.OIS.OIS.LOW_ENTH.THERM.DIESEL_LIQBIO</t>
  </si>
  <si>
    <t>UED.ktoe.SI.OIS.OIS.LOW_ENTH.THERM.NG_BIOGAS</t>
  </si>
  <si>
    <t>UED.ktoe.SI.OIS.OIS.LOW_ENTH.THERM.SOLAR_GEO</t>
  </si>
  <si>
    <t>UED.ktoe.SI.OIS.OIS.LOW_ENTH.HP.AMBIENT</t>
  </si>
  <si>
    <t>UED.ktoe.SI.OIS.OIS.LOW_ENTH.THERM.ELEC</t>
  </si>
  <si>
    <t>UED.ktoe.SI.OIS.OIS.PROCESSING.TOTAL.TOTAL</t>
  </si>
  <si>
    <t>UED.ktoe.SI.OIS.OIS.PROCESSING.STEAM.SOLIDS</t>
  </si>
  <si>
    <t>UED.ktoe.SI.OIS.OIS.PROCESSING.STEAM.RFG</t>
  </si>
  <si>
    <t>UED.ktoe.SI.OIS.OIS.PROCESSING.STEAM.LPG</t>
  </si>
  <si>
    <t>UED.ktoe.SI.OIS.OIS.PROCESSING.STEAM.DIESEL_LIQBIO</t>
  </si>
  <si>
    <t>UED.ktoe.SI.OIS.OIS.PROCESSING.STEAM.RFO</t>
  </si>
  <si>
    <t>UED.ktoe.SI.OIS.OIS.PROCESSING.STEAM.OTHER</t>
  </si>
  <si>
    <t>UED.ktoe.SI.OIS.OIS.PROCESSING.STEAM.NG_BIOGAS</t>
  </si>
  <si>
    <t>UED.ktoe.SI.OIS.OIS.PROCESSING.STEAM.DERIVED</t>
  </si>
  <si>
    <t>UED.ktoe.SI.OIS.OIS.PROCESSING.STEAM.BIOMASS_WASTE</t>
  </si>
  <si>
    <t>UED.ktoe.SI.OIS.OIS.PROCESSING.STEAM.STEAM_DISTR</t>
  </si>
  <si>
    <t>UED.ktoe.SI.OIS.OIS.PROC_HEAT.TOTAL.TOTAL</t>
  </si>
  <si>
    <t>UED.ktoe.SI.OIS.OIS.PROC_HEAT.THERM.SOLIDS</t>
  </si>
  <si>
    <t>UED.ktoe.SI.OIS.OIS.PROC_HEAT.THERM.LPG</t>
  </si>
  <si>
    <t>UED.ktoe.SI.OIS.OIS.PROC_HEAT.THERM.DIESEL_LIQBIO</t>
  </si>
  <si>
    <t>UED.ktoe.SI.OIS.OIS.PROC_HEAT.THERM.RFO</t>
  </si>
  <si>
    <t>UED.ktoe.SI.OIS.OIS.PROC_HEAT.THERM.NG_BIOGAS</t>
  </si>
  <si>
    <t>UED.ktoe.SI.OIS.OIS.PROC_HEAT_ELEC.ELEC.ELEC</t>
  </si>
  <si>
    <t>UED.ktoe.SI.OIS.OIS.DRYING.TOTAL.TOTAL</t>
  </si>
  <si>
    <t>UED.ktoe.SI.OIS.OIS.DRYING.THERM.SOLIDS</t>
  </si>
  <si>
    <t>UED.ktoe.SI.OIS.OIS.DRYING.THERM.LPG</t>
  </si>
  <si>
    <t>UED.ktoe.SI.OIS.OIS.DRYING.THERM.DIESEL_LIQBIO</t>
  </si>
  <si>
    <t>UED.ktoe.SI.OIS.OIS.DRYING.THERM.RFO</t>
  </si>
  <si>
    <t>UED.ktoe.SI.OIS.OIS.DRYING.THERM.NG_BIOGAS</t>
  </si>
  <si>
    <t>UED.ktoe.SI.OIS.OIS.DRYING_STEAM.TOTAL.TOTAL</t>
  </si>
  <si>
    <t>UED.ktoe.SI.OIS.OIS.DRYING_STEAM.STEAM.SOLIDS</t>
  </si>
  <si>
    <t>UED.ktoe.SI.OIS.OIS.DRYING_STEAM.STEAM.RFG</t>
  </si>
  <si>
    <t>UED.ktoe.SI.OIS.OIS.DRYING_STEAM.STEAM.LPG</t>
  </si>
  <si>
    <t>UED.ktoe.SI.OIS.OIS.DRYING_STEAM.STEAM.DIESEL_LIQBIO</t>
  </si>
  <si>
    <t>UED.ktoe.SI.OIS.OIS.DRYING_STEAM.STEAM.RFO</t>
  </si>
  <si>
    <t>UED.ktoe.SI.OIS.OIS.DRYING_STEAM.STEAM.OTHER</t>
  </si>
  <si>
    <t>UED.ktoe.SI.OIS.OIS.DRYING_STEAM.STEAM.NG_BIOGAS</t>
  </si>
  <si>
    <t>UED.ktoe.SI.OIS.OIS.DRYING_STEAM.STEAM.DERIVED</t>
  </si>
  <si>
    <t>UED.ktoe.SI.OIS.OIS.DRYING_STEAM.STEAM.BIOMASS_WASTE</t>
  </si>
  <si>
    <t>UED.ktoe.SI.OIS.OIS.DRYING_STEAM.STEAM.STEAM_DISTR</t>
  </si>
  <si>
    <t>UED.ktoe.SI.OIS.OIS.DRYING_ELEC.ELEC.ELEC</t>
  </si>
  <si>
    <t>UED.ktoe.SI.OIS.OIS.PROC_COOL_THERM.THERM.NG_BIOGAS</t>
  </si>
  <si>
    <t>UED.ktoe.SI.OIS.OIS.PROC_COOL_STEAM.TOTAL.TOTAL</t>
  </si>
  <si>
    <t>UED.ktoe.SI.OIS.OIS.PROC_COOL_STEAM.STEAM.SOLIDS</t>
  </si>
  <si>
    <t>UED.ktoe.SI.OIS.OIS.PROC_COOL_STEAM.STEAM.RFG</t>
  </si>
  <si>
    <t>UED.ktoe.SI.OIS.OIS.PROC_COOL_STEAM.STEAM.LPG</t>
  </si>
  <si>
    <t>UED.ktoe.SI.OIS.OIS.PROC_COOL_STEAM.STEAM.DIESEL_LIQBIO</t>
  </si>
  <si>
    <t>UED.ktoe.SI.OIS.OIS.PROC_COOL_STEAM.STEAM.RFO</t>
  </si>
  <si>
    <t>UED.ktoe.SI.OIS.OIS.PROC_COOL_STEAM.STEAM.OTHER</t>
  </si>
  <si>
    <t>UED.ktoe.SI.OIS.OIS.PROC_COOL_STEAM.STEAM.NG_BIOGAS</t>
  </si>
  <si>
    <t>UED.ktoe.SI.OIS.OIS.PROC_COOL_STEAM.STEAM.DERIVED</t>
  </si>
  <si>
    <t>UED.ktoe.SI.OIS.OIS.PROC_COOL_STEAM.STEAM.BIOMASS_WASTE</t>
  </si>
  <si>
    <t>UED.ktoe.SI.OIS.OIS.PROC_COOL_STEAM.STEAM.STEAM_DISTR</t>
  </si>
  <si>
    <t>UED.ktoe.SI.OIS.OIS.PROC_COOL_ELEC.ELEC.ELEC</t>
  </si>
  <si>
    <t>UED.ktoe.SI.OIS.OIS.MOTOR.MECH.DIESEL_LIQBIO</t>
  </si>
  <si>
    <t>UED.ktoe.SI.OIS.OIS.GENERIC.MECH.ELEC</t>
  </si>
  <si>
    <t>FUEL_EMI.ktCO2.SI.OIS.OIS.TOTAL.TOTAL.TOTAL</t>
  </si>
  <si>
    <t>FUEL_EMI.ktCO2.SI.OIS.OIS.LIGHT.GENERIC.ELEC</t>
  </si>
  <si>
    <t>FUEL_EMI.ktCO2.SI.OIS.OIS.AIRCOMP.GENERIC.ELEC</t>
  </si>
  <si>
    <t>FUEL_EMI.ktCO2.SI.OIS.OIS.MOTOR.GENERIC.ELEC</t>
  </si>
  <si>
    <t>FUEL_EMI.ktCO2.SI.OIS.OIS.FANS.GENERIC.ELEC</t>
  </si>
  <si>
    <t>FUEL_EMI.ktCO2.SI.OIS.OIS.LOW_ENTH.TOTAL.TOTAL</t>
  </si>
  <si>
    <t>FUEL_EMI.ktCO2.SI.OIS.OIS.LOW_ENTH.THERM.DIESEL_LIQBIO</t>
  </si>
  <si>
    <t>FUEL_EMI.ktCO2.SI.OIS.OIS.LOW_ENTH.THERM.NG_BIOGAS</t>
  </si>
  <si>
    <t>FUEL_EMI.ktCO2.SI.OIS.OIS.LOW_ENTH.THERM.SOLAR_GEO</t>
  </si>
  <si>
    <t>FUEL_EMI.ktCO2.SI.OIS.OIS.LOW_ENTH.HP.AMBIENT</t>
  </si>
  <si>
    <t>FUEL_EMI.ktCO2.SI.OIS.OIS.LOW_ENTH.THERM.ELEC</t>
  </si>
  <si>
    <t>FUEL_EMI.ktCO2.SI.OIS.OIS.PROCESSING.TOTAL.TOTAL</t>
  </si>
  <si>
    <t>FUEL_EMI.ktCO2.SI.OIS.OIS.PROCESSING.STEAM.SOLIDS</t>
  </si>
  <si>
    <t>FUEL_EMI.ktCO2.SI.OIS.OIS.PROCESSING.STEAM.RFG</t>
  </si>
  <si>
    <t>FUEL_EMI.ktCO2.SI.OIS.OIS.PROCESSING.STEAM.LPG</t>
  </si>
  <si>
    <t>FUEL_EMI.ktCO2.SI.OIS.OIS.PROCESSING.STEAM.DIESEL_LIQBIO</t>
  </si>
  <si>
    <t>FUEL_EMI.ktCO2.SI.OIS.OIS.PROCESSING.STEAM.RFO</t>
  </si>
  <si>
    <t>FUEL_EMI.ktCO2.SI.OIS.OIS.PROCESSING.STEAM.OTHER</t>
  </si>
  <si>
    <t>FUEL_EMI.ktCO2.SI.OIS.OIS.PROCESSING.STEAM.NG_BIOGAS</t>
  </si>
  <si>
    <t>FUEL_EMI.ktCO2.SI.OIS.OIS.PROCESSING.STEAM.DERIVED</t>
  </si>
  <si>
    <t>FUEL_EMI.ktCO2.SI.OIS.OIS.PROCESSING.STEAM.BIOMASS_WASTE</t>
  </si>
  <si>
    <t>FUEL_EMI.ktCO2.SI.OIS.OIS.PROCESSING.STEAM.STEAM_DISTR</t>
  </si>
  <si>
    <t>FUEL_EMI.ktCO2.SI.OIS.OIS.PROC_HEAT.TOTAL.TOTAL</t>
  </si>
  <si>
    <t>FUEL_EMI.ktCO2.SI.OIS.OIS.PROC_HEAT.THERM.SOLIDS</t>
  </si>
  <si>
    <t>FUEL_EMI.ktCO2.SI.OIS.OIS.PROC_HEAT.THERM.LPG</t>
  </si>
  <si>
    <t>FUEL_EMI.ktCO2.SI.OIS.OIS.PROC_HEAT.THERM.DIESEL_LIQBIO</t>
  </si>
  <si>
    <t>FUEL_EMI.ktCO2.SI.OIS.OIS.PROC_HEAT.THERM.RFO</t>
  </si>
  <si>
    <t>FUEL_EMI.ktCO2.SI.OIS.OIS.PROC_HEAT.THERM.NG_BIOGAS</t>
  </si>
  <si>
    <t>FUEL_EMI.ktCO2.SI.OIS.OIS.PROC_HEAT_ELEC.ELEC.ELEC</t>
  </si>
  <si>
    <t>FUEL_EMI.ktCO2.SI.OIS.OIS.DRYING.TOTAL.TOTAL</t>
  </si>
  <si>
    <t>FUEL_EMI.ktCO2.SI.OIS.OIS.DRYING.THERM.SOLIDS</t>
  </si>
  <si>
    <t>FUEL_EMI.ktCO2.SI.OIS.OIS.DRYING.THERM.LPG</t>
  </si>
  <si>
    <t>FUEL_EMI.ktCO2.SI.OIS.OIS.DRYING.THERM.DIESEL_LIQBIO</t>
  </si>
  <si>
    <t>FUEL_EMI.ktCO2.SI.OIS.OIS.DRYING.THERM.RFO</t>
  </si>
  <si>
    <t>FUEL_EMI.ktCO2.SI.OIS.OIS.DRYING.THERM.NG_BIOGAS</t>
  </si>
  <si>
    <t>FUEL_EMI.ktCO2.SI.OIS.OIS.DRYING_STEAM.TOTAL.TOTAL</t>
  </si>
  <si>
    <t>FUEL_EMI.ktCO2.SI.OIS.OIS.DRYING_STEAM.STEAM.SOLIDS</t>
  </si>
  <si>
    <t>FUEL_EMI.ktCO2.SI.OIS.OIS.DRYING_STEAM.STEAM.RFG</t>
  </si>
  <si>
    <t>FUEL_EMI.ktCO2.SI.OIS.OIS.DRYING_STEAM.STEAM.LPG</t>
  </si>
  <si>
    <t>FUEL_EMI.ktCO2.SI.OIS.OIS.DRYING_STEAM.STEAM.DIESEL_LIQBIO</t>
  </si>
  <si>
    <t>FUEL_EMI.ktCO2.SI.OIS.OIS.DRYING_STEAM.STEAM.RFO</t>
  </si>
  <si>
    <t>FUEL_EMI.ktCO2.SI.OIS.OIS.DRYING_STEAM.STEAM.OTHER</t>
  </si>
  <si>
    <t>FUEL_EMI.ktCO2.SI.OIS.OIS.DRYING_STEAM.STEAM.NG_BIOGAS</t>
  </si>
  <si>
    <t>FUEL_EMI.ktCO2.SI.OIS.OIS.DRYING_STEAM.STEAM.DERIVED</t>
  </si>
  <si>
    <t>FUEL_EMI.ktCO2.SI.OIS.OIS.DRYING_STEAM.STEAM.BIOMASS_WASTE</t>
  </si>
  <si>
    <t>FUEL_EMI.ktCO2.SI.OIS.OIS.DRYING_STEAM.STEAM.STEAM_DISTR</t>
  </si>
  <si>
    <t>FUEL_EMI.ktCO2.SI.OIS.OIS.DRYING_ELEC.ELEC.ELEC</t>
  </si>
  <si>
    <t>FUEL_EMI.ktCO2.SI.OIS.OIS.PROC_COOL_THERM.THERM.NG_BIOGAS</t>
  </si>
  <si>
    <t>FUEL_EMI.ktCO2.SI.OIS.OIS.PROC_COOL_STEAM.TOTAL.TOTAL</t>
  </si>
  <si>
    <t>FUEL_EMI.ktCO2.SI.OIS.OIS.PROC_COOL_STEAM.STEAM.SOLIDS</t>
  </si>
  <si>
    <t>FUEL_EMI.ktCO2.SI.OIS.OIS.PROC_COOL_STEAM.STEAM.RFG</t>
  </si>
  <si>
    <t>FUEL_EMI.ktCO2.SI.OIS.OIS.PROC_COOL_STEAM.STEAM.LPG</t>
  </si>
  <si>
    <t>FUEL_EMI.ktCO2.SI.OIS.OIS.PROC_COOL_STEAM.STEAM.DIESEL_LIQBIO</t>
  </si>
  <si>
    <t>FUEL_EMI.ktCO2.SI.OIS.OIS.PROC_COOL_STEAM.STEAM.RFO</t>
  </si>
  <si>
    <t>FUEL_EMI.ktCO2.SI.OIS.OIS.PROC_COOL_STEAM.STEAM.OTHER</t>
  </si>
  <si>
    <t>FUEL_EMI.ktCO2.SI.OIS.OIS.PROC_COOL_STEAM.STEAM.NG_BIOGAS</t>
  </si>
  <si>
    <t>FUEL_EMI.ktCO2.SI.OIS.OIS.PROC_COOL_STEAM.STEAM.DERIVED</t>
  </si>
  <si>
    <t>FUEL_EMI.ktCO2.SI.OIS.OIS.PROC_COOL_STEAM.STEAM.BIOMASS_WASTE</t>
  </si>
  <si>
    <t>FUEL_EMI.ktCO2.SI.OIS.OIS.PROC_COOL_STEAM.STEAM.STEAM_DISTR</t>
  </si>
  <si>
    <t>FUEL_EMI.ktCO2.SI.OIS.OIS.PROC_COOL_ELEC.ELEC.ELEC</t>
  </si>
  <si>
    <t>FUEL_EMI.ktCO2.SI.OIS.OIS.MOTOR.MECH.DIESEL_LIQBIO</t>
  </si>
  <si>
    <t>FUEL_EMI.ktCO2.SI.OIS.OIS.GENERIC.MECH.ELEC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</si>
</sst>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45432.789027777777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SI: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7621.8353617829825</v>
      </c>
      <c r="C3" s="205">
        <f>ISI!C$3+NFM!C$3+CHI!C$3+NMM!C$3+PPA!C$3+FBT!C$3+TRE!C$3+MAE!C$3+TEL!C$3+WWP!C$3+OIS!C$3</f>
        <v>7857.5975833530965</v>
      </c>
      <c r="D3" s="205">
        <f>ISI!D$3+NFM!D$3+CHI!D$3+NMM!D$3+PPA!D$3+FBT!D$3+TRE!D$3+MAE!D$3+TEL!D$3+WWP!D$3+OIS!D$3</f>
        <v>8035.2660109872777</v>
      </c>
      <c r="E3" s="205">
        <f>ISI!E$3+NFM!E$3+CHI!E$3+NMM!E$3+PPA!E$3+FBT!E$3+TRE!E$3+MAE!E$3+TEL!E$3+WWP!E$3+OIS!E$3</f>
        <v>8395.6978014150736</v>
      </c>
      <c r="F3" s="205">
        <f>ISI!F$3+NFM!F$3+CHI!F$3+NMM!F$3+PPA!F$3+FBT!F$3+TRE!F$3+MAE!F$3+TEL!F$3+WWP!F$3+OIS!F$3</f>
        <v>8644.621709948342</v>
      </c>
      <c r="G3" s="205">
        <f>ISI!G$3+NFM!G$3+CHI!G$3+NMM!G$3+PPA!G$3+FBT!G$3+TRE!G$3+MAE!G$3+TEL!G$3+WWP!G$3+OIS!G$3</f>
        <v>8800.9362820838051</v>
      </c>
      <c r="H3" s="205">
        <f>ISI!H$3+NFM!H$3+CHI!H$3+NMM!H$3+PPA!H$3+FBT!H$3+TRE!H$3+MAE!H$3+TEL!H$3+WWP!H$3+OIS!H$3</f>
        <v>9465.1554360231894</v>
      </c>
      <c r="I3" s="205">
        <f>ISI!I$3+NFM!I$3+CHI!I$3+NMM!I$3+PPA!I$3+FBT!I$3+TRE!I$3+MAE!I$3+TEL!I$3+WWP!I$3+OIS!I$3</f>
        <v>10415.100096991097</v>
      </c>
      <c r="J3" s="205">
        <f>ISI!J$3+NFM!J$3+CHI!J$3+NMM!J$3+PPA!J$3+FBT!J$3+TRE!J$3+MAE!J$3+TEL!J$3+WWP!J$3+OIS!J$3</f>
        <v>10395.663618298531</v>
      </c>
      <c r="K3" s="205">
        <f>ISI!K$3+NFM!K$3+CHI!K$3+NMM!K$3+PPA!K$3+FBT!K$3+TRE!K$3+MAE!K$3+TEL!K$3+WWP!K$3+OIS!K$3</f>
        <v>8757.0712948438995</v>
      </c>
      <c r="L3" s="205">
        <f>ISI!L$3+NFM!L$3+CHI!L$3+NMM!L$3+PPA!L$3+FBT!L$3+TRE!L$3+MAE!L$3+TEL!L$3+WWP!L$3+OIS!L$3</f>
        <v>8568.4630246228462</v>
      </c>
      <c r="M3" s="205">
        <f>ISI!M$3+NFM!M$3+CHI!M$3+NMM!M$3+PPA!M$3+FBT!M$3+TRE!M$3+MAE!M$3+TEL!M$3+WWP!M$3+OIS!M$3</f>
        <v>8694.857606985126</v>
      </c>
      <c r="N3" s="205">
        <f>ISI!N$3+NFM!N$3+CHI!N$3+NMM!N$3+PPA!N$3+FBT!N$3+TRE!N$3+MAE!N$3+TEL!N$3+WWP!N$3+OIS!N$3</f>
        <v>8629.4571120558157</v>
      </c>
      <c r="O3" s="205">
        <f>ISI!O$3+NFM!O$3+CHI!O$3+NMM!O$3+PPA!O$3+FBT!O$3+TRE!O$3+MAE!O$3+TEL!O$3+WWP!O$3+OIS!O$3</f>
        <v>8548.959867637861</v>
      </c>
      <c r="P3" s="205">
        <f>ISI!P$3+NFM!P$3+CHI!P$3+NMM!P$3+PPA!P$3+FBT!P$3+TRE!P$3+MAE!P$3+TEL!P$3+WWP!P$3+OIS!P$3</f>
        <v>9142.1380342053126</v>
      </c>
      <c r="Q3" s="205">
        <f>ISI!Q$3+NFM!Q$3+CHI!Q$3+NMM!Q$3+PPA!Q$3+FBT!Q$3+TRE!Q$3+MAE!Q$3+TEL!Q$3+WWP!Q$3+OIS!Q$3</f>
        <v>9349.1</v>
      </c>
      <c r="R3" s="205">
        <f>ISI!R$3+NFM!R$3+CHI!R$3+NMM!R$3+PPA!R$3+FBT!R$3+TRE!R$3+MAE!R$3+TEL!R$3+WWP!R$3+OIS!R$3</f>
        <v>9644.8831292261075</v>
      </c>
      <c r="S3" s="205">
        <f>ISI!S$3+NFM!S$3+CHI!S$3+NMM!S$3+PPA!S$3+FBT!S$3+TRE!S$3+MAE!S$3+TEL!S$3+WWP!S$3+OIS!S$3</f>
        <v>10351.63377011113</v>
      </c>
      <c r="T3" s="205">
        <f>ISI!T$3+NFM!T$3+CHI!T$3+NMM!T$3+PPA!T$3+FBT!T$3+TRE!T$3+MAE!T$3+TEL!T$3+WWP!T$3+OIS!T$3</f>
        <v>10805.417099507276</v>
      </c>
      <c r="U3" s="205">
        <f>ISI!U$3+NFM!U$3+CHI!U$3+NMM!U$3+PPA!U$3+FBT!U$3+TRE!U$3+MAE!U$3+TEL!U$3+WWP!U$3+OIS!U$3</f>
        <v>11401.624531922424</v>
      </c>
      <c r="V3" s="205">
        <f>ISI!V$3+NFM!V$3+CHI!V$3+NMM!V$3+PPA!V$3+FBT!V$3+TRE!V$3+MAE!V$3+TEL!V$3+WWP!V$3+OIS!V$3</f>
        <v>10962.116269881377</v>
      </c>
      <c r="W3" s="205">
        <f>ISI!W$3+NFM!W$3+CHI!W$3+NMM!W$3+PPA!W$3+FBT!W$3+TRE!W$3+MAE!W$3+TEL!W$3+WWP!W$3+OIS!W$3</f>
        <v>11597.574933829317</v>
      </c>
    </row>
    <row r="4" spans="1:23" ht="12" customHeight="1" x14ac:dyDescent="0.25">
      <c r="A4" s="12" t="s">
        <v>16</v>
      </c>
      <c r="B4" s="206">
        <f>ISI!B$3</f>
        <v>167.3947194501186</v>
      </c>
      <c r="C4" s="206">
        <f>ISI!C$3</f>
        <v>167.85434232351591</v>
      </c>
      <c r="D4" s="206">
        <f>ISI!D$3</f>
        <v>169.83349061146811</v>
      </c>
      <c r="E4" s="206">
        <f>ISI!E$3</f>
        <v>174.09786715155749</v>
      </c>
      <c r="F4" s="206">
        <f>ISI!F$3</f>
        <v>178.53919876266119</v>
      </c>
      <c r="G4" s="206">
        <f>ISI!G$3</f>
        <v>221.92885154770039</v>
      </c>
      <c r="H4" s="206">
        <f>ISI!H$3</f>
        <v>217.05805824022781</v>
      </c>
      <c r="I4" s="206">
        <f>ISI!I$3</f>
        <v>265.68515310221949</v>
      </c>
      <c r="J4" s="206">
        <f>ISI!J$3</f>
        <v>258.76849255742809</v>
      </c>
      <c r="K4" s="206">
        <f>ISI!K$3</f>
        <v>90.213596986707785</v>
      </c>
      <c r="L4" s="206">
        <f>ISI!L$3</f>
        <v>153.77436610679061</v>
      </c>
      <c r="M4" s="206">
        <f>ISI!M$3</f>
        <v>199.32831705646799</v>
      </c>
      <c r="N4" s="206">
        <f>ISI!N$3</f>
        <v>178.13275260657201</v>
      </c>
      <c r="O4" s="206">
        <f>ISI!O$3</f>
        <v>173.95183579037919</v>
      </c>
      <c r="P4" s="206">
        <f>ISI!P$3</f>
        <v>202.5403524358328</v>
      </c>
      <c r="Q4" s="206">
        <f>ISI!Q$3</f>
        <v>228.37210609358689</v>
      </c>
      <c r="R4" s="206">
        <f>ISI!R$3</f>
        <v>195.35771540819161</v>
      </c>
      <c r="S4" s="206">
        <f>ISI!S$3</f>
        <v>222.44718600486121</v>
      </c>
      <c r="T4" s="206">
        <f>ISI!T$3</f>
        <v>220.70906741355131</v>
      </c>
      <c r="U4" s="206">
        <f>ISI!U$3</f>
        <v>248.8589663160154</v>
      </c>
      <c r="V4" s="206">
        <f>ISI!V$3</f>
        <v>161.4917058045381</v>
      </c>
      <c r="W4" s="206">
        <f>ISI!W$3</f>
        <v>242.41181618055779</v>
      </c>
    </row>
    <row r="5" spans="1:23" ht="12" customHeight="1" x14ac:dyDescent="0.25">
      <c r="A5" s="13" t="s">
        <v>20</v>
      </c>
      <c r="B5" s="207">
        <f>NFM!B$3</f>
        <v>90.911653476497733</v>
      </c>
      <c r="C5" s="207">
        <f>NFM!C$3</f>
        <v>91.161273509515723</v>
      </c>
      <c r="D5" s="207">
        <f>NFM!D$3</f>
        <v>92.236143994821134</v>
      </c>
      <c r="E5" s="207">
        <f>NFM!E$3</f>
        <v>94.552116228470027</v>
      </c>
      <c r="F5" s="207">
        <f>NFM!F$3</f>
        <v>96.964192318619325</v>
      </c>
      <c r="G5" s="207">
        <f>NFM!G$3</f>
        <v>120.5290042279609</v>
      </c>
      <c r="H5" s="207">
        <f>NFM!H$3</f>
        <v>117.8836885646042</v>
      </c>
      <c r="I5" s="207">
        <f>NFM!I$3</f>
        <v>144.29294216701254</v>
      </c>
      <c r="J5" s="207">
        <f>NFM!J$3</f>
        <v>140.53652112381457</v>
      </c>
      <c r="K5" s="207">
        <f>NFM!K$3</f>
        <v>102.57089929422122</v>
      </c>
      <c r="L5" s="207">
        <f>NFM!L$3</f>
        <v>87.624080064130567</v>
      </c>
      <c r="M5" s="207">
        <f>NFM!M$3</f>
        <v>103.32664004795359</v>
      </c>
      <c r="N5" s="207">
        <f>NFM!N$3</f>
        <v>106.12573446704033</v>
      </c>
      <c r="O5" s="207">
        <f>NFM!O$3</f>
        <v>116.8009738785137</v>
      </c>
      <c r="P5" s="207">
        <f>NFM!P$3</f>
        <v>145.6786262566024</v>
      </c>
      <c r="Q5" s="207">
        <f>NFM!Q$3</f>
        <v>198.22789390641307</v>
      </c>
      <c r="R5" s="207">
        <f>NFM!R$3</f>
        <v>239.7520272880038</v>
      </c>
      <c r="S5" s="207">
        <f>NFM!S$3</f>
        <v>243.63342437828686</v>
      </c>
      <c r="T5" s="207">
        <f>NFM!T$3</f>
        <v>237.51426881068076</v>
      </c>
      <c r="U5" s="207">
        <f>NFM!U$3</f>
        <v>241.4814029296578</v>
      </c>
      <c r="V5" s="207">
        <f>NFM!V$3</f>
        <v>225.89079766407895</v>
      </c>
      <c r="W5" s="207">
        <f>NFM!W$3</f>
        <v>146.38566575663378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38.282609741669177</v>
      </c>
      <c r="C7" s="206">
        <f>NFM!C$5</f>
        <v>38.387723948069578</v>
      </c>
      <c r="D7" s="206">
        <f>NFM!D$5</f>
        <v>38.840348509808777</v>
      </c>
      <c r="E7" s="206">
        <f>NFM!E$5</f>
        <v>39.815597092392778</v>
      </c>
      <c r="F7" s="206">
        <f>NFM!F$5</f>
        <v>40.831314704989808</v>
      </c>
      <c r="G7" s="206">
        <f>NFM!G$5</f>
        <v>50.754382468732288</v>
      </c>
      <c r="H7" s="206">
        <f>NFM!H$5</f>
        <v>49.640448409552626</v>
      </c>
      <c r="I7" s="206">
        <f>NFM!I$5</f>
        <v>60.761301573785687</v>
      </c>
      <c r="J7" s="206">
        <f>NFM!J$5</f>
        <v>59.179484553382274</v>
      </c>
      <c r="K7" s="206">
        <f>NFM!K$5</f>
        <v>59.910986859544188</v>
      </c>
      <c r="L7" s="206">
        <f>NFM!L$5</f>
        <v>47.032926568867921</v>
      </c>
      <c r="M7" s="206">
        <f>NFM!M$5</f>
        <v>63.500666455505794</v>
      </c>
      <c r="N7" s="206">
        <f>NFM!N$5</f>
        <v>66.307178741499101</v>
      </c>
      <c r="O7" s="206">
        <f>NFM!O$5</f>
        <v>75.764419257454904</v>
      </c>
      <c r="P7" s="206">
        <f>NFM!P$5</f>
        <v>99.249529278421093</v>
      </c>
      <c r="Q7" s="206">
        <f>NFM!Q$5</f>
        <v>141.45330743663666</v>
      </c>
      <c r="R7" s="206">
        <f>NFM!R$5</f>
        <v>175.04149412487371</v>
      </c>
      <c r="S7" s="206">
        <f>NFM!S$5</f>
        <v>155.50991668115989</v>
      </c>
      <c r="T7" s="206">
        <f>NFM!T$5</f>
        <v>153.51260345589299</v>
      </c>
      <c r="U7" s="206">
        <f>NFM!U$5</f>
        <v>122.28969635725529</v>
      </c>
      <c r="V7" s="206">
        <f>NFM!V$5</f>
        <v>126.96036458890312</v>
      </c>
      <c r="W7" s="206">
        <f>NFM!W$5</f>
        <v>91.889198489373271</v>
      </c>
    </row>
    <row r="8" spans="1:23" ht="12" customHeight="1" x14ac:dyDescent="0.25">
      <c r="A8" s="14" t="s">
        <v>45</v>
      </c>
      <c r="B8" s="206">
        <f>NFM!B$8</f>
        <v>52.629043734828556</v>
      </c>
      <c r="C8" s="206">
        <f>NFM!C$8</f>
        <v>52.773549561446153</v>
      </c>
      <c r="D8" s="206">
        <f>NFM!D$8</f>
        <v>53.395795485012357</v>
      </c>
      <c r="E8" s="206">
        <f>NFM!E$8</f>
        <v>54.736519136077249</v>
      </c>
      <c r="F8" s="206">
        <f>NFM!F$8</f>
        <v>56.132877613629518</v>
      </c>
      <c r="G8" s="206">
        <f>NFM!G$8</f>
        <v>69.774621759228609</v>
      </c>
      <c r="H8" s="206">
        <f>NFM!H$8</f>
        <v>68.243240155051581</v>
      </c>
      <c r="I8" s="206">
        <f>NFM!I$8</f>
        <v>83.53164059322684</v>
      </c>
      <c r="J8" s="206">
        <f>NFM!J$8</f>
        <v>81.3570365704323</v>
      </c>
      <c r="K8" s="206">
        <f>NFM!K$8</f>
        <v>42.659912434677032</v>
      </c>
      <c r="L8" s="206">
        <f>NFM!L$8</f>
        <v>40.591153495262652</v>
      </c>
      <c r="M8" s="206">
        <f>NFM!M$8</f>
        <v>39.825973592447802</v>
      </c>
      <c r="N8" s="206">
        <f>NFM!N$8</f>
        <v>39.818555725541231</v>
      </c>
      <c r="O8" s="206">
        <f>NFM!O$8</f>
        <v>41.036554621058798</v>
      </c>
      <c r="P8" s="206">
        <f>NFM!P$8</f>
        <v>46.429096978181313</v>
      </c>
      <c r="Q8" s="206">
        <f>NFM!Q$8</f>
        <v>56.774586469776409</v>
      </c>
      <c r="R8" s="206">
        <f>NFM!R$8</f>
        <v>64.710533163130094</v>
      </c>
      <c r="S8" s="206">
        <f>NFM!S$8</f>
        <v>88.123507697126968</v>
      </c>
      <c r="T8" s="206">
        <f>NFM!T$8</f>
        <v>84.001665354787775</v>
      </c>
      <c r="U8" s="206">
        <f>NFM!U$8</f>
        <v>119.1917065724025</v>
      </c>
      <c r="V8" s="206">
        <f>NFM!V$8</f>
        <v>98.930433075175841</v>
      </c>
      <c r="W8" s="206">
        <f>NFM!W$8</f>
        <v>54.496467267260499</v>
      </c>
    </row>
    <row r="9" spans="1:23" ht="12" customHeight="1" x14ac:dyDescent="0.25">
      <c r="A9" s="13" t="s">
        <v>21</v>
      </c>
      <c r="B9" s="207">
        <f>CHI!B$3</f>
        <v>777.1016278950342</v>
      </c>
      <c r="C9" s="207">
        <f>CHI!C$3</f>
        <v>819.23830684924678</v>
      </c>
      <c r="D9" s="207">
        <f>CHI!D$3</f>
        <v>856.54688996956065</v>
      </c>
      <c r="E9" s="207">
        <f>CHI!E$3</f>
        <v>1053.1126834132674</v>
      </c>
      <c r="F9" s="207">
        <f>CHI!F$3</f>
        <v>1101.4278853474834</v>
      </c>
      <c r="G9" s="207">
        <f>CHI!G$3</f>
        <v>1043.9775845767128</v>
      </c>
      <c r="H9" s="207">
        <f>CHI!H$3</f>
        <v>1241.3411230266802</v>
      </c>
      <c r="I9" s="207">
        <f>CHI!I$3</f>
        <v>1233.5305848890052</v>
      </c>
      <c r="J9" s="207">
        <f>CHI!J$3</f>
        <v>1143.8143096434553</v>
      </c>
      <c r="K9" s="207">
        <f>CHI!K$3</f>
        <v>1059.0497394120325</v>
      </c>
      <c r="L9" s="207">
        <f>CHI!L$3</f>
        <v>1143.2770173058741</v>
      </c>
      <c r="M9" s="207">
        <f>CHI!M$3</f>
        <v>1201.0761967612568</v>
      </c>
      <c r="N9" s="207">
        <f>CHI!N$3</f>
        <v>1210.0563431849155</v>
      </c>
      <c r="O9" s="207">
        <f>CHI!O$3</f>
        <v>1284.0741712233412</v>
      </c>
      <c r="P9" s="207">
        <f>CHI!P$3</f>
        <v>1303.5216108033801</v>
      </c>
      <c r="Q9" s="207">
        <f>CHI!Q$3</f>
        <v>1235.3000000000002</v>
      </c>
      <c r="R9" s="207">
        <f>CHI!R$3</f>
        <v>1139.0074151808255</v>
      </c>
      <c r="S9" s="207">
        <f>CHI!S$3</f>
        <v>1319.504746665626</v>
      </c>
      <c r="T9" s="207">
        <f>CHI!T$3</f>
        <v>1373.2404433558572</v>
      </c>
      <c r="U9" s="207">
        <f>CHI!U$3</f>
        <v>1537.7163403319855</v>
      </c>
      <c r="V9" s="207">
        <f>CHI!V$3</f>
        <v>1679.8213777071296</v>
      </c>
      <c r="W9" s="207">
        <f>CHI!W$3</f>
        <v>1613.312826382431</v>
      </c>
    </row>
    <row r="10" spans="1:23" ht="12" customHeight="1" x14ac:dyDescent="0.25">
      <c r="A10" s="14" t="s">
        <v>57</v>
      </c>
      <c r="B10" s="206">
        <f>CHI!B$5</f>
        <v>43.221143290496258</v>
      </c>
      <c r="C10" s="206">
        <f>CHI!C$5</f>
        <v>44.143972798205397</v>
      </c>
      <c r="D10" s="206">
        <f>CHI!D$5</f>
        <v>44.964425543809249</v>
      </c>
      <c r="E10" s="206">
        <f>CHI!E$5</f>
        <v>46.050798979534413</v>
      </c>
      <c r="F10" s="206">
        <f>CHI!F$5</f>
        <v>47.105180923562422</v>
      </c>
      <c r="G10" s="206">
        <f>CHI!G$5</f>
        <v>46.190751935536603</v>
      </c>
      <c r="H10" s="206">
        <f>CHI!H$5</f>
        <v>47.041886433867113</v>
      </c>
      <c r="I10" s="206">
        <f>CHI!I$5</f>
        <v>52.860920624165971</v>
      </c>
      <c r="J10" s="206">
        <f>CHI!J$5</f>
        <v>50.032294085511872</v>
      </c>
      <c r="K10" s="206">
        <f>CHI!K$5</f>
        <v>32.690030503624953</v>
      </c>
      <c r="L10" s="206">
        <f>CHI!L$5</f>
        <v>25.09266165587292</v>
      </c>
      <c r="M10" s="206">
        <f>CHI!M$5</f>
        <v>24.10304505099576</v>
      </c>
      <c r="N10" s="206">
        <f>CHI!N$5</f>
        <v>25.895729128072091</v>
      </c>
      <c r="O10" s="206">
        <f>CHI!O$5</f>
        <v>27.817824514287199</v>
      </c>
      <c r="P10" s="206">
        <f>CHI!P$5</f>
        <v>39.770439359671002</v>
      </c>
      <c r="Q10" s="206">
        <f>CHI!Q$5</f>
        <v>76.568427177686829</v>
      </c>
      <c r="R10" s="206">
        <f>CHI!R$5</f>
        <v>66.242953582517785</v>
      </c>
      <c r="S10" s="206">
        <f>CHI!S$5</f>
        <v>82.374953182413975</v>
      </c>
      <c r="T10" s="206">
        <f>CHI!T$5</f>
        <v>81.256384882831981</v>
      </c>
      <c r="U10" s="206">
        <f>CHI!U$5</f>
        <v>68.405812561428647</v>
      </c>
      <c r="V10" s="206">
        <f>CHI!V$5</f>
        <v>59.505779923721278</v>
      </c>
      <c r="W10" s="206">
        <f>CHI!W$5</f>
        <v>62.317752523784883</v>
      </c>
    </row>
    <row r="11" spans="1:23" ht="12" customHeight="1" x14ac:dyDescent="0.25">
      <c r="A11" s="14" t="s">
        <v>47</v>
      </c>
      <c r="B11" s="206">
        <f>CHI!B$6</f>
        <v>254.49877659858089</v>
      </c>
      <c r="C11" s="206">
        <f>CHI!C$6</f>
        <v>266.42511259581039</v>
      </c>
      <c r="D11" s="206">
        <f>CHI!D$6</f>
        <v>277.256314460314</v>
      </c>
      <c r="E11" s="206">
        <f>CHI!E$6</f>
        <v>291.92821236953239</v>
      </c>
      <c r="F11" s="206">
        <f>CHI!F$6</f>
        <v>306.52778577473089</v>
      </c>
      <c r="G11" s="206">
        <f>CHI!G$6</f>
        <v>293.84568465787248</v>
      </c>
      <c r="H11" s="206">
        <f>CHI!H$6</f>
        <v>305.64137664908873</v>
      </c>
      <c r="I11" s="206">
        <f>CHI!I$6</f>
        <v>307.85877510713601</v>
      </c>
      <c r="J11" s="206">
        <f>CHI!J$6</f>
        <v>273.11553616303939</v>
      </c>
      <c r="K11" s="206">
        <f>CHI!K$6</f>
        <v>271.61599590936902</v>
      </c>
      <c r="L11" s="206">
        <f>CHI!L$6</f>
        <v>311.26200599735188</v>
      </c>
      <c r="M11" s="206">
        <f>CHI!M$6</f>
        <v>347.48942157167539</v>
      </c>
      <c r="N11" s="206">
        <f>CHI!N$6</f>
        <v>343.38604781800518</v>
      </c>
      <c r="O11" s="206">
        <f>CHI!O$6</f>
        <v>351.31092591447742</v>
      </c>
      <c r="P11" s="206">
        <f>CHI!P$6</f>
        <v>371.82540425008108</v>
      </c>
      <c r="Q11" s="206">
        <f>CHI!Q$6</f>
        <v>296.13157282231322</v>
      </c>
      <c r="R11" s="206">
        <f>CHI!R$6</f>
        <v>292.43795603939708</v>
      </c>
      <c r="S11" s="206">
        <f>CHI!S$6</f>
        <v>298.13883800332547</v>
      </c>
      <c r="T11" s="206">
        <f>CHI!T$6</f>
        <v>287.85737992508211</v>
      </c>
      <c r="U11" s="206">
        <f>CHI!U$6</f>
        <v>313.97397766529792</v>
      </c>
      <c r="V11" s="206">
        <f>CHI!V$6</f>
        <v>349.56132288516937</v>
      </c>
      <c r="W11" s="206">
        <f>CHI!W$6</f>
        <v>368.77531564990431</v>
      </c>
    </row>
    <row r="12" spans="1:23" ht="12" customHeight="1" x14ac:dyDescent="0.25">
      <c r="A12" s="14" t="s">
        <v>48</v>
      </c>
      <c r="B12" s="206">
        <f>CHI!B$7</f>
        <v>479.38170800595702</v>
      </c>
      <c r="C12" s="206">
        <f>CHI!C$7</f>
        <v>508.66922145523091</v>
      </c>
      <c r="D12" s="206">
        <f>CHI!D$7</f>
        <v>534.32614996543737</v>
      </c>
      <c r="E12" s="206">
        <f>CHI!E$7</f>
        <v>715.1336720642006</v>
      </c>
      <c r="F12" s="206">
        <f>CHI!F$7</f>
        <v>747.79491864919009</v>
      </c>
      <c r="G12" s="206">
        <f>CHI!G$7</f>
        <v>703.94114798330372</v>
      </c>
      <c r="H12" s="206">
        <f>CHI!H$7</f>
        <v>888.65785994372436</v>
      </c>
      <c r="I12" s="206">
        <f>CHI!I$7</f>
        <v>872.81088915770317</v>
      </c>
      <c r="J12" s="206">
        <f>CHI!J$7</f>
        <v>820.66647939490406</v>
      </c>
      <c r="K12" s="206">
        <f>CHI!K$7</f>
        <v>754.74371299903862</v>
      </c>
      <c r="L12" s="206">
        <f>CHI!L$7</f>
        <v>806.92234965264925</v>
      </c>
      <c r="M12" s="206">
        <f>CHI!M$7</f>
        <v>829.48373013858566</v>
      </c>
      <c r="N12" s="206">
        <f>CHI!N$7</f>
        <v>840.77456623883825</v>
      </c>
      <c r="O12" s="206">
        <f>CHI!O$7</f>
        <v>904.94542079457642</v>
      </c>
      <c r="P12" s="206">
        <f>CHI!P$7</f>
        <v>891.92576719362796</v>
      </c>
      <c r="Q12" s="206">
        <f>CHI!Q$7</f>
        <v>862.6</v>
      </c>
      <c r="R12" s="206">
        <f>CHI!R$7</f>
        <v>780.32650555891064</v>
      </c>
      <c r="S12" s="206">
        <f>CHI!S$7</f>
        <v>938.99095547988645</v>
      </c>
      <c r="T12" s="206">
        <f>CHI!T$7</f>
        <v>1004.126678547943</v>
      </c>
      <c r="U12" s="206">
        <f>CHI!U$7</f>
        <v>1155.336550105259</v>
      </c>
      <c r="V12" s="206">
        <f>CHI!V$7</f>
        <v>1270.7542748982389</v>
      </c>
      <c r="W12" s="206">
        <f>CHI!W$7</f>
        <v>1182.219758208742</v>
      </c>
    </row>
    <row r="13" spans="1:23" ht="12" customHeight="1" x14ac:dyDescent="0.25">
      <c r="A13" s="13" t="s">
        <v>22</v>
      </c>
      <c r="B13" s="207">
        <f>NMM!B$3</f>
        <v>277.69218918502537</v>
      </c>
      <c r="C13" s="207">
        <f>NMM!C$3</f>
        <v>285.85337843741803</v>
      </c>
      <c r="D13" s="207">
        <f>NMM!D$3</f>
        <v>277.47122812549259</v>
      </c>
      <c r="E13" s="207">
        <f>NMM!E$3</f>
        <v>303.67063963151145</v>
      </c>
      <c r="F13" s="207">
        <f>NMM!F$3</f>
        <v>311.93262349041242</v>
      </c>
      <c r="G13" s="207">
        <f>NMM!G$3</f>
        <v>316.05285612157837</v>
      </c>
      <c r="H13" s="207">
        <f>NMM!H$3</f>
        <v>353.81329596691268</v>
      </c>
      <c r="I13" s="207">
        <f>NMM!I$3</f>
        <v>369.22003901439609</v>
      </c>
      <c r="J13" s="207">
        <f>NMM!J$3</f>
        <v>345.62044175327992</v>
      </c>
      <c r="K13" s="207">
        <f>NMM!K$3</f>
        <v>254.31361635379253</v>
      </c>
      <c r="L13" s="207">
        <f>NMM!L$3</f>
        <v>263.39047149258033</v>
      </c>
      <c r="M13" s="207">
        <f>NMM!M$3</f>
        <v>241.23051931570129</v>
      </c>
      <c r="N13" s="207">
        <f>NMM!N$3</f>
        <v>248.4592071273112</v>
      </c>
      <c r="O13" s="207">
        <f>NMM!O$3</f>
        <v>259.98264764633473</v>
      </c>
      <c r="P13" s="207">
        <f>NMM!P$3</f>
        <v>279.38381918893782</v>
      </c>
      <c r="Q13" s="207">
        <f>NMM!Q$3</f>
        <v>300</v>
      </c>
      <c r="R13" s="207">
        <f>NMM!R$3</f>
        <v>307.39835064202185</v>
      </c>
      <c r="S13" s="207">
        <f>NMM!S$3</f>
        <v>307.92346794415232</v>
      </c>
      <c r="T13" s="207">
        <f>NMM!T$3</f>
        <v>328.51410980967728</v>
      </c>
      <c r="U13" s="207">
        <f>NMM!U$3</f>
        <v>343.44318795759841</v>
      </c>
      <c r="V13" s="207">
        <f>NMM!V$3</f>
        <v>318.92900131393969</v>
      </c>
      <c r="W13" s="207">
        <f>NMM!W$3</f>
        <v>342.29916303025976</v>
      </c>
    </row>
    <row r="14" spans="1:23" ht="12" customHeight="1" x14ac:dyDescent="0.25">
      <c r="A14" s="14" t="s">
        <v>49</v>
      </c>
      <c r="B14" s="206">
        <f>NMM!B$4</f>
        <v>144.8728181687809</v>
      </c>
      <c r="C14" s="206">
        <f>NMM!C$4</f>
        <v>129.98272420068801</v>
      </c>
      <c r="D14" s="206">
        <f>NMM!D$4</f>
        <v>150.72528702198051</v>
      </c>
      <c r="E14" s="206">
        <f>NMM!E$4</f>
        <v>162.45404716168991</v>
      </c>
      <c r="F14" s="206">
        <f>NMM!F$4</f>
        <v>133.16686319982051</v>
      </c>
      <c r="G14" s="206">
        <f>NMM!G$4</f>
        <v>113.83835046540889</v>
      </c>
      <c r="H14" s="206">
        <f>NMM!H$4</f>
        <v>147.74201785170439</v>
      </c>
      <c r="I14" s="206">
        <f>NMM!I$4</f>
        <v>140.5117370146159</v>
      </c>
      <c r="J14" s="206">
        <f>NMM!J$4</f>
        <v>149.0582385835489</v>
      </c>
      <c r="K14" s="206">
        <f>NMM!K$4</f>
        <v>102.897313131231</v>
      </c>
      <c r="L14" s="206">
        <f>NMM!L$4</f>
        <v>87.749096973813394</v>
      </c>
      <c r="M14" s="206">
        <f>NMM!M$4</f>
        <v>67.720503253783406</v>
      </c>
      <c r="N14" s="206">
        <f>NMM!N$4</f>
        <v>102.9181309699278</v>
      </c>
      <c r="O14" s="206">
        <f>NMM!O$4</f>
        <v>121.6383263399192</v>
      </c>
      <c r="P14" s="206">
        <f>NMM!P$4</f>
        <v>114.55596480706841</v>
      </c>
      <c r="Q14" s="206">
        <f>NMM!Q$4</f>
        <v>115.5617210221582</v>
      </c>
      <c r="R14" s="206">
        <f>NMM!R$4</f>
        <v>76.611796912858367</v>
      </c>
      <c r="S14" s="206">
        <f>NMM!S$4</f>
        <v>77.913308847030152</v>
      </c>
      <c r="T14" s="206">
        <f>NMM!T$4</f>
        <v>116.3295908030134</v>
      </c>
      <c r="U14" s="206">
        <f>NMM!U$4</f>
        <v>109.9467551340057</v>
      </c>
      <c r="V14" s="206">
        <f>NMM!V$4</f>
        <v>98.18747037865414</v>
      </c>
      <c r="W14" s="206">
        <f>NMM!W$4</f>
        <v>107.20040598526531</v>
      </c>
    </row>
    <row r="15" spans="1:23" ht="12" customHeight="1" x14ac:dyDescent="0.25">
      <c r="A15" s="14" t="s">
        <v>50</v>
      </c>
      <c r="B15" s="206">
        <f>NMM!B$5</f>
        <v>75.517086546007931</v>
      </c>
      <c r="C15" s="206">
        <f>NMM!C$5</f>
        <v>100.6874526472523</v>
      </c>
      <c r="D15" s="206">
        <f>NMM!D$5</f>
        <v>60.026311363760769</v>
      </c>
      <c r="E15" s="206">
        <f>NMM!E$5</f>
        <v>84.536122166894586</v>
      </c>
      <c r="F15" s="206">
        <f>NMM!F$5</f>
        <v>120.8448074453521</v>
      </c>
      <c r="G15" s="206">
        <f>NMM!G$5</f>
        <v>147.89544506336159</v>
      </c>
      <c r="H15" s="206">
        <f>NMM!H$5</f>
        <v>136.3688455175955</v>
      </c>
      <c r="I15" s="206">
        <f>NMM!I$5</f>
        <v>158.41873593368959</v>
      </c>
      <c r="J15" s="206">
        <f>NMM!J$5</f>
        <v>133.06949478584681</v>
      </c>
      <c r="K15" s="206">
        <f>NMM!K$5</f>
        <v>103.2535693116268</v>
      </c>
      <c r="L15" s="206">
        <f>NMM!L$5</f>
        <v>129.52858538042881</v>
      </c>
      <c r="M15" s="206">
        <f>NMM!M$5</f>
        <v>122.54079470694791</v>
      </c>
      <c r="N15" s="206">
        <f>NMM!N$5</f>
        <v>90.916354789256445</v>
      </c>
      <c r="O15" s="206">
        <f>NMM!O$5</f>
        <v>91.406230798445478</v>
      </c>
      <c r="P15" s="206">
        <f>NMM!P$5</f>
        <v>114.441849061691</v>
      </c>
      <c r="Q15" s="206">
        <f>NMM!Q$5</f>
        <v>120.4395751541218</v>
      </c>
      <c r="R15" s="206">
        <f>NMM!R$5</f>
        <v>158.29499708567499</v>
      </c>
      <c r="S15" s="206">
        <f>NMM!S$5</f>
        <v>163.62776216373621</v>
      </c>
      <c r="T15" s="206">
        <f>NMM!T$5</f>
        <v>138.11187945372501</v>
      </c>
      <c r="U15" s="206">
        <f>NMM!U$5</f>
        <v>147.86361891718801</v>
      </c>
      <c r="V15" s="206">
        <f>NMM!V$5</f>
        <v>140.82676221478289</v>
      </c>
      <c r="W15" s="206">
        <f>NMM!W$5</f>
        <v>154.59638794776171</v>
      </c>
    </row>
    <row r="16" spans="1:23" ht="12" customHeight="1" x14ac:dyDescent="0.25">
      <c r="A16" s="14" t="s">
        <v>58</v>
      </c>
      <c r="B16" s="206">
        <f>NMM!B$6</f>
        <v>57.302284470236557</v>
      </c>
      <c r="C16" s="206">
        <f>NMM!C$6</f>
        <v>55.183201589477747</v>
      </c>
      <c r="D16" s="206">
        <f>NMM!D$6</f>
        <v>66.719629739751312</v>
      </c>
      <c r="E16" s="206">
        <f>NMM!E$6</f>
        <v>56.680470302926921</v>
      </c>
      <c r="F16" s="206">
        <f>NMM!F$6</f>
        <v>57.920952845239817</v>
      </c>
      <c r="G16" s="206">
        <f>NMM!G$6</f>
        <v>54.319060592807872</v>
      </c>
      <c r="H16" s="206">
        <f>NMM!H$6</f>
        <v>69.702432597612798</v>
      </c>
      <c r="I16" s="206">
        <f>NMM!I$6</f>
        <v>70.289566066090629</v>
      </c>
      <c r="J16" s="206">
        <f>NMM!J$6</f>
        <v>63.492708383884157</v>
      </c>
      <c r="K16" s="206">
        <f>NMM!K$6</f>
        <v>48.162733910934719</v>
      </c>
      <c r="L16" s="206">
        <f>NMM!L$6</f>
        <v>46.112789138338158</v>
      </c>
      <c r="M16" s="206">
        <f>NMM!M$6</f>
        <v>50.969221354969953</v>
      </c>
      <c r="N16" s="206">
        <f>NMM!N$6</f>
        <v>54.624721368126949</v>
      </c>
      <c r="O16" s="206">
        <f>NMM!O$6</f>
        <v>46.93809050797006</v>
      </c>
      <c r="P16" s="206">
        <f>NMM!P$6</f>
        <v>50.386005320178427</v>
      </c>
      <c r="Q16" s="206">
        <f>NMM!Q$6</f>
        <v>63.998703823720021</v>
      </c>
      <c r="R16" s="206">
        <f>NMM!R$6</f>
        <v>72.491556643488479</v>
      </c>
      <c r="S16" s="206">
        <f>NMM!S$6</f>
        <v>66.382396933385934</v>
      </c>
      <c r="T16" s="206">
        <f>NMM!T$6</f>
        <v>74.072639552938867</v>
      </c>
      <c r="U16" s="206">
        <f>NMM!U$6</f>
        <v>85.632813906404692</v>
      </c>
      <c r="V16" s="206">
        <f>NMM!V$6</f>
        <v>79.914768720502664</v>
      </c>
      <c r="W16" s="206">
        <f>NMM!W$6</f>
        <v>80.502369097232773</v>
      </c>
    </row>
    <row r="17" spans="1:23" ht="12" customHeight="1" x14ac:dyDescent="0.25">
      <c r="A17" s="13" t="s">
        <v>23</v>
      </c>
      <c r="B17" s="207">
        <f>PPA!B$3</f>
        <v>370.38463513582917</v>
      </c>
      <c r="C17" s="207">
        <f>PPA!C$3</f>
        <v>405.93676274169599</v>
      </c>
      <c r="D17" s="207">
        <f>PPA!D$3</f>
        <v>430.39571180829256</v>
      </c>
      <c r="E17" s="207">
        <f>PPA!E$3</f>
        <v>373.11838168953886</v>
      </c>
      <c r="F17" s="207">
        <f>PPA!F$3</f>
        <v>390.64787808506401</v>
      </c>
      <c r="G17" s="207">
        <f>PPA!G$3</f>
        <v>372.55263704079516</v>
      </c>
      <c r="H17" s="207">
        <f>PPA!H$3</f>
        <v>362.62755246177665</v>
      </c>
      <c r="I17" s="207">
        <f>PPA!I$3</f>
        <v>382.84238401935465</v>
      </c>
      <c r="J17" s="207">
        <f>PPA!J$3</f>
        <v>349.15779726791317</v>
      </c>
      <c r="K17" s="207">
        <f>PPA!K$3</f>
        <v>350.75646409958011</v>
      </c>
      <c r="L17" s="207">
        <f>PPA!L$3</f>
        <v>294.01488058535779</v>
      </c>
      <c r="M17" s="207">
        <f>PPA!M$3</f>
        <v>304.48246103863136</v>
      </c>
      <c r="N17" s="207">
        <f>PPA!N$3</f>
        <v>303.68366454447448</v>
      </c>
      <c r="O17" s="207">
        <f>PPA!O$3</f>
        <v>304.06973224914759</v>
      </c>
      <c r="P17" s="207">
        <f>PPA!P$3</f>
        <v>335.78619657946865</v>
      </c>
      <c r="Q17" s="207">
        <f>PPA!Q$3</f>
        <v>332.40000000000003</v>
      </c>
      <c r="R17" s="207">
        <f>PPA!R$3</f>
        <v>337.19767545466243</v>
      </c>
      <c r="S17" s="207">
        <f>PPA!S$3</f>
        <v>337.38889485135576</v>
      </c>
      <c r="T17" s="207">
        <f>PPA!T$3</f>
        <v>324.22541385915918</v>
      </c>
      <c r="U17" s="207">
        <f>PPA!U$3</f>
        <v>357.41565288671131</v>
      </c>
      <c r="V17" s="207">
        <f>PPA!V$3</f>
        <v>345.2077954296949</v>
      </c>
      <c r="W17" s="207">
        <f>PPA!W$3</f>
        <v>310.91279776808074</v>
      </c>
    </row>
    <row r="18" spans="1:23" ht="12" customHeight="1" x14ac:dyDescent="0.25">
      <c r="A18" s="14" t="s">
        <v>52</v>
      </c>
      <c r="B18" s="206">
        <f>PPA!B$5</f>
        <v>11.0139937755134</v>
      </c>
      <c r="C18" s="206">
        <f>PPA!C$5</f>
        <v>8.0713051760618733</v>
      </c>
      <c r="D18" s="206">
        <f>PPA!D$5</f>
        <v>7.4777181905771677</v>
      </c>
      <c r="E18" s="206">
        <f>PPA!E$5</f>
        <v>12.64352269335501</v>
      </c>
      <c r="F18" s="206">
        <f>PPA!F$5</f>
        <v>11.951626249774201</v>
      </c>
      <c r="G18" s="206">
        <f>PPA!G$5</f>
        <v>6.2383203898078454</v>
      </c>
      <c r="H18" s="206">
        <f>PPA!H$5</f>
        <v>5.9997029291234973</v>
      </c>
      <c r="I18" s="206">
        <f>PPA!I$5</f>
        <v>2.687151353337176</v>
      </c>
      <c r="J18" s="206">
        <f>PPA!J$5</f>
        <v>6.3651364733227718</v>
      </c>
      <c r="K18" s="206">
        <f>PPA!K$5</f>
        <v>6.9981097893466204</v>
      </c>
      <c r="L18" s="206">
        <f>PPA!L$5</f>
        <v>1.2613245125339729</v>
      </c>
      <c r="M18" s="206">
        <f>PPA!M$5</f>
        <v>1.43111022870355</v>
      </c>
      <c r="N18" s="206">
        <f>PPA!N$5</f>
        <v>1.911253231291558</v>
      </c>
      <c r="O18" s="206">
        <f>PPA!O$5</f>
        <v>2.5205195834247571</v>
      </c>
      <c r="P18" s="206">
        <f>PPA!P$5</f>
        <v>2.9899909753339649</v>
      </c>
      <c r="Q18" s="206">
        <f>PPA!Q$5</f>
        <v>3.3830968537939539</v>
      </c>
      <c r="R18" s="206">
        <f>PPA!R$5</f>
        <v>2.8346046999074548</v>
      </c>
      <c r="S18" s="206">
        <f>PPA!S$5</f>
        <v>3.091663491431647</v>
      </c>
      <c r="T18" s="206">
        <f>PPA!T$5</f>
        <v>3.0836011655337341</v>
      </c>
      <c r="U18" s="206">
        <f>PPA!U$5</f>
        <v>3.4093953052632462</v>
      </c>
      <c r="V18" s="206">
        <f>PPA!V$5</f>
        <v>3.6086570159065299</v>
      </c>
      <c r="W18" s="206">
        <f>PPA!W$5</f>
        <v>3.1124830926424432</v>
      </c>
    </row>
    <row r="19" spans="1:23" ht="12" customHeight="1" x14ac:dyDescent="0.25">
      <c r="A19" s="14" t="s">
        <v>59</v>
      </c>
      <c r="B19" s="206">
        <f>PPA!B$6</f>
        <v>186.1821239259194</v>
      </c>
      <c r="C19" s="206">
        <f>PPA!C$6</f>
        <v>214.49488423612871</v>
      </c>
      <c r="D19" s="206">
        <f>PPA!D$6</f>
        <v>221.84837113866519</v>
      </c>
      <c r="E19" s="206">
        <f>PPA!E$6</f>
        <v>182.28501142507409</v>
      </c>
      <c r="F19" s="206">
        <f>PPA!F$6</f>
        <v>194.0902380835474</v>
      </c>
      <c r="G19" s="206">
        <f>PPA!G$6</f>
        <v>190.58846742468839</v>
      </c>
      <c r="H19" s="206">
        <f>PPA!H$6</f>
        <v>172.77149931286169</v>
      </c>
      <c r="I19" s="206">
        <f>PPA!I$6</f>
        <v>192.27585035762939</v>
      </c>
      <c r="J19" s="206">
        <f>PPA!J$6</f>
        <v>157.49765574865671</v>
      </c>
      <c r="K19" s="206">
        <f>PPA!K$6</f>
        <v>188.01276912579789</v>
      </c>
      <c r="L19" s="206">
        <f>PPA!L$6</f>
        <v>148.67496027391729</v>
      </c>
      <c r="M19" s="206">
        <f>PPA!M$6</f>
        <v>155.8357561096893</v>
      </c>
      <c r="N19" s="206">
        <f>PPA!N$6</f>
        <v>159.28720902691069</v>
      </c>
      <c r="O19" s="206">
        <f>PPA!O$6</f>
        <v>163.84012689263511</v>
      </c>
      <c r="P19" s="206">
        <f>PPA!P$6</f>
        <v>187.443842364738</v>
      </c>
      <c r="Q19" s="206">
        <f>PPA!Q$6</f>
        <v>179.4169031462061</v>
      </c>
      <c r="R19" s="206">
        <f>PPA!R$6</f>
        <v>183.78242942576449</v>
      </c>
      <c r="S19" s="206">
        <f>PPA!S$6</f>
        <v>182.67712071822169</v>
      </c>
      <c r="T19" s="206">
        <f>PPA!T$6</f>
        <v>173.1341502235272</v>
      </c>
      <c r="U19" s="206">
        <f>PPA!U$6</f>
        <v>202.17213868508651</v>
      </c>
      <c r="V19" s="206">
        <f>PPA!V$6</f>
        <v>207.17299928319389</v>
      </c>
      <c r="W19" s="206">
        <f>PPA!W$6</f>
        <v>163.38726653179421</v>
      </c>
    </row>
    <row r="20" spans="1:23" ht="12" customHeight="1" x14ac:dyDescent="0.25">
      <c r="A20" s="14" t="s">
        <v>60</v>
      </c>
      <c r="B20" s="206">
        <f>PPA!B$7</f>
        <v>173.1885174343964</v>
      </c>
      <c r="C20" s="206">
        <f>PPA!C$7</f>
        <v>183.37057332950539</v>
      </c>
      <c r="D20" s="206">
        <f>PPA!D$7</f>
        <v>201.0696224790502</v>
      </c>
      <c r="E20" s="206">
        <f>PPA!E$7</f>
        <v>178.18984757110979</v>
      </c>
      <c r="F20" s="206">
        <f>PPA!F$7</f>
        <v>184.60601375174241</v>
      </c>
      <c r="G20" s="206">
        <f>PPA!G$7</f>
        <v>175.72584922629889</v>
      </c>
      <c r="H20" s="206">
        <f>PPA!H$7</f>
        <v>183.85635021979149</v>
      </c>
      <c r="I20" s="206">
        <f>PPA!I$7</f>
        <v>187.8793823083881</v>
      </c>
      <c r="J20" s="206">
        <f>PPA!J$7</f>
        <v>185.29500504593369</v>
      </c>
      <c r="K20" s="206">
        <f>PPA!K$7</f>
        <v>155.74558518443561</v>
      </c>
      <c r="L20" s="206">
        <f>PPA!L$7</f>
        <v>144.07859579890649</v>
      </c>
      <c r="M20" s="206">
        <f>PPA!M$7</f>
        <v>147.21559470023851</v>
      </c>
      <c r="N20" s="206">
        <f>PPA!N$7</f>
        <v>142.4852022862722</v>
      </c>
      <c r="O20" s="206">
        <f>PPA!O$7</f>
        <v>137.70908577308771</v>
      </c>
      <c r="P20" s="206">
        <f>PPA!P$7</f>
        <v>145.35236323939671</v>
      </c>
      <c r="Q20" s="206">
        <f>PPA!Q$7</f>
        <v>149.6</v>
      </c>
      <c r="R20" s="206">
        <f>PPA!R$7</f>
        <v>150.58064132899051</v>
      </c>
      <c r="S20" s="206">
        <f>PPA!S$7</f>
        <v>151.62011064170241</v>
      </c>
      <c r="T20" s="206">
        <f>PPA!T$7</f>
        <v>148.00766247009821</v>
      </c>
      <c r="U20" s="206">
        <f>PPA!U$7</f>
        <v>151.83411889636159</v>
      </c>
      <c r="V20" s="206">
        <f>PPA!V$7</f>
        <v>134.42613913059449</v>
      </c>
      <c r="W20" s="206">
        <f>PPA!W$7</f>
        <v>144.41304814364409</v>
      </c>
    </row>
    <row r="21" spans="1:23" ht="12" customHeight="1" x14ac:dyDescent="0.25">
      <c r="A21" s="15" t="s">
        <v>61</v>
      </c>
      <c r="B21" s="208">
        <f>FBT!B$3</f>
        <v>647.43490987521182</v>
      </c>
      <c r="C21" s="208">
        <f>FBT!C$3</f>
        <v>661.45722809601671</v>
      </c>
      <c r="D21" s="208">
        <f>FBT!D$3</f>
        <v>657.41762572915025</v>
      </c>
      <c r="E21" s="208">
        <f>FBT!E$3</f>
        <v>649.36606676480358</v>
      </c>
      <c r="F21" s="208">
        <f>FBT!F$3</f>
        <v>589.19305150460934</v>
      </c>
      <c r="G21" s="208">
        <f>FBT!G$3</f>
        <v>546.66420681225929</v>
      </c>
      <c r="H21" s="208">
        <f>FBT!H$3</f>
        <v>541.73776456894893</v>
      </c>
      <c r="I21" s="208">
        <f>FBT!I$3</f>
        <v>547.40031167925372</v>
      </c>
      <c r="J21" s="208">
        <f>FBT!J$3</f>
        <v>488.98737996400217</v>
      </c>
      <c r="K21" s="208">
        <f>FBT!K$3</f>
        <v>518.44355614026199</v>
      </c>
      <c r="L21" s="208">
        <f>FBT!L$3</f>
        <v>475.6032391992436</v>
      </c>
      <c r="M21" s="208">
        <f>FBT!M$3</f>
        <v>467.13031118330878</v>
      </c>
      <c r="N21" s="208">
        <f>FBT!N$3</f>
        <v>462.13615930679578</v>
      </c>
      <c r="O21" s="208">
        <f>FBT!O$3</f>
        <v>472.04455115917762</v>
      </c>
      <c r="P21" s="208">
        <f>FBT!P$3</f>
        <v>502.66849957546589</v>
      </c>
      <c r="Q21" s="208">
        <f>FBT!Q$3</f>
        <v>521</v>
      </c>
      <c r="R21" s="208">
        <f>FBT!R$3</f>
        <v>541.83290597867506</v>
      </c>
      <c r="S21" s="208">
        <f>FBT!S$3</f>
        <v>553.79391763339936</v>
      </c>
      <c r="T21" s="208">
        <f>FBT!T$3</f>
        <v>602.03760709826838</v>
      </c>
      <c r="U21" s="208">
        <f>FBT!U$3</f>
        <v>639.56629468860035</v>
      </c>
      <c r="V21" s="208">
        <f>FBT!V$3</f>
        <v>618.47050067534667</v>
      </c>
      <c r="W21" s="208">
        <f>FBT!W$3</f>
        <v>628.62150368409766</v>
      </c>
    </row>
    <row r="22" spans="1:23" ht="12" customHeight="1" x14ac:dyDescent="0.25">
      <c r="A22" s="12" t="s">
        <v>62</v>
      </c>
      <c r="B22" s="206">
        <f>TRE!B$3</f>
        <v>280.6449956349818</v>
      </c>
      <c r="C22" s="206">
        <f>TRE!C$3</f>
        <v>312.81596784461561</v>
      </c>
      <c r="D22" s="206">
        <f>TRE!D$3</f>
        <v>323.31219151335819</v>
      </c>
      <c r="E22" s="206">
        <f>TRE!E$3</f>
        <v>341.77786219668542</v>
      </c>
      <c r="F22" s="206">
        <f>TRE!F$3</f>
        <v>391.58496444928608</v>
      </c>
      <c r="G22" s="206">
        <f>TRE!G$3</f>
        <v>440.92890252058208</v>
      </c>
      <c r="H22" s="206">
        <f>TRE!H$3</f>
        <v>489.53024533013911</v>
      </c>
      <c r="I22" s="206">
        <f>TRE!I$3</f>
        <v>569.41402120726673</v>
      </c>
      <c r="J22" s="206">
        <f>TRE!J$3</f>
        <v>603.4312348491942</v>
      </c>
      <c r="K22" s="206">
        <f>TRE!K$3</f>
        <v>507.91883823306182</v>
      </c>
      <c r="L22" s="206">
        <f>TRE!L$3</f>
        <v>574.15628725284671</v>
      </c>
      <c r="M22" s="206">
        <f>TRE!M$3</f>
        <v>601.35032235138829</v>
      </c>
      <c r="N22" s="206">
        <f>TRE!N$3</f>
        <v>625.97888656103169</v>
      </c>
      <c r="O22" s="206">
        <f>TRE!O$3</f>
        <v>585.33927886846516</v>
      </c>
      <c r="P22" s="206">
        <f>TRE!P$3</f>
        <v>622.34666235394013</v>
      </c>
      <c r="Q22" s="206">
        <f>TRE!Q$3</f>
        <v>615.9</v>
      </c>
      <c r="R22" s="206">
        <f>TRE!R$3</f>
        <v>624.4988070369966</v>
      </c>
      <c r="S22" s="206">
        <f>TRE!S$3</f>
        <v>717.41484784326735</v>
      </c>
      <c r="T22" s="206">
        <f>TRE!T$3</f>
        <v>750.14057392282245</v>
      </c>
      <c r="U22" s="206">
        <f>TRE!U$3</f>
        <v>738.11874732194428</v>
      </c>
      <c r="V22" s="206">
        <f>TRE!V$3</f>
        <v>668.45533983258758</v>
      </c>
      <c r="W22" s="206">
        <f>TRE!W$3</f>
        <v>702.3034551827742</v>
      </c>
    </row>
    <row r="23" spans="1:23" ht="12" customHeight="1" x14ac:dyDescent="0.25">
      <c r="A23" s="12" t="s">
        <v>63</v>
      </c>
      <c r="B23" s="206">
        <f>MAE!B$3</f>
        <v>1829.969701638166</v>
      </c>
      <c r="C23" s="206">
        <f>MAE!C$3</f>
        <v>1919.336920023467</v>
      </c>
      <c r="D23" s="206">
        <f>MAE!D$3</f>
        <v>2017.1236614559959</v>
      </c>
      <c r="E23" s="206">
        <f>MAE!E$3</f>
        <v>2122.01434066195</v>
      </c>
      <c r="F23" s="206">
        <f>MAE!F$3</f>
        <v>2194.4219934169678</v>
      </c>
      <c r="G23" s="206">
        <f>MAE!G$3</f>
        <v>2196.1118926273548</v>
      </c>
      <c r="H23" s="206">
        <f>MAE!H$3</f>
        <v>2308.7701852123901</v>
      </c>
      <c r="I23" s="206">
        <f>MAE!I$3</f>
        <v>2527.2174453199068</v>
      </c>
      <c r="J23" s="206">
        <f>MAE!J$3</f>
        <v>2612.337047556623</v>
      </c>
      <c r="K23" s="206">
        <f>MAE!K$3</f>
        <v>2040.27728583717</v>
      </c>
      <c r="L23" s="206">
        <f>MAE!L$3</f>
        <v>2189.6452501335962</v>
      </c>
      <c r="M23" s="206">
        <f>MAE!M$3</f>
        <v>2274.430174120514</v>
      </c>
      <c r="N23" s="206">
        <f>MAE!N$3</f>
        <v>2327.2583040091131</v>
      </c>
      <c r="O23" s="206">
        <f>MAE!O$3</f>
        <v>2364.863501543553</v>
      </c>
      <c r="P23" s="206">
        <f>MAE!P$3</f>
        <v>2458.254154368658</v>
      </c>
      <c r="Q23" s="206">
        <f>MAE!Q$3</f>
        <v>2670.9</v>
      </c>
      <c r="R23" s="206">
        <f>MAE!R$3</f>
        <v>2883.1094258927419</v>
      </c>
      <c r="S23" s="206">
        <f>MAE!S$3</f>
        <v>3018.547608129335</v>
      </c>
      <c r="T23" s="206">
        <f>MAE!T$3</f>
        <v>3081.6663013333082</v>
      </c>
      <c r="U23" s="206">
        <f>MAE!U$3</f>
        <v>3201.5574640907648</v>
      </c>
      <c r="V23" s="206">
        <f>MAE!V$3</f>
        <v>3047.6969301590511</v>
      </c>
      <c r="W23" s="206">
        <f>MAE!W$3</f>
        <v>3379.7124257815299</v>
      </c>
    </row>
    <row r="24" spans="1:23" ht="12" customHeight="1" x14ac:dyDescent="0.25">
      <c r="A24" s="12" t="s">
        <v>64</v>
      </c>
      <c r="B24" s="206">
        <f>TEL!B$3</f>
        <v>581.83125353052947</v>
      </c>
      <c r="C24" s="206">
        <f>TEL!C$3</f>
        <v>602.41415036636658</v>
      </c>
      <c r="D24" s="206">
        <f>TEL!D$3</f>
        <v>544.51303071829636</v>
      </c>
      <c r="E24" s="206">
        <f>TEL!E$3</f>
        <v>485.5406239612517</v>
      </c>
      <c r="F24" s="206">
        <f>TEL!F$3</f>
        <v>465.0291082451887</v>
      </c>
      <c r="G24" s="206">
        <f>TEL!G$3</f>
        <v>451.07580195097199</v>
      </c>
      <c r="H24" s="206">
        <f>TEL!H$3</f>
        <v>428.62147288486102</v>
      </c>
      <c r="I24" s="206">
        <f>TEL!I$3</f>
        <v>428.83142075609459</v>
      </c>
      <c r="J24" s="206">
        <f>TEL!J$3</f>
        <v>382.76267465692848</v>
      </c>
      <c r="K24" s="206">
        <f>TEL!K$3</f>
        <v>296.00769114000911</v>
      </c>
      <c r="L24" s="206">
        <f>TEL!L$3</f>
        <v>254.24425535413329</v>
      </c>
      <c r="M24" s="206">
        <f>TEL!M$3</f>
        <v>271.28280623381897</v>
      </c>
      <c r="N24" s="206">
        <f>TEL!N$3</f>
        <v>257.30732461403898</v>
      </c>
      <c r="O24" s="206">
        <f>TEL!O$3</f>
        <v>236.07271846815041</v>
      </c>
      <c r="P24" s="206">
        <f>TEL!P$3</f>
        <v>256.33768649173169</v>
      </c>
      <c r="Q24" s="206">
        <f>TEL!Q$3</f>
        <v>237.3</v>
      </c>
      <c r="R24" s="206">
        <f>TEL!R$3</f>
        <v>250.17572691542341</v>
      </c>
      <c r="S24" s="206">
        <f>TEL!S$3</f>
        <v>264.11559813840938</v>
      </c>
      <c r="T24" s="206">
        <f>TEL!T$3</f>
        <v>263.135322652892</v>
      </c>
      <c r="U24" s="206">
        <f>TEL!U$3</f>
        <v>255.13720960560391</v>
      </c>
      <c r="V24" s="206">
        <f>TEL!V$3</f>
        <v>218.22425183538081</v>
      </c>
      <c r="W24" s="206">
        <f>TEL!W$3</f>
        <v>224.71206810215321</v>
      </c>
    </row>
    <row r="25" spans="1:23" ht="12" customHeight="1" x14ac:dyDescent="0.25">
      <c r="A25" s="12" t="s">
        <v>65</v>
      </c>
      <c r="B25" s="206">
        <f>WWP!B$3</f>
        <v>239.3057053355929</v>
      </c>
      <c r="C25" s="206">
        <f>WWP!C$3</f>
        <v>232.4275068342674</v>
      </c>
      <c r="D25" s="206">
        <f>WWP!D$3</f>
        <v>231.63026473762719</v>
      </c>
      <c r="E25" s="206">
        <f>WWP!E$3</f>
        <v>239.09017522199531</v>
      </c>
      <c r="F25" s="206">
        <f>WWP!F$3</f>
        <v>240.0112450363707</v>
      </c>
      <c r="G25" s="206">
        <f>WWP!G$3</f>
        <v>243.4102806540138</v>
      </c>
      <c r="H25" s="206">
        <f>WWP!H$3</f>
        <v>261.82861921281909</v>
      </c>
      <c r="I25" s="206">
        <f>WWP!I$3</f>
        <v>296.20426978781842</v>
      </c>
      <c r="J25" s="206">
        <f>WWP!J$3</f>
        <v>253.12899903242919</v>
      </c>
      <c r="K25" s="206">
        <f>WWP!K$3</f>
        <v>205.43439761169861</v>
      </c>
      <c r="L25" s="206">
        <f>WWP!L$3</f>
        <v>208.4104081884326</v>
      </c>
      <c r="M25" s="206">
        <f>WWP!M$3</f>
        <v>223.76770394436261</v>
      </c>
      <c r="N25" s="206">
        <f>WWP!N$3</f>
        <v>225.169334662246</v>
      </c>
      <c r="O25" s="206">
        <f>WWP!O$3</f>
        <v>221.44428078529489</v>
      </c>
      <c r="P25" s="206">
        <f>WWP!P$3</f>
        <v>251.7891076699147</v>
      </c>
      <c r="Q25" s="206">
        <f>WWP!Q$3</f>
        <v>241.8</v>
      </c>
      <c r="R25" s="206">
        <f>WWP!R$3</f>
        <v>252.35375065588221</v>
      </c>
      <c r="S25" s="206">
        <f>WWP!S$3</f>
        <v>265.57911271989309</v>
      </c>
      <c r="T25" s="206">
        <f>WWP!T$3</f>
        <v>277.90749759356498</v>
      </c>
      <c r="U25" s="206">
        <f>WWP!U$3</f>
        <v>290.16152169458047</v>
      </c>
      <c r="V25" s="206">
        <f>WWP!V$3</f>
        <v>287.87224463168337</v>
      </c>
      <c r="W25" s="206">
        <f>WWP!W$3</f>
        <v>316.54624794334359</v>
      </c>
    </row>
    <row r="26" spans="1:23" ht="12" customHeight="1" x14ac:dyDescent="0.25">
      <c r="A26" s="16" t="s">
        <v>66</v>
      </c>
      <c r="B26" s="209">
        <f>OIS!B$3</f>
        <v>2359.1639706259948</v>
      </c>
      <c r="C26" s="209">
        <f>OIS!C$3</f>
        <v>2359.1017463269709</v>
      </c>
      <c r="D26" s="209">
        <f>OIS!D$3</f>
        <v>2434.785772323215</v>
      </c>
      <c r="E26" s="209">
        <f>OIS!E$3</f>
        <v>2559.357044494041</v>
      </c>
      <c r="F26" s="209">
        <f>OIS!F$3</f>
        <v>2684.8695692916799</v>
      </c>
      <c r="G26" s="209">
        <f>OIS!G$3</f>
        <v>2847.704264003874</v>
      </c>
      <c r="H26" s="209">
        <f>OIS!H$3</f>
        <v>3141.9434305538289</v>
      </c>
      <c r="I26" s="209">
        <f>OIS!I$3</f>
        <v>3650.4615250487691</v>
      </c>
      <c r="J26" s="209">
        <f>OIS!J$3</f>
        <v>3817.1187198934631</v>
      </c>
      <c r="K26" s="209">
        <f>OIS!K$3</f>
        <v>3332.0852097353641</v>
      </c>
      <c r="L26" s="209">
        <f>OIS!L$3</f>
        <v>2924.3227689398609</v>
      </c>
      <c r="M26" s="209">
        <f>OIS!M$3</f>
        <v>2807.4521549317219</v>
      </c>
      <c r="N26" s="209">
        <f>OIS!N$3</f>
        <v>2685.149400972276</v>
      </c>
      <c r="O26" s="209">
        <f>OIS!O$3</f>
        <v>2530.3161760255039</v>
      </c>
      <c r="P26" s="209">
        <f>OIS!P$3</f>
        <v>2783.831318481381</v>
      </c>
      <c r="Q26" s="209">
        <f>OIS!Q$3</f>
        <v>2767.9</v>
      </c>
      <c r="R26" s="209">
        <f>OIS!R$3</f>
        <v>2874.1993287726832</v>
      </c>
      <c r="S26" s="209">
        <f>OIS!S$3</f>
        <v>3101.284965802543</v>
      </c>
      <c r="T26" s="209">
        <f>OIS!T$3</f>
        <v>3346.3264936574951</v>
      </c>
      <c r="U26" s="209">
        <f>OIS!U$3</f>
        <v>3548.167744098962</v>
      </c>
      <c r="V26" s="209">
        <f>OIS!V$3</f>
        <v>3390.0563248279468</v>
      </c>
      <c r="W26" s="209">
        <f>OIS!W$3</f>
        <v>3690.3569640174551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1426.8995700773858</v>
      </c>
      <c r="C29" s="210">
        <f>ISI!C25+NFM!C43+CHI!C32+NMM!C31+PPA!C32+FBT!C12+TRE!C12+MAE!C12+TEL!C12+WWP!C12+OIS!C12</f>
        <v>1338.3589853826309</v>
      </c>
      <c r="D29" s="210">
        <f>ISI!D25+NFM!D43+CHI!D32+NMM!D31+PPA!D32+FBT!D12+TRE!D12+MAE!D12+TEL!D12+WWP!D12+OIS!D12</f>
        <v>1265.2510748065347</v>
      </c>
      <c r="E29" s="210">
        <f>ISI!E25+NFM!E43+CHI!E32+NMM!E31+PPA!E32+FBT!E12+TRE!E12+MAE!E12+TEL!E12+WWP!E12+OIS!E12</f>
        <v>1501.97222699914</v>
      </c>
      <c r="F29" s="210">
        <f>ISI!F25+NFM!F43+CHI!F32+NMM!F31+PPA!F32+FBT!F12+TRE!F12+MAE!F12+TEL!F12+WWP!F12+OIS!F12</f>
        <v>1536.4895958727429</v>
      </c>
      <c r="G29" s="210">
        <f>ISI!G25+NFM!G43+CHI!G32+NMM!G31+PPA!G32+FBT!G12+TRE!G12+MAE!G12+TEL!G12+WWP!G12+OIS!G12</f>
        <v>1645.8715391229575</v>
      </c>
      <c r="H29" s="210">
        <f>ISI!H25+NFM!H43+CHI!H32+NMM!H31+PPA!H32+FBT!H12+TRE!H12+MAE!H12+TEL!H12+WWP!H12+OIS!H12</f>
        <v>1701.2730008598453</v>
      </c>
      <c r="I29" s="210">
        <f>ISI!I25+NFM!I43+CHI!I32+NMM!I31+PPA!I32+FBT!I12+TRE!I12+MAE!I12+TEL!I12+WWP!I12+OIS!I12</f>
        <v>1607.556061908856</v>
      </c>
      <c r="J29" s="210">
        <f>ISI!J25+NFM!J43+CHI!J32+NMM!J31+PPA!J32+FBT!J12+TRE!J12+MAE!J12+TEL!J12+WWP!J12+OIS!J12</f>
        <v>1485.3378331900262</v>
      </c>
      <c r="K29" s="210">
        <f>ISI!K25+NFM!K43+CHI!K32+NMM!K31+PPA!K32+FBT!K12+TRE!K12+MAE!K12+TEL!K12+WWP!K12+OIS!K12</f>
        <v>1221.1075666380045</v>
      </c>
      <c r="L29" s="210">
        <f>ISI!L25+NFM!L43+CHI!L32+NMM!L31+PPA!L32+FBT!L12+TRE!L12+MAE!L12+TEL!L12+WWP!L12+OIS!L12</f>
        <v>1274.0556319862424</v>
      </c>
      <c r="M29" s="210">
        <f>ISI!M25+NFM!M43+CHI!M32+NMM!M31+PPA!M32+FBT!M12+TRE!M12+MAE!M12+TEL!M12+WWP!M12+OIS!M12</f>
        <v>1236.8919174548582</v>
      </c>
      <c r="N29" s="210">
        <f>ISI!N25+NFM!N43+CHI!N32+NMM!N31+PPA!N32+FBT!N12+TRE!N12+MAE!N12+TEL!N12+WWP!N12+OIS!N12</f>
        <v>1207.41418744626</v>
      </c>
      <c r="O29" s="210">
        <f>ISI!O25+NFM!O43+CHI!O32+NMM!O31+PPA!O32+FBT!O12+TRE!O12+MAE!O12+TEL!O12+WWP!O12+OIS!O12</f>
        <v>1197.6507308684436</v>
      </c>
      <c r="P29" s="210">
        <f>ISI!P25+NFM!P43+CHI!P32+NMM!P31+PPA!P32+FBT!P12+TRE!P12+MAE!P12+TEL!P12+WWP!P12+OIS!P12</f>
        <v>1231.2127257093721</v>
      </c>
      <c r="Q29" s="210">
        <f>ISI!Q25+NFM!Q43+CHI!Q32+NMM!Q31+PPA!Q32+FBT!Q12+TRE!Q12+MAE!Q12+TEL!Q12+WWP!Q12+OIS!Q12</f>
        <v>1228.0212381771278</v>
      </c>
      <c r="R29" s="210">
        <f>ISI!R25+NFM!R43+CHI!R32+NMM!R31+PPA!R32+FBT!R12+TRE!R12+MAE!R12+TEL!R12+WWP!R12+OIS!R12</f>
        <v>1242.3368873602751</v>
      </c>
      <c r="S29" s="210">
        <f>ISI!S25+NFM!S43+CHI!S32+NMM!S31+PPA!S32+FBT!S12+TRE!S12+MAE!S12+TEL!S12+WWP!S12+OIS!S12</f>
        <v>1295.6119518486666</v>
      </c>
      <c r="T29" s="210">
        <f>ISI!T25+NFM!T43+CHI!T32+NMM!T31+PPA!T32+FBT!T12+TRE!T12+MAE!T12+TEL!T12+WWP!T12+OIS!T12</f>
        <v>1319.1759243336201</v>
      </c>
      <c r="U29" s="210">
        <f>ISI!U25+NFM!U43+CHI!U32+NMM!U31+PPA!U32+FBT!U12+TRE!U12+MAE!U12+TEL!U12+WWP!U12+OIS!U12</f>
        <v>1322.0802235597594</v>
      </c>
      <c r="V29" s="210">
        <f>ISI!V25+NFM!V43+CHI!V32+NMM!V31+PPA!V32+FBT!V12+TRE!V12+MAE!V12+TEL!V12+WWP!V12+OIS!V12</f>
        <v>1256.4076526225278</v>
      </c>
      <c r="W29" s="210">
        <f>ISI!W25+NFM!W43+CHI!W32+NMM!W31+PPA!W32+FBT!W12+TRE!W12+MAE!W12+TEL!W12+WWP!W12+OIS!W12</f>
        <v>1294.2629406706792</v>
      </c>
    </row>
    <row r="30" spans="1:23" ht="12" customHeight="1" x14ac:dyDescent="0.25">
      <c r="A30" s="17" t="s">
        <v>30</v>
      </c>
      <c r="B30" s="211">
        <f t="shared" ref="B30:W30" si="0">B31+B32</f>
        <v>86.384522785898525</v>
      </c>
      <c r="C30" s="211">
        <f t="shared" si="0"/>
        <v>85.502493551160768</v>
      </c>
      <c r="D30" s="211">
        <f t="shared" si="0"/>
        <v>96.960189165950112</v>
      </c>
      <c r="E30" s="211">
        <f t="shared" si="0"/>
        <v>82.009630266552023</v>
      </c>
      <c r="F30" s="211">
        <f t="shared" si="0"/>
        <v>77.16242476354256</v>
      </c>
      <c r="G30" s="211">
        <f t="shared" si="0"/>
        <v>79.902235597592423</v>
      </c>
      <c r="H30" s="211">
        <f t="shared" si="0"/>
        <v>79.285640584694761</v>
      </c>
      <c r="I30" s="211">
        <f t="shared" si="0"/>
        <v>82.657953568357698</v>
      </c>
      <c r="J30" s="211">
        <f t="shared" si="0"/>
        <v>80.879535683576947</v>
      </c>
      <c r="K30" s="211">
        <f t="shared" si="0"/>
        <v>54.302579535683563</v>
      </c>
      <c r="L30" s="211">
        <f t="shared" si="0"/>
        <v>47.465520206362854</v>
      </c>
      <c r="M30" s="211">
        <f t="shared" si="0"/>
        <v>52.946775580395524</v>
      </c>
      <c r="N30" s="211">
        <f t="shared" si="0"/>
        <v>50.793895098882203</v>
      </c>
      <c r="O30" s="211">
        <f t="shared" si="0"/>
        <v>47.468873602751508</v>
      </c>
      <c r="P30" s="211">
        <f t="shared" si="0"/>
        <v>45.066208082545131</v>
      </c>
      <c r="Q30" s="211">
        <f t="shared" si="0"/>
        <v>39.299999999999997</v>
      </c>
      <c r="R30" s="211">
        <f t="shared" si="0"/>
        <v>36.268959587274296</v>
      </c>
      <c r="S30" s="211">
        <f t="shared" si="0"/>
        <v>38.25348237317283</v>
      </c>
      <c r="T30" s="211">
        <f t="shared" si="0"/>
        <v>40.857523645743768</v>
      </c>
      <c r="U30" s="211">
        <f t="shared" si="0"/>
        <v>39.79982803095443</v>
      </c>
      <c r="V30" s="211">
        <f t="shared" si="0"/>
        <v>28.287876182287185</v>
      </c>
      <c r="W30" s="211">
        <f t="shared" si="0"/>
        <v>21.057093723129832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86.384522785898525</v>
      </c>
      <c r="C31" s="206">
        <f>ISI!C27+NFM!C44+CHI!C33+NMM!C32+PPA!C33+FBT!C13+TRE!C13+MAE!C13+TEL!C13+WWP!C13+OIS!C13</f>
        <v>85.502493551160768</v>
      </c>
      <c r="D31" s="206">
        <f>ISI!D27+NFM!D44+CHI!D33+NMM!D32+PPA!D33+FBT!D13+TRE!D13+MAE!D13+TEL!D13+WWP!D13+OIS!D13</f>
        <v>96.960189165950112</v>
      </c>
      <c r="E31" s="206">
        <f>ISI!E27+NFM!E44+CHI!E33+NMM!E32+PPA!E33+FBT!E13+TRE!E13+MAE!E13+TEL!E13+WWP!E13+OIS!E13</f>
        <v>82.009630266552023</v>
      </c>
      <c r="F31" s="206">
        <f>ISI!F27+NFM!F44+CHI!F33+NMM!F32+PPA!F33+FBT!F13+TRE!F13+MAE!F13+TEL!F13+WWP!F13+OIS!F13</f>
        <v>77.16242476354256</v>
      </c>
      <c r="G31" s="206">
        <f>ISI!G27+NFM!G44+CHI!G33+NMM!G32+PPA!G33+FBT!G13+TRE!G13+MAE!G13+TEL!G13+WWP!G13+OIS!G13</f>
        <v>79.902235597592423</v>
      </c>
      <c r="H31" s="206">
        <f>ISI!H27+NFM!H44+CHI!H33+NMM!H32+PPA!H33+FBT!H13+TRE!H13+MAE!H13+TEL!H13+WWP!H13+OIS!H13</f>
        <v>79.285640584694761</v>
      </c>
      <c r="I31" s="206">
        <f>ISI!I27+NFM!I44+CHI!I33+NMM!I32+PPA!I33+FBT!I13+TRE!I13+MAE!I13+TEL!I13+WWP!I13+OIS!I13</f>
        <v>82.657953568357698</v>
      </c>
      <c r="J31" s="206">
        <f>ISI!J27+NFM!J44+CHI!J33+NMM!J32+PPA!J33+FBT!J13+TRE!J13+MAE!J13+TEL!J13+WWP!J13+OIS!J13</f>
        <v>80.879535683576947</v>
      </c>
      <c r="K31" s="206">
        <f>ISI!K27+NFM!K44+CHI!K33+NMM!K32+PPA!K33+FBT!K13+TRE!K13+MAE!K13+TEL!K13+WWP!K13+OIS!K13</f>
        <v>54.302579535683563</v>
      </c>
      <c r="L31" s="206">
        <f>ISI!L27+NFM!L44+CHI!L33+NMM!L32+PPA!L33+FBT!L13+TRE!L13+MAE!L13+TEL!L13+WWP!L13+OIS!L13</f>
        <v>47.465520206362854</v>
      </c>
      <c r="M31" s="206">
        <f>ISI!M27+NFM!M44+CHI!M33+NMM!M32+PPA!M33+FBT!M13+TRE!M13+MAE!M13+TEL!M13+WWP!M13+OIS!M13</f>
        <v>52.946775580395524</v>
      </c>
      <c r="N31" s="206">
        <f>ISI!N27+NFM!N44+CHI!N33+NMM!N32+PPA!N33+FBT!N13+TRE!N13+MAE!N13+TEL!N13+WWP!N13+OIS!N13</f>
        <v>50.793895098882203</v>
      </c>
      <c r="O31" s="206">
        <f>ISI!O27+NFM!O44+CHI!O33+NMM!O32+PPA!O33+FBT!O13+TRE!O13+MAE!O13+TEL!O13+WWP!O13+OIS!O13</f>
        <v>47.468873602751508</v>
      </c>
      <c r="P31" s="206">
        <f>ISI!P27+NFM!P44+CHI!P33+NMM!P32+PPA!P33+FBT!P13+TRE!P13+MAE!P13+TEL!P13+WWP!P13+OIS!P13</f>
        <v>45.066208082545131</v>
      </c>
      <c r="Q31" s="206">
        <f>ISI!Q27+NFM!Q44+CHI!Q33+NMM!Q32+PPA!Q33+FBT!Q13+TRE!Q13+MAE!Q13+TEL!Q13+WWP!Q13+OIS!Q13</f>
        <v>39.299999999999997</v>
      </c>
      <c r="R31" s="206">
        <f>ISI!R27+NFM!R44+CHI!R33+NMM!R32+PPA!R33+FBT!R13+TRE!R13+MAE!R13+TEL!R13+WWP!R13+OIS!R13</f>
        <v>36.268959587274296</v>
      </c>
      <c r="S31" s="206">
        <f>ISI!S27+NFM!S44+CHI!S33+NMM!S32+PPA!S33+FBT!S13+TRE!S13+MAE!S13+TEL!S13+WWP!S13+OIS!S13</f>
        <v>38.25348237317283</v>
      </c>
      <c r="T31" s="206">
        <f>ISI!T27+NFM!T44+CHI!T33+NMM!T32+PPA!T33+FBT!T13+TRE!T13+MAE!T13+TEL!T13+WWP!T13+OIS!T13</f>
        <v>40.857523645743768</v>
      </c>
      <c r="U31" s="206">
        <f>ISI!U27+NFM!U44+CHI!U33+NMM!U32+PPA!U33+FBT!U13+TRE!U13+MAE!U13+TEL!U13+WWP!U13+OIS!U13</f>
        <v>39.79982803095443</v>
      </c>
      <c r="V31" s="206">
        <f>ISI!V27+NFM!V44+CHI!V33+NMM!V32+PPA!V33+FBT!V13+TRE!V13+MAE!V13+TEL!V13+WWP!V13+OIS!V13</f>
        <v>28.287876182287185</v>
      </c>
      <c r="W31" s="206">
        <f>ISI!W27+NFM!W44+CHI!W33+NMM!W32+PPA!W33+FBT!W13+TRE!W13+MAE!W13+TEL!W13+WWP!W13+OIS!W13</f>
        <v>21.057093723129832</v>
      </c>
    </row>
    <row r="32" spans="1:23" ht="12" customHeight="1" x14ac:dyDescent="0.25">
      <c r="A32" s="18" t="s">
        <v>40</v>
      </c>
      <c r="B32" s="206">
        <f>ISI!B28</f>
        <v>0</v>
      </c>
      <c r="C32" s="206">
        <f>ISI!C28</f>
        <v>0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272.5705932932072</v>
      </c>
      <c r="C33" s="207">
        <f t="shared" si="1"/>
        <v>215.92613929492691</v>
      </c>
      <c r="D33" s="207">
        <f t="shared" si="1"/>
        <v>141.70739466895958</v>
      </c>
      <c r="E33" s="207">
        <f t="shared" si="1"/>
        <v>193.93336199484091</v>
      </c>
      <c r="F33" s="207">
        <f t="shared" si="1"/>
        <v>201.34720550300943</v>
      </c>
      <c r="G33" s="207">
        <f t="shared" si="1"/>
        <v>221.18564058469474</v>
      </c>
      <c r="H33" s="207">
        <f t="shared" si="1"/>
        <v>263.58469475494405</v>
      </c>
      <c r="I33" s="207">
        <f t="shared" si="1"/>
        <v>179.88993981083405</v>
      </c>
      <c r="J33" s="207">
        <f t="shared" si="1"/>
        <v>178.14944110060188</v>
      </c>
      <c r="K33" s="207">
        <f t="shared" si="1"/>
        <v>154.22269991401549</v>
      </c>
      <c r="L33" s="207">
        <f t="shared" si="1"/>
        <v>127.39269131556317</v>
      </c>
      <c r="M33" s="207">
        <f t="shared" si="1"/>
        <v>115.12639724849528</v>
      </c>
      <c r="N33" s="207">
        <f t="shared" si="1"/>
        <v>106.12837489251935</v>
      </c>
      <c r="O33" s="207">
        <f t="shared" si="1"/>
        <v>117.03490971625106</v>
      </c>
      <c r="P33" s="207">
        <f t="shared" si="1"/>
        <v>111.42596732588135</v>
      </c>
      <c r="Q33" s="207">
        <f t="shared" si="1"/>
        <v>94.15735167669817</v>
      </c>
      <c r="R33" s="207">
        <f t="shared" si="1"/>
        <v>94.130438521066196</v>
      </c>
      <c r="S33" s="207">
        <f t="shared" si="1"/>
        <v>96.147119518486647</v>
      </c>
      <c r="T33" s="207">
        <f t="shared" si="1"/>
        <v>99.597592433361996</v>
      </c>
      <c r="U33" s="207">
        <f t="shared" si="1"/>
        <v>94.592433361994836</v>
      </c>
      <c r="V33" s="207">
        <f t="shared" si="1"/>
        <v>97.708856405846944</v>
      </c>
      <c r="W33" s="207">
        <f t="shared" si="1"/>
        <v>99.56715391229578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13.556921754084264</v>
      </c>
      <c r="C35" s="206">
        <f>ISI!C31+NFM!C47+CHI!C36+NMM!C35+PPA!C36+FBT!C16+TRE!C16+MAE!C16+TEL!C16+WWP!C16+OIS!C16</f>
        <v>13.556921754084264</v>
      </c>
      <c r="D35" s="206">
        <f>ISI!D31+NFM!D47+CHI!D36+NMM!D35+PPA!D36+FBT!D16+TRE!D16+MAE!D16+TEL!D16+WWP!D16+OIS!D16</f>
        <v>11.297506448839208</v>
      </c>
      <c r="E35" s="206">
        <f>ISI!E31+NFM!E47+CHI!E36+NMM!E35+PPA!E36+FBT!E16+TRE!E16+MAE!E16+TEL!E16+WWP!E16+OIS!E16</f>
        <v>21.465090283748921</v>
      </c>
      <c r="F35" s="206">
        <f>ISI!F31+NFM!F47+CHI!F36+NMM!F35+PPA!F36+FBT!F16+TRE!F16+MAE!F16+TEL!F16+WWP!F16+OIS!F16</f>
        <v>21.465176268271708</v>
      </c>
      <c r="G35" s="206">
        <f>ISI!G31+NFM!G47+CHI!G36+NMM!G35+PPA!G36+FBT!G16+TRE!G16+MAE!G16+TEL!G16+WWP!G16+OIS!G16</f>
        <v>28.243680137575236</v>
      </c>
      <c r="H35" s="206">
        <f>ISI!H31+NFM!H47+CHI!H36+NMM!H35+PPA!H36+FBT!H16+TRE!H16+MAE!H16+TEL!H16+WWP!H16+OIS!H16</f>
        <v>35.022098022355969</v>
      </c>
      <c r="I35" s="206">
        <f>ISI!I31+NFM!I47+CHI!I36+NMM!I35+PPA!I36+FBT!I16+TRE!I16+MAE!I16+TEL!I16+WWP!I16+OIS!I16</f>
        <v>19.798022355975927</v>
      </c>
      <c r="J35" s="206">
        <f>ISI!J31+NFM!J47+CHI!J36+NMM!J35+PPA!J36+FBT!J16+TRE!J16+MAE!J16+TEL!J16+WWP!J16+OIS!J16</f>
        <v>23.09776440240757</v>
      </c>
      <c r="K35" s="206">
        <f>ISI!K31+NFM!K47+CHI!K36+NMM!K35+PPA!K36+FBT!K16+TRE!K16+MAE!K16+TEL!K16+WWP!K16+OIS!K16</f>
        <v>20.897936371453138</v>
      </c>
      <c r="L35" s="206">
        <f>ISI!L31+NFM!L47+CHI!L36+NMM!L35+PPA!L36+FBT!L16+TRE!L16+MAE!L16+TEL!L16+WWP!L16+OIS!L16</f>
        <v>21.997850386930352</v>
      </c>
      <c r="M35" s="206">
        <f>ISI!M31+NFM!M47+CHI!M36+NMM!M35+PPA!M36+FBT!M16+TRE!M16+MAE!M16+TEL!M16+WWP!M16+OIS!M16</f>
        <v>25.297334479793637</v>
      </c>
      <c r="N35" s="206">
        <f>ISI!N31+NFM!N47+CHI!N36+NMM!N35+PPA!N36+FBT!N16+TRE!N16+MAE!N16+TEL!N16+WWP!N16+OIS!N16</f>
        <v>24.197592433361994</v>
      </c>
      <c r="O35" s="206">
        <f>ISI!O31+NFM!O47+CHI!O36+NMM!O35+PPA!O36+FBT!O16+TRE!O16+MAE!O16+TEL!O16+WWP!O16+OIS!O16</f>
        <v>23.097678417884776</v>
      </c>
      <c r="P35" s="206">
        <f>ISI!P31+NFM!P47+CHI!P36+NMM!P35+PPA!P36+FBT!P16+TRE!P16+MAE!P16+TEL!P16+WWP!P16+OIS!P16</f>
        <v>24.197506448839203</v>
      </c>
      <c r="Q35" s="206">
        <f>ISI!Q31+NFM!Q47+CHI!Q36+NMM!Q35+PPA!Q36+FBT!Q16+TRE!Q16+MAE!Q16+TEL!Q16+WWP!Q16+OIS!Q16</f>
        <v>20.898022355975922</v>
      </c>
      <c r="R35" s="206">
        <f>ISI!R31+NFM!R47+CHI!R36+NMM!R35+PPA!R36+FBT!R16+TRE!R16+MAE!R16+TEL!R16+WWP!R16+OIS!R16</f>
        <v>21.997850386930349</v>
      </c>
      <c r="S35" s="206">
        <f>ISI!S31+NFM!S47+CHI!S36+NMM!S35+PPA!S36+FBT!S16+TRE!S16+MAE!S16+TEL!S16+WWP!S16+OIS!S16</f>
        <v>24.038005159071368</v>
      </c>
      <c r="T35" s="206">
        <f>ISI!T31+NFM!T47+CHI!T36+NMM!T35+PPA!T36+FBT!T16+TRE!T16+MAE!T16+TEL!T16+WWP!T16+OIS!T16</f>
        <v>26.118916595012895</v>
      </c>
      <c r="U35" s="206">
        <f>ISI!U31+NFM!U47+CHI!U36+NMM!U35+PPA!U36+FBT!U16+TRE!U16+MAE!U16+TEL!U16+WWP!U16+OIS!U16</f>
        <v>22.766380051590716</v>
      </c>
      <c r="V35" s="206">
        <f>ISI!V31+NFM!V47+CHI!V36+NMM!V35+PPA!V36+FBT!V16+TRE!V16+MAE!V16+TEL!V16+WWP!V16+OIS!V16</f>
        <v>23.334135855546002</v>
      </c>
      <c r="W35" s="206">
        <f>ISI!W31+NFM!W47+CHI!W36+NMM!W35+PPA!W36+FBT!W16+TRE!W16+MAE!W16+TEL!W16+WWP!W16+OIS!W16</f>
        <v>20.722012037833188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166.37987962166807</v>
      </c>
      <c r="C36" s="206">
        <f>ISI!C32+NFM!C48+CHI!C37+NMM!C36+PPA!C37+FBT!C17+TRE!C17+MAE!C17+TEL!C17+WWP!C17+OIS!C17</f>
        <v>123.24436801375751</v>
      </c>
      <c r="D36" s="206">
        <f>ISI!D32+NFM!D48+CHI!D37+NMM!D36+PPA!D37+FBT!D17+TRE!D17+MAE!D17+TEL!D17+WWP!D17+OIS!D17</f>
        <v>82.162940670679262</v>
      </c>
      <c r="E36" s="206">
        <f>ISI!E32+NFM!E48+CHI!E37+NMM!E36+PPA!E37+FBT!E17+TRE!E17+MAE!E17+TEL!E17+WWP!E17+OIS!E17</f>
        <v>111.94711951848666</v>
      </c>
      <c r="F36" s="206">
        <f>ISI!F32+NFM!F48+CHI!F37+NMM!F36+PPA!F37+FBT!F17+TRE!F17+MAE!F17+TEL!F17+WWP!F17+OIS!F17</f>
        <v>102.70369733447978</v>
      </c>
      <c r="G36" s="206">
        <f>ISI!G32+NFM!G48+CHI!G37+NMM!G36+PPA!G37+FBT!G17+TRE!G17+MAE!G17+TEL!G17+WWP!G17+OIS!G17</f>
        <v>114.0011177987962</v>
      </c>
      <c r="H36" s="206">
        <f>ISI!H32+NFM!H48+CHI!H37+NMM!H36+PPA!H37+FBT!H17+TRE!H17+MAE!H17+TEL!H17+WWP!H17+OIS!H17</f>
        <v>136.34290627687014</v>
      </c>
      <c r="I36" s="206">
        <f>ISI!I32+NFM!I48+CHI!I37+NMM!I36+PPA!I37+FBT!I17+TRE!I17+MAE!I17+TEL!I17+WWP!I17+OIS!I17</f>
        <v>103.78340498710233</v>
      </c>
      <c r="J36" s="206">
        <f>ISI!J32+NFM!J48+CHI!J37+NMM!J36+PPA!J37+FBT!J17+TRE!J17+MAE!J17+TEL!J17+WWP!J17+OIS!J17</f>
        <v>100.73104041272572</v>
      </c>
      <c r="K36" s="206">
        <f>ISI!K32+NFM!K48+CHI!K37+NMM!K36+PPA!K37+FBT!K17+TRE!K17+MAE!K17+TEL!K17+WWP!K17+OIS!K17</f>
        <v>83.433705932932085</v>
      </c>
      <c r="L36" s="206">
        <f>ISI!L32+NFM!L48+CHI!L37+NMM!L36+PPA!L37+FBT!L17+TRE!L17+MAE!L17+TEL!L17+WWP!L17+OIS!L17</f>
        <v>73.258641444539961</v>
      </c>
      <c r="M36" s="206">
        <f>ISI!M32+NFM!M48+CHI!M37+NMM!M36+PPA!M37+FBT!M17+TRE!M17+MAE!M17+TEL!M17+WWP!M17+OIS!M17</f>
        <v>61.048925193465188</v>
      </c>
      <c r="N36" s="206">
        <f>ISI!N32+NFM!N48+CHI!N37+NMM!N36+PPA!N37+FBT!N17+TRE!N17+MAE!N17+TEL!N17+WWP!N17+OIS!N17</f>
        <v>55.961564918314707</v>
      </c>
      <c r="O36" s="206">
        <f>ISI!O32+NFM!O48+CHI!O37+NMM!O36+PPA!O37+FBT!O17+TRE!O17+MAE!O17+TEL!O17+WWP!O17+OIS!O17</f>
        <v>52.910490111779879</v>
      </c>
      <c r="P36" s="206">
        <f>ISI!P32+NFM!P48+CHI!P37+NMM!P36+PPA!P37+FBT!P17+TRE!P17+MAE!P17+TEL!P17+WWP!P17+OIS!P17</f>
        <v>45.784608770421322</v>
      </c>
      <c r="Q36" s="206">
        <f>ISI!Q32+NFM!Q48+CHI!Q37+NMM!Q36+PPA!Q37+FBT!Q17+TRE!Q17+MAE!Q17+TEL!Q17+WWP!Q17+OIS!Q17</f>
        <v>45.785554600171956</v>
      </c>
      <c r="R36" s="206">
        <f>ISI!R32+NFM!R48+CHI!R37+NMM!R36+PPA!R37+FBT!R17+TRE!R17+MAE!R17+TEL!R17+WWP!R17+OIS!R17</f>
        <v>46.80300945829751</v>
      </c>
      <c r="S36" s="206">
        <f>ISI!S32+NFM!S48+CHI!S37+NMM!S36+PPA!S37+FBT!S17+TRE!S17+MAE!S17+TEL!S17+WWP!S17+OIS!S17</f>
        <v>44.106964746345653</v>
      </c>
      <c r="T36" s="206">
        <f>ISI!T32+NFM!T48+CHI!T37+NMM!T36+PPA!T37+FBT!T17+TRE!T17+MAE!T17+TEL!T17+WWP!T17+OIS!T17</f>
        <v>42.640928632846084</v>
      </c>
      <c r="U36" s="206">
        <f>ISI!U32+NFM!U48+CHI!U37+NMM!U36+PPA!U37+FBT!U17+TRE!U17+MAE!U17+TEL!U17+WWP!U17+OIS!U17</f>
        <v>43.15262252794497</v>
      </c>
      <c r="V36" s="206">
        <f>ISI!V32+NFM!V48+CHI!V37+NMM!V36+PPA!V37+FBT!V17+TRE!V17+MAE!V17+TEL!V17+WWP!V17+OIS!V17</f>
        <v>41.496044711951846</v>
      </c>
      <c r="W36" s="206">
        <f>ISI!W32+NFM!W48+CHI!W37+NMM!W36+PPA!W37+FBT!W17+TRE!W17+MAE!W17+TEL!W17+WWP!W17+OIS!W17</f>
        <v>42.371195184866721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92.633791917454857</v>
      </c>
      <c r="C37" s="206">
        <f>ISI!C33+NFM!C49+CHI!C38+NMM!C37+PPA!C38+FBT!C18+TRE!C18+MAE!C18+TEL!C18+WWP!C18+OIS!C18</f>
        <v>79.124849527085132</v>
      </c>
      <c r="D37" s="206">
        <f>ISI!D33+NFM!D49+CHI!D38+NMM!D37+PPA!D38+FBT!D18+TRE!D18+MAE!D18+TEL!D18+WWP!D18+OIS!D18</f>
        <v>48.246947549441103</v>
      </c>
      <c r="E37" s="206">
        <f>ISI!E33+NFM!E49+CHI!E38+NMM!E37+PPA!E38+FBT!E18+TRE!E18+MAE!E18+TEL!E18+WWP!E18+OIS!E18</f>
        <v>39.562424763542559</v>
      </c>
      <c r="F37" s="206">
        <f>ISI!F33+NFM!F49+CHI!F38+NMM!F37+PPA!F38+FBT!F18+TRE!F18+MAE!F18+TEL!F18+WWP!F18+OIS!F18</f>
        <v>45.352106620808257</v>
      </c>
      <c r="G37" s="206">
        <f>ISI!G33+NFM!G49+CHI!G38+NMM!G37+PPA!G38+FBT!G18+TRE!G18+MAE!G18+TEL!G18+WWP!G18+OIS!G18</f>
        <v>42.457093723129837</v>
      </c>
      <c r="H37" s="206">
        <f>ISI!H33+NFM!H49+CHI!H38+NMM!H37+PPA!H38+FBT!H18+TRE!H18+MAE!H18+TEL!H18+WWP!H18+OIS!H18</f>
        <v>41.492347377472058</v>
      </c>
      <c r="I37" s="206">
        <f>ISI!I33+NFM!I49+CHI!I38+NMM!I37+PPA!I38+FBT!I18+TRE!I18+MAE!I18+TEL!I18+WWP!I18+OIS!I18</f>
        <v>16.719776440240757</v>
      </c>
      <c r="J37" s="206">
        <f>ISI!J33+NFM!J49+CHI!J38+NMM!J37+PPA!J38+FBT!J18+TRE!J18+MAE!J18+TEL!J18+WWP!J18+OIS!J18</f>
        <v>14.731900257953566</v>
      </c>
      <c r="K37" s="206">
        <f>ISI!K33+NFM!K49+CHI!K38+NMM!K37+PPA!K38+FBT!K18+TRE!K18+MAE!K18+TEL!K18+WWP!K18+OIS!K18</f>
        <v>15.73817712811694</v>
      </c>
      <c r="L37" s="206">
        <f>ISI!L33+NFM!L49+CHI!L38+NMM!L37+PPA!L38+FBT!L18+TRE!L18+MAE!L18+TEL!L18+WWP!L18+OIS!L18</f>
        <v>7.8651762682717088</v>
      </c>
      <c r="M37" s="206">
        <f>ISI!M33+NFM!M49+CHI!M38+NMM!M37+PPA!M38+FBT!M18+TRE!M18+MAE!M18+TEL!M18+WWP!M18+OIS!M18</f>
        <v>6.8740326741186584</v>
      </c>
      <c r="N37" s="206">
        <f>ISI!N33+NFM!N49+CHI!N38+NMM!N37+PPA!N38+FBT!N18+TRE!N18+MAE!N18+TEL!N18+WWP!N18+OIS!N18</f>
        <v>7.8516766981943249</v>
      </c>
      <c r="O37" s="206">
        <f>ISI!O33+NFM!O49+CHI!O38+NMM!O37+PPA!O38+FBT!O18+TRE!O18+MAE!O18+TEL!O18+WWP!O18+OIS!O18</f>
        <v>6.8695614789337913</v>
      </c>
      <c r="P37" s="206">
        <f>ISI!P33+NFM!P49+CHI!P38+NMM!P37+PPA!P38+FBT!P18+TRE!P18+MAE!P18+TEL!P18+WWP!P18+OIS!P18</f>
        <v>5.8859845227858987</v>
      </c>
      <c r="Q37" s="206">
        <f>ISI!Q33+NFM!Q49+CHI!Q38+NMM!Q37+PPA!Q38+FBT!Q18+TRE!Q18+MAE!Q18+TEL!Q18+WWP!Q18+OIS!Q18</f>
        <v>2.9409286328460871</v>
      </c>
      <c r="R37" s="206">
        <f>ISI!R33+NFM!R49+CHI!R38+NMM!R37+PPA!R38+FBT!R18+TRE!R18+MAE!R18+TEL!R18+WWP!R18+OIS!R18</f>
        <v>0.98022355975924325</v>
      </c>
      <c r="S37" s="206">
        <f>ISI!S33+NFM!S49+CHI!S38+NMM!S37+PPA!S38+FBT!S18+TRE!S18+MAE!S18+TEL!S18+WWP!S18+OIS!S18</f>
        <v>0.20679277730008597</v>
      </c>
      <c r="T37" s="206">
        <f>ISI!T33+NFM!T49+CHI!T38+NMM!T37+PPA!T38+FBT!T18+TRE!T18+MAE!T18+TEL!T18+WWP!T18+OIS!T18</f>
        <v>0.2009458297506449</v>
      </c>
      <c r="U37" s="206">
        <f>ISI!U33+NFM!U49+CHI!U38+NMM!U37+PPA!U38+FBT!U18+TRE!U18+MAE!U18+TEL!U18+WWP!U18+OIS!U18</f>
        <v>0</v>
      </c>
      <c r="V37" s="206">
        <f>ISI!V33+NFM!V49+CHI!V38+NMM!V37+PPA!V38+FBT!V18+TRE!V18+MAE!V18+TEL!V18+WWP!V18+OIS!V18</f>
        <v>0</v>
      </c>
      <c r="W37" s="206">
        <f>ISI!W33+NFM!W49+CHI!W38+NMM!W37+PPA!W38+FBT!W18+TRE!W18+MAE!W18+TEL!W18+WWP!W18+OIS!W18</f>
        <v>0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0</v>
      </c>
      <c r="C38" s="206">
        <f>ISI!C34+NFM!C50+CHI!C39+NMM!C38+PPA!C39+FBT!C19+TRE!C19+MAE!C19+TEL!C19+WWP!C19+OIS!C19</f>
        <v>0</v>
      </c>
      <c r="D38" s="206">
        <f>ISI!D34+NFM!D50+CHI!D39+NMM!D38+PPA!D39+FBT!D19+TRE!D19+MAE!D19+TEL!D19+WWP!D19+OIS!D19</f>
        <v>0</v>
      </c>
      <c r="E38" s="206">
        <f>ISI!E34+NFM!E50+CHI!E39+NMM!E38+PPA!E39+FBT!E19+TRE!E19+MAE!E19+TEL!E19+WWP!E19+OIS!E19</f>
        <v>20.958727429062769</v>
      </c>
      <c r="F38" s="206">
        <f>ISI!F34+NFM!F50+CHI!F39+NMM!F38+PPA!F39+FBT!F19+TRE!F19+MAE!F19+TEL!F19+WWP!F19+OIS!F19</f>
        <v>31.826225279449702</v>
      </c>
      <c r="G38" s="206">
        <f>ISI!G34+NFM!G50+CHI!G39+NMM!G38+PPA!G39+FBT!G19+TRE!G19+MAE!G19+TEL!G19+WWP!G19+OIS!G19</f>
        <v>36.48374892519346</v>
      </c>
      <c r="H38" s="206">
        <f>ISI!H34+NFM!H50+CHI!H39+NMM!H38+PPA!H39+FBT!H19+TRE!H19+MAE!H19+TEL!H19+WWP!H19+OIS!H19</f>
        <v>50.727343078245916</v>
      </c>
      <c r="I38" s="206">
        <f>ISI!I34+NFM!I50+CHI!I39+NMM!I38+PPA!I39+FBT!I19+TRE!I19+MAE!I19+TEL!I19+WWP!I19+OIS!I19</f>
        <v>39.58873602751504</v>
      </c>
      <c r="J38" s="206">
        <f>ISI!J34+NFM!J50+CHI!J39+NMM!J38+PPA!J39+FBT!J19+TRE!J19+MAE!J19+TEL!J19+WWP!J19+OIS!J19</f>
        <v>39.58873602751504</v>
      </c>
      <c r="K38" s="206">
        <f>ISI!K34+NFM!K50+CHI!K39+NMM!K38+PPA!K39+FBT!K19+TRE!K19+MAE!K19+TEL!K19+WWP!K19+OIS!K19</f>
        <v>34.152880481513328</v>
      </c>
      <c r="L38" s="206">
        <f>ISI!L34+NFM!L50+CHI!L39+NMM!L38+PPA!L39+FBT!L19+TRE!L19+MAE!L19+TEL!L19+WWP!L19+OIS!L19</f>
        <v>24.271023215821149</v>
      </c>
      <c r="M38" s="206">
        <f>ISI!M34+NFM!M50+CHI!M39+NMM!M38+PPA!M39+FBT!M19+TRE!M19+MAE!M19+TEL!M19+WWP!M19+OIS!M19</f>
        <v>21.9061049011178</v>
      </c>
      <c r="N38" s="206">
        <f>ISI!N34+NFM!N50+CHI!N39+NMM!N38+PPA!N39+FBT!N19+TRE!N19+MAE!N19+TEL!N19+WWP!N19+OIS!N19</f>
        <v>18.117540842648321</v>
      </c>
      <c r="O38" s="206">
        <f>ISI!O34+NFM!O50+CHI!O39+NMM!O38+PPA!O39+FBT!O19+TRE!O19+MAE!O19+TEL!O19+WWP!O19+OIS!O19</f>
        <v>34.157179707652617</v>
      </c>
      <c r="P38" s="206">
        <f>ISI!P34+NFM!P50+CHI!P39+NMM!P38+PPA!P39+FBT!P19+TRE!P19+MAE!P19+TEL!P19+WWP!P19+OIS!P19</f>
        <v>35.557867583834913</v>
      </c>
      <c r="Q38" s="206">
        <f>ISI!Q34+NFM!Q50+CHI!Q39+NMM!Q38+PPA!Q39+FBT!Q19+TRE!Q19+MAE!Q19+TEL!Q19+WWP!Q19+OIS!Q19</f>
        <v>24.532846087704211</v>
      </c>
      <c r="R38" s="206">
        <f>ISI!R34+NFM!R50+CHI!R39+NMM!R38+PPA!R39+FBT!R19+TRE!R19+MAE!R19+TEL!R19+WWP!R19+OIS!R19</f>
        <v>24.349355116079099</v>
      </c>
      <c r="S38" s="206">
        <f>ISI!S34+NFM!S50+CHI!S39+NMM!S38+PPA!S39+FBT!S19+TRE!S19+MAE!S19+TEL!S19+WWP!S19+OIS!S19</f>
        <v>27.795356835769557</v>
      </c>
      <c r="T38" s="206">
        <f>ISI!T34+NFM!T50+CHI!T39+NMM!T38+PPA!T39+FBT!T19+TRE!T19+MAE!T19+TEL!T19+WWP!T19+OIS!T19</f>
        <v>30.636801375752366</v>
      </c>
      <c r="U38" s="206">
        <f>ISI!U34+NFM!U50+CHI!U39+NMM!U38+PPA!U39+FBT!U19+TRE!U19+MAE!U19+TEL!U19+WWP!U19+OIS!U19</f>
        <v>28.673430782459157</v>
      </c>
      <c r="V38" s="206">
        <f>ISI!V34+NFM!V50+CHI!V39+NMM!V38+PPA!V39+FBT!V19+TRE!V19+MAE!V19+TEL!V19+WWP!V19+OIS!V19</f>
        <v>32.878675838349096</v>
      </c>
      <c r="W38" s="206">
        <f>ISI!W34+NFM!W50+CHI!W39+NMM!W38+PPA!W39+FBT!W19+TRE!W19+MAE!W19+TEL!W19+WWP!W19+OIS!W19</f>
        <v>36.47394668959587</v>
      </c>
    </row>
    <row r="39" spans="1:23" ht="12" customHeight="1" x14ac:dyDescent="0.25">
      <c r="A39" s="19" t="s">
        <v>71</v>
      </c>
      <c r="B39" s="207">
        <f t="shared" ref="B39:W39" si="2">B40+B41</f>
        <v>491.55202063628536</v>
      </c>
      <c r="C39" s="207">
        <f t="shared" si="2"/>
        <v>457.60963026655202</v>
      </c>
      <c r="D39" s="207">
        <f t="shared" si="2"/>
        <v>430.61049011177988</v>
      </c>
      <c r="E39" s="207">
        <f t="shared" si="2"/>
        <v>499.01117798796213</v>
      </c>
      <c r="F39" s="207">
        <f t="shared" si="2"/>
        <v>510.72656921754083</v>
      </c>
      <c r="G39" s="207">
        <f t="shared" si="2"/>
        <v>540.79965606190888</v>
      </c>
      <c r="H39" s="207">
        <f t="shared" si="2"/>
        <v>549.95700773860699</v>
      </c>
      <c r="I39" s="207">
        <f t="shared" si="2"/>
        <v>548.36629406706788</v>
      </c>
      <c r="J39" s="207">
        <f t="shared" si="2"/>
        <v>526.11779879621668</v>
      </c>
      <c r="K39" s="207">
        <f t="shared" si="2"/>
        <v>449.01117798796213</v>
      </c>
      <c r="L39" s="207">
        <f t="shared" si="2"/>
        <v>483.01805674978505</v>
      </c>
      <c r="M39" s="207">
        <f t="shared" si="2"/>
        <v>425.42992261392942</v>
      </c>
      <c r="N39" s="207">
        <f t="shared" si="2"/>
        <v>416.20808254514185</v>
      </c>
      <c r="O39" s="207">
        <f t="shared" si="2"/>
        <v>393.59415305245051</v>
      </c>
      <c r="P39" s="207">
        <f t="shared" si="2"/>
        <v>391.61650902837482</v>
      </c>
      <c r="Q39" s="207">
        <f t="shared" si="2"/>
        <v>402.23559759243341</v>
      </c>
      <c r="R39" s="207">
        <f t="shared" si="2"/>
        <v>415.47721410146175</v>
      </c>
      <c r="S39" s="207">
        <f t="shared" si="2"/>
        <v>438.69398108340499</v>
      </c>
      <c r="T39" s="207">
        <f t="shared" si="2"/>
        <v>457.02020636285459</v>
      </c>
      <c r="U39" s="207">
        <f t="shared" si="2"/>
        <v>451.95176268271706</v>
      </c>
      <c r="V39" s="207">
        <f t="shared" si="2"/>
        <v>446.76380051590706</v>
      </c>
      <c r="W39" s="207">
        <f t="shared" si="2"/>
        <v>477.36698194325021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491.55202063628536</v>
      </c>
      <c r="C40" s="206">
        <f>ISI!C36+NFM!C52+CHI!C41+NMM!C40+PPA!C41+FBT!C21+TRE!C21+MAE!C21+TEL!C21+WWP!C21+OIS!C21</f>
        <v>457.60963026655202</v>
      </c>
      <c r="D40" s="206">
        <f>ISI!D36+NFM!D52+CHI!D41+NMM!D40+PPA!D41+FBT!D21+TRE!D21+MAE!D21+TEL!D21+WWP!D21+OIS!D21</f>
        <v>430.61049011177988</v>
      </c>
      <c r="E40" s="206">
        <f>ISI!E36+NFM!E52+CHI!E41+NMM!E40+PPA!E41+FBT!E21+TRE!E21+MAE!E21+TEL!E21+WWP!E21+OIS!E21</f>
        <v>499.01117798796213</v>
      </c>
      <c r="F40" s="206">
        <f>ISI!F36+NFM!F52+CHI!F41+NMM!F40+PPA!F41+FBT!F21+TRE!F21+MAE!F21+TEL!F21+WWP!F21+OIS!F21</f>
        <v>510.72656921754083</v>
      </c>
      <c r="G40" s="206">
        <f>ISI!G36+NFM!G52+CHI!G41+NMM!G40+PPA!G41+FBT!G21+TRE!G21+MAE!G21+TEL!G21+WWP!G21+OIS!G21</f>
        <v>540.79965606190888</v>
      </c>
      <c r="H40" s="206">
        <f>ISI!H36+NFM!H52+CHI!H41+NMM!H40+PPA!H41+FBT!H21+TRE!H21+MAE!H21+TEL!H21+WWP!H21+OIS!H21</f>
        <v>549.95700773860699</v>
      </c>
      <c r="I40" s="206">
        <f>ISI!I36+NFM!I52+CHI!I41+NMM!I40+PPA!I41+FBT!I21+TRE!I21+MAE!I21+TEL!I21+WWP!I21+OIS!I21</f>
        <v>548.36629406706788</v>
      </c>
      <c r="J40" s="206">
        <f>ISI!J36+NFM!J52+CHI!J41+NMM!J40+PPA!J41+FBT!J21+TRE!J21+MAE!J21+TEL!J21+WWP!J21+OIS!J21</f>
        <v>526.11779879621668</v>
      </c>
      <c r="K40" s="206">
        <f>ISI!K36+NFM!K52+CHI!K41+NMM!K40+PPA!K41+FBT!K21+TRE!K21+MAE!K21+TEL!K21+WWP!K21+OIS!K21</f>
        <v>449.01117798796213</v>
      </c>
      <c r="L40" s="206">
        <f>ISI!L36+NFM!L52+CHI!L41+NMM!L40+PPA!L41+FBT!L21+TRE!L21+MAE!L21+TEL!L21+WWP!L21+OIS!L21</f>
        <v>483.01805674978505</v>
      </c>
      <c r="M40" s="206">
        <f>ISI!M36+NFM!M52+CHI!M41+NMM!M40+PPA!M41+FBT!M21+TRE!M21+MAE!M21+TEL!M21+WWP!M21+OIS!M21</f>
        <v>425.42992261392942</v>
      </c>
      <c r="N40" s="206">
        <f>ISI!N36+NFM!N52+CHI!N41+NMM!N40+PPA!N41+FBT!N21+TRE!N21+MAE!N21+TEL!N21+WWP!N21+OIS!N21</f>
        <v>416.20808254514185</v>
      </c>
      <c r="O40" s="206">
        <f>ISI!O36+NFM!O52+CHI!O41+NMM!O40+PPA!O41+FBT!O21+TRE!O21+MAE!O21+TEL!O21+WWP!O21+OIS!O21</f>
        <v>393.59415305245051</v>
      </c>
      <c r="P40" s="206">
        <f>ISI!P36+NFM!P52+CHI!P41+NMM!P40+PPA!P41+FBT!P21+TRE!P21+MAE!P21+TEL!P21+WWP!P21+OIS!P21</f>
        <v>391.61650902837482</v>
      </c>
      <c r="Q40" s="206">
        <f>ISI!Q36+NFM!Q52+CHI!Q41+NMM!Q40+PPA!Q41+FBT!Q21+TRE!Q21+MAE!Q21+TEL!Q21+WWP!Q21+OIS!Q21</f>
        <v>402.23559759243341</v>
      </c>
      <c r="R40" s="206">
        <f>ISI!R36+NFM!R52+CHI!R41+NMM!R40+PPA!R41+FBT!R21+TRE!R21+MAE!R21+TEL!R21+WWP!R21+OIS!R21</f>
        <v>415.47721410146175</v>
      </c>
      <c r="S40" s="206">
        <f>ISI!S36+NFM!S52+CHI!S41+NMM!S40+PPA!S41+FBT!S21+TRE!S21+MAE!S21+TEL!S21+WWP!S21+OIS!S21</f>
        <v>438.69398108340499</v>
      </c>
      <c r="T40" s="206">
        <f>ISI!T36+NFM!T52+CHI!T41+NMM!T40+PPA!T41+FBT!T21+TRE!T21+MAE!T21+TEL!T21+WWP!T21+OIS!T21</f>
        <v>457.02020636285459</v>
      </c>
      <c r="U40" s="206">
        <f>ISI!U36+NFM!U52+CHI!U41+NMM!U40+PPA!U41+FBT!U21+TRE!U21+MAE!U21+TEL!U21+WWP!U21+OIS!U21</f>
        <v>451.95176268271706</v>
      </c>
      <c r="V40" s="206">
        <f>ISI!V36+NFM!V52+CHI!V41+NMM!V40+PPA!V41+FBT!V21+TRE!V21+MAE!V21+TEL!V21+WWP!V21+OIS!V21</f>
        <v>446.76380051590706</v>
      </c>
      <c r="W40" s="206">
        <f>ISI!W36+NFM!W52+CHI!W41+NMM!W40+PPA!W41+FBT!W21+TRE!W21+MAE!W21+TEL!W21+WWP!W21+OIS!W21</f>
        <v>477.36698194325021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0</v>
      </c>
      <c r="C41" s="206">
        <f>ISI!C37+NFM!C53+CHI!C42+NMM!C41+PPA!C42+FBT!C22+TRE!C22+MAE!C22+TEL!C22+WWP!C22+OIS!C22</f>
        <v>0</v>
      </c>
      <c r="D41" s="206">
        <f>ISI!D37+NFM!D53+CHI!D42+NMM!D41+PPA!D42+FBT!D22+TRE!D22+MAE!D22+TEL!D22+WWP!D22+OIS!D22</f>
        <v>0</v>
      </c>
      <c r="E41" s="206">
        <f>ISI!E37+NFM!E53+CHI!E42+NMM!E41+PPA!E42+FBT!E22+TRE!E22+MAE!E22+TEL!E22+WWP!E22+OIS!E22</f>
        <v>0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74.710920034393794</v>
      </c>
      <c r="C42" s="207">
        <f t="shared" si="3"/>
        <v>63.962940670679274</v>
      </c>
      <c r="D42" s="207">
        <f t="shared" si="3"/>
        <v>70.101203783318994</v>
      </c>
      <c r="E42" s="207">
        <f t="shared" si="3"/>
        <v>102.77532244196045</v>
      </c>
      <c r="F42" s="207">
        <f t="shared" si="3"/>
        <v>113.38022355975923</v>
      </c>
      <c r="G42" s="207">
        <f t="shared" si="3"/>
        <v>125.39415305245053</v>
      </c>
      <c r="H42" s="207">
        <f t="shared" si="3"/>
        <v>110.34677558039553</v>
      </c>
      <c r="I42" s="207">
        <f t="shared" si="3"/>
        <v>94.965176268271719</v>
      </c>
      <c r="J42" s="207">
        <f t="shared" si="3"/>
        <v>89.041788478073954</v>
      </c>
      <c r="K42" s="207">
        <f t="shared" si="3"/>
        <v>80.10885640584695</v>
      </c>
      <c r="L42" s="207">
        <f t="shared" si="3"/>
        <v>90.665950128976789</v>
      </c>
      <c r="M42" s="207">
        <f t="shared" si="3"/>
        <v>80.849441100601879</v>
      </c>
      <c r="N42" s="207">
        <f t="shared" si="3"/>
        <v>70.387790197764403</v>
      </c>
      <c r="O42" s="207">
        <f t="shared" si="3"/>
        <v>82.258469475494394</v>
      </c>
      <c r="P42" s="207">
        <f t="shared" si="3"/>
        <v>113.7384350816853</v>
      </c>
      <c r="Q42" s="207">
        <f t="shared" si="3"/>
        <v>110.17962166809974</v>
      </c>
      <c r="R42" s="207">
        <f t="shared" si="3"/>
        <v>109.58245915735166</v>
      </c>
      <c r="S42" s="207">
        <f t="shared" si="3"/>
        <v>116.86913155631984</v>
      </c>
      <c r="T42" s="207">
        <f t="shared" si="3"/>
        <v>117.03508168529663</v>
      </c>
      <c r="U42" s="207">
        <f t="shared" si="3"/>
        <v>126.30567497850386</v>
      </c>
      <c r="V42" s="207">
        <f t="shared" si="3"/>
        <v>121.09552880481515</v>
      </c>
      <c r="W42" s="207">
        <f t="shared" si="3"/>
        <v>125.23276010318142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74.710920034393794</v>
      </c>
      <c r="C43" s="206">
        <f>ISI!C39+NFM!C55+CHI!C44+NMM!C43+PPA!C44+FBT!C24+TRE!C24+MAE!C24+TEL!C24+WWP!C24+OIS!C24</f>
        <v>63.962940670679274</v>
      </c>
      <c r="D43" s="206">
        <f>ISI!D39+NFM!D55+CHI!D44+NMM!D43+PPA!D44+FBT!D24+TRE!D24+MAE!D24+TEL!D24+WWP!D24+OIS!D24</f>
        <v>70.101203783318994</v>
      </c>
      <c r="E43" s="206">
        <f>ISI!E39+NFM!E55+CHI!E44+NMM!E43+PPA!E44+FBT!E24+TRE!E24+MAE!E24+TEL!E24+WWP!E24+OIS!E24</f>
        <v>102.77532244196045</v>
      </c>
      <c r="F43" s="206">
        <f>ISI!F39+NFM!F55+CHI!F44+NMM!F43+PPA!F44+FBT!F24+TRE!F24+MAE!F24+TEL!F24+WWP!F24+OIS!F24</f>
        <v>113.38022355975923</v>
      </c>
      <c r="G43" s="206">
        <f>ISI!G39+NFM!G55+CHI!G44+NMM!G43+PPA!G44+FBT!G24+TRE!G24+MAE!G24+TEL!G24+WWP!G24+OIS!G24</f>
        <v>125.39415305245053</v>
      </c>
      <c r="H43" s="206">
        <f>ISI!H39+NFM!H55+CHI!H44+NMM!H43+PPA!H44+FBT!H24+TRE!H24+MAE!H24+TEL!H24+WWP!H24+OIS!H24</f>
        <v>110.34677558039553</v>
      </c>
      <c r="I43" s="206">
        <f>ISI!I39+NFM!I55+CHI!I44+NMM!I43+PPA!I44+FBT!I24+TRE!I24+MAE!I24+TEL!I24+WWP!I24+OIS!I24</f>
        <v>94.965176268271719</v>
      </c>
      <c r="J43" s="206">
        <f>ISI!J39+NFM!J55+CHI!J44+NMM!J43+PPA!J44+FBT!J24+TRE!J24+MAE!J24+TEL!J24+WWP!J24+OIS!J24</f>
        <v>89.041788478073954</v>
      </c>
      <c r="K43" s="206">
        <f>ISI!K39+NFM!K55+CHI!K44+NMM!K43+PPA!K44+FBT!K24+TRE!K24+MAE!K24+TEL!K24+WWP!K24+OIS!K24</f>
        <v>79.941702493551162</v>
      </c>
      <c r="L43" s="206">
        <f>ISI!L39+NFM!L55+CHI!L44+NMM!L43+PPA!L44+FBT!L24+TRE!L24+MAE!L24+TEL!L24+WWP!L24+OIS!L24</f>
        <v>90.403181427343085</v>
      </c>
      <c r="M43" s="206">
        <f>ISI!M39+NFM!M55+CHI!M44+NMM!M43+PPA!M44+FBT!M24+TRE!M24+MAE!M24+TEL!M24+WWP!M24+OIS!M24</f>
        <v>80.538950988821995</v>
      </c>
      <c r="N43" s="206">
        <f>ISI!N39+NFM!N55+CHI!N44+NMM!N43+PPA!N44+FBT!N24+TRE!N24+MAE!N24+TEL!N24+WWP!N24+OIS!N24</f>
        <v>70.053396388650043</v>
      </c>
      <c r="O43" s="206">
        <f>ISI!O39+NFM!O55+CHI!O44+NMM!O43+PPA!O44+FBT!O24+TRE!O24+MAE!O24+TEL!O24+WWP!O24+OIS!O24</f>
        <v>81.924075666380034</v>
      </c>
      <c r="P43" s="206">
        <f>ISI!P39+NFM!P55+CHI!P44+NMM!P43+PPA!P44+FBT!P24+TRE!P24+MAE!P24+TEL!P24+WWP!P24+OIS!P24</f>
        <v>113.38013757523646</v>
      </c>
      <c r="Q43" s="206">
        <f>ISI!Q39+NFM!Q55+CHI!Q44+NMM!Q43+PPA!Q44+FBT!Q24+TRE!Q24+MAE!Q24+TEL!Q24+WWP!Q24+OIS!Q24</f>
        <v>109.82132416165091</v>
      </c>
      <c r="R43" s="206">
        <f>ISI!R39+NFM!R55+CHI!R44+NMM!R43+PPA!R44+FBT!R24+TRE!R24+MAE!R24+TEL!R24+WWP!R24+OIS!R24</f>
        <v>109.22416165090283</v>
      </c>
      <c r="S43" s="206">
        <f>ISI!S39+NFM!S55+CHI!S44+NMM!S43+PPA!S44+FBT!S24+TRE!S24+MAE!S24+TEL!S24+WWP!S24+OIS!S24</f>
        <v>116.43086844368011</v>
      </c>
      <c r="T43" s="206">
        <f>ISI!T39+NFM!T55+CHI!T44+NMM!T43+PPA!T44+FBT!T24+TRE!T24+MAE!T24+TEL!T24+WWP!T24+OIS!T24</f>
        <v>116.53645743766121</v>
      </c>
      <c r="U43" s="206">
        <f>ISI!U39+NFM!U55+CHI!U44+NMM!U43+PPA!U44+FBT!U24+TRE!U24+MAE!U24+TEL!U24+WWP!U24+OIS!U24</f>
        <v>125.65382631126396</v>
      </c>
      <c r="V43" s="206">
        <f>ISI!V39+NFM!V55+CHI!V44+NMM!V43+PPA!V44+FBT!V24+TRE!V24+MAE!V24+TEL!V24+WWP!V24+OIS!V24</f>
        <v>120.54436801375753</v>
      </c>
      <c r="W43" s="206">
        <f>ISI!W39+NFM!W55+CHI!W44+NMM!W43+PPA!W44+FBT!W24+TRE!W24+MAE!W24+TEL!W24+WWP!W24+OIS!W24</f>
        <v>124.67575236457436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0.16715391229578669</v>
      </c>
      <c r="L44" s="206">
        <f>ISI!L40+NFM!L56+CHI!L45+NMM!L44+PPA!L45+FBT!L25+TRE!L25+MAE!L25+TEL!L25+WWP!L25+OIS!L25</f>
        <v>0.26276870163370591</v>
      </c>
      <c r="M44" s="206">
        <f>ISI!M40+NFM!M56+CHI!M45+NMM!M44+PPA!M45+FBT!M25+TRE!M25+MAE!M25+TEL!M25+WWP!M25+OIS!M25</f>
        <v>0.31049011177987962</v>
      </c>
      <c r="N44" s="206">
        <f>ISI!N40+NFM!N56+CHI!N45+NMM!N44+PPA!N45+FBT!N25+TRE!N25+MAE!N25+TEL!N25+WWP!N25+OIS!N25</f>
        <v>0.3343938091143594</v>
      </c>
      <c r="O44" s="206">
        <f>ISI!O40+NFM!O56+CHI!O45+NMM!O44+PPA!O45+FBT!O25+TRE!O25+MAE!O25+TEL!O25+WWP!O25+OIS!O25</f>
        <v>0.3343938091143594</v>
      </c>
      <c r="P44" s="206">
        <f>ISI!P40+NFM!P56+CHI!P45+NMM!P44+PPA!P45+FBT!P25+TRE!P25+MAE!P25+TEL!P25+WWP!P25+OIS!P25</f>
        <v>0.35829750644883918</v>
      </c>
      <c r="Q44" s="206">
        <f>ISI!Q40+NFM!Q56+CHI!Q45+NMM!Q44+PPA!Q45+FBT!Q25+TRE!Q25+MAE!Q25+TEL!Q25+WWP!Q25+OIS!Q25</f>
        <v>0.35829750644883918</v>
      </c>
      <c r="R44" s="206">
        <f>ISI!R40+NFM!R56+CHI!R45+NMM!R44+PPA!R45+FBT!R25+TRE!R25+MAE!R25+TEL!R25+WWP!R25+OIS!R25</f>
        <v>0.35829750644883918</v>
      </c>
      <c r="S44" s="206">
        <f>ISI!S40+NFM!S56+CHI!S45+NMM!S44+PPA!S45+FBT!S25+TRE!S25+MAE!S25+TEL!S25+WWP!S25+OIS!S25</f>
        <v>0.43826311263972478</v>
      </c>
      <c r="T44" s="206">
        <f>ISI!T40+NFM!T56+CHI!T45+NMM!T44+PPA!T45+FBT!T25+TRE!T25+MAE!T25+TEL!T25+WWP!T25+OIS!T25</f>
        <v>0.49862424763542562</v>
      </c>
      <c r="U44" s="206">
        <f>ISI!U40+NFM!U56+CHI!U45+NMM!U44+PPA!U45+FBT!U25+TRE!U25+MAE!U25+TEL!U25+WWP!U25+OIS!U25</f>
        <v>0.65184866723989676</v>
      </c>
      <c r="V44" s="206">
        <f>ISI!V40+NFM!V56+CHI!V45+NMM!V44+PPA!V45+FBT!V25+TRE!V25+MAE!V25+TEL!V25+WWP!V25+OIS!V25</f>
        <v>0.55116079105760962</v>
      </c>
      <c r="W44" s="206">
        <f>ISI!W40+NFM!W56+CHI!W45+NMM!W44+PPA!W45+FBT!W25+TRE!W25+MAE!W25+TEL!W25+WWP!W25+OIS!W25</f>
        <v>0.55700773860705066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26.273086844368009</v>
      </c>
      <c r="C49" s="208">
        <f>ISI!C45+NFM!C61+CHI!C50+NMM!C49+PPA!C50+FBT!C30+TRE!C30+MAE!C30+TEL!C30+WWP!C30+OIS!C30</f>
        <v>26.535769561478929</v>
      </c>
      <c r="D49" s="208">
        <f>ISI!D45+NFM!D61+CHI!D50+NMM!D49+PPA!D50+FBT!D30+TRE!D30+MAE!D30+TEL!D30+WWP!D30+OIS!D30</f>
        <v>24.839982803095442</v>
      </c>
      <c r="E49" s="208">
        <f>ISI!E45+NFM!E61+CHI!E50+NMM!E49+PPA!E50+FBT!E30+TRE!E30+MAE!E30+TEL!E30+WWP!E30+OIS!E30</f>
        <v>57.776698194325014</v>
      </c>
      <c r="F49" s="208">
        <f>ISI!F45+NFM!F61+CHI!F50+NMM!F49+PPA!F50+FBT!F30+TRE!F30+MAE!F30+TEL!F30+WWP!F30+OIS!F30</f>
        <v>53.047721410146167</v>
      </c>
      <c r="G49" s="208">
        <f>ISI!G45+NFM!G61+CHI!G50+NMM!G49+PPA!G50+FBT!G30+TRE!G30+MAE!G30+TEL!G30+WWP!G30+OIS!G30</f>
        <v>61.908856405846954</v>
      </c>
      <c r="H49" s="208">
        <f>ISI!H45+NFM!H61+CHI!H50+NMM!H49+PPA!H50+FBT!H30+TRE!H30+MAE!H30+TEL!H30+WWP!H30+OIS!H30</f>
        <v>58.374032674118659</v>
      </c>
      <c r="I49" s="208">
        <f>ISI!I45+NFM!I61+CHI!I50+NMM!I49+PPA!I50+FBT!I30+TRE!I30+MAE!I30+TEL!I30+WWP!I30+OIS!I30</f>
        <v>59.544282029234743</v>
      </c>
      <c r="J49" s="208">
        <f>ISI!J45+NFM!J61+CHI!J50+NMM!J49+PPA!J50+FBT!J30+TRE!J30+MAE!J30+TEL!J30+WWP!J30+OIS!J30</f>
        <v>68.500945829750634</v>
      </c>
      <c r="K49" s="208">
        <f>ISI!K45+NFM!K61+CHI!K50+NMM!K49+PPA!K50+FBT!K30+TRE!K30+MAE!K30+TEL!K30+WWP!K30+OIS!K30</f>
        <v>56.463112639724848</v>
      </c>
      <c r="L49" s="208">
        <f>ISI!L45+NFM!L61+CHI!L50+NMM!L49+PPA!L50+FBT!L30+TRE!L30+MAE!L30+TEL!L30+WWP!L30+OIS!L30</f>
        <v>53.716337059329312</v>
      </c>
      <c r="M49" s="208">
        <f>ISI!M45+NFM!M61+CHI!M50+NMM!M49+PPA!M50+FBT!M30+TRE!M30+MAE!M30+TEL!M30+WWP!M30+OIS!M30</f>
        <v>58.326139294926911</v>
      </c>
      <c r="N49" s="208">
        <f>ISI!N45+NFM!N61+CHI!N50+NMM!N49+PPA!N50+FBT!N30+TRE!N30+MAE!N30+TEL!N30+WWP!N30+OIS!N30</f>
        <v>54.6957007738607</v>
      </c>
      <c r="O49" s="208">
        <f>ISI!O45+NFM!O61+CHI!O50+NMM!O49+PPA!O50+FBT!O30+TRE!O30+MAE!O30+TEL!O30+WWP!O30+OIS!O30</f>
        <v>51.877300085984523</v>
      </c>
      <c r="P49" s="208">
        <f>ISI!P45+NFM!P61+CHI!P50+NMM!P49+PPA!P50+FBT!P30+TRE!P30+MAE!P30+TEL!P30+WWP!P30+OIS!P30</f>
        <v>48.557351676698197</v>
      </c>
      <c r="Q49" s="208">
        <f>ISI!Q45+NFM!Q61+CHI!Q50+NMM!Q49+PPA!Q50+FBT!Q30+TRE!Q30+MAE!Q30+TEL!Q30+WWP!Q30+OIS!Q30</f>
        <v>49.130610490111771</v>
      </c>
      <c r="R49" s="208">
        <f>ISI!R45+NFM!R61+CHI!R50+NMM!R49+PPA!R50+FBT!R30+TRE!R30+MAE!R30+TEL!R30+WWP!R30+OIS!R30</f>
        <v>50.850300945829751</v>
      </c>
      <c r="S49" s="208">
        <f>ISI!S45+NFM!S61+CHI!S50+NMM!S49+PPA!S50+FBT!S30+TRE!S30+MAE!S30+TEL!S30+WWP!S30+OIS!S30</f>
        <v>51.372570937231288</v>
      </c>
      <c r="T49" s="208">
        <f>ISI!T45+NFM!T61+CHI!T50+NMM!T49+PPA!T50+FBT!T30+TRE!T30+MAE!T30+TEL!T30+WWP!T30+OIS!T30</f>
        <v>45.867325881341351</v>
      </c>
      <c r="U49" s="208">
        <f>ISI!U45+NFM!U61+CHI!U50+NMM!U49+PPA!U50+FBT!U30+TRE!U30+MAE!U30+TEL!U30+WWP!U30+OIS!U30</f>
        <v>51.245829750644887</v>
      </c>
      <c r="V49" s="208">
        <f>ISI!V45+NFM!V61+CHI!V50+NMM!V49+PPA!V50+FBT!V30+TRE!V30+MAE!V30+TEL!V30+WWP!V30+OIS!V30</f>
        <v>50.801289767841787</v>
      </c>
      <c r="W49" s="208">
        <f>ISI!W45+NFM!W61+CHI!W50+NMM!W49+PPA!W50+FBT!W30+TRE!W30+MAE!W30+TEL!W30+WWP!W30+OIS!W30</f>
        <v>49.809888220120371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475.40842648323303</v>
      </c>
      <c r="C50" s="209">
        <f>ISI!C46+NFM!C62+CHI!C51+NMM!C50+PPA!C51+FBT!C31+TRE!C31+MAE!C31+TEL!C31+WWP!C31+OIS!C31</f>
        <v>488.82201203783319</v>
      </c>
      <c r="D50" s="209">
        <f>ISI!D46+NFM!D62+CHI!D51+NMM!D50+PPA!D51+FBT!D31+TRE!D31+MAE!D31+TEL!D31+WWP!D31+OIS!D31</f>
        <v>501.03181427343077</v>
      </c>
      <c r="E50" s="209">
        <f>ISI!E46+NFM!E62+CHI!E51+NMM!E50+PPA!E51+FBT!E31+TRE!E31+MAE!E31+TEL!E31+WWP!E31+OIS!E31</f>
        <v>566.46603611349951</v>
      </c>
      <c r="F50" s="209">
        <f>ISI!F46+NFM!F62+CHI!F51+NMM!F50+PPA!F51+FBT!F31+TRE!F31+MAE!F31+TEL!F31+WWP!F31+OIS!F31</f>
        <v>580.82545141874459</v>
      </c>
      <c r="G50" s="209">
        <f>ISI!G46+NFM!G62+CHI!G51+NMM!G50+PPA!G51+FBT!G31+TRE!G31+MAE!G31+TEL!G31+WWP!G31+OIS!G31</f>
        <v>616.68099742046434</v>
      </c>
      <c r="H50" s="209">
        <f>ISI!H46+NFM!H62+CHI!H51+NMM!H50+PPA!H51+FBT!H31+TRE!H31+MAE!H31+TEL!H31+WWP!H31+OIS!H31</f>
        <v>639.72484952708498</v>
      </c>
      <c r="I50" s="209">
        <f>ISI!I46+NFM!I62+CHI!I51+NMM!I50+PPA!I51+FBT!I31+TRE!I31+MAE!I31+TEL!I31+WWP!I31+OIS!I31</f>
        <v>642.13241616509004</v>
      </c>
      <c r="J50" s="209">
        <f>ISI!J46+NFM!J62+CHI!J51+NMM!J50+PPA!J51+FBT!J31+TRE!J31+MAE!J31+TEL!J31+WWP!J31+OIS!J31</f>
        <v>542.6483233018057</v>
      </c>
      <c r="K50" s="209">
        <f>ISI!K46+NFM!K62+CHI!K51+NMM!K50+PPA!K51+FBT!K31+TRE!K31+MAE!K31+TEL!K31+WWP!K31+OIS!K31</f>
        <v>426.99914015477214</v>
      </c>
      <c r="L50" s="209">
        <f>ISI!L46+NFM!L62+CHI!L51+NMM!L50+PPA!L51+FBT!L31+TRE!L31+MAE!L31+TEL!L31+WWP!L31+OIS!L31</f>
        <v>471.79707652622523</v>
      </c>
      <c r="M50" s="209">
        <f>ISI!M46+NFM!M62+CHI!M51+NMM!M50+PPA!M51+FBT!M31+TRE!M31+MAE!M31+TEL!M31+WWP!M31+OIS!M31</f>
        <v>504.21324161650892</v>
      </c>
      <c r="N50" s="209">
        <f>ISI!N46+NFM!N62+CHI!N51+NMM!N50+PPA!N51+FBT!N31+TRE!N31+MAE!N31+TEL!N31+WWP!N31+OIS!N31</f>
        <v>509.20034393809112</v>
      </c>
      <c r="O50" s="209">
        <f>ISI!O46+NFM!O62+CHI!O51+NMM!O50+PPA!O51+FBT!O31+TRE!O31+MAE!O31+TEL!O31+WWP!O31+OIS!O31</f>
        <v>505.41702493551156</v>
      </c>
      <c r="P50" s="209">
        <f>ISI!P46+NFM!P62+CHI!P51+NMM!P50+PPA!P51+FBT!P31+TRE!P31+MAE!P31+TEL!P31+WWP!P31+OIS!P31</f>
        <v>520.80825451418741</v>
      </c>
      <c r="Q50" s="209">
        <f>ISI!Q46+NFM!Q62+CHI!Q51+NMM!Q50+PPA!Q51+FBT!Q31+TRE!Q31+MAE!Q31+TEL!Q31+WWP!Q31+OIS!Q31</f>
        <v>533.01805674978482</v>
      </c>
      <c r="R50" s="209">
        <f>ISI!R46+NFM!R62+CHI!R51+NMM!R50+PPA!R51+FBT!R31+TRE!R31+MAE!R31+TEL!R31+WWP!R31+OIS!R31</f>
        <v>536.02751504729144</v>
      </c>
      <c r="S50" s="209">
        <f>ISI!S46+NFM!S62+CHI!S51+NMM!S50+PPA!S51+FBT!S31+TRE!S31+MAE!S31+TEL!S31+WWP!S31+OIS!S31</f>
        <v>554.27566638005158</v>
      </c>
      <c r="T50" s="209">
        <f>ISI!T46+NFM!T62+CHI!T51+NMM!T50+PPA!T51+FBT!T31+TRE!T31+MAE!T31+TEL!T31+WWP!T31+OIS!T31</f>
        <v>558.79819432502143</v>
      </c>
      <c r="U50" s="209">
        <f>ISI!U46+NFM!U62+CHI!U51+NMM!U50+PPA!U51+FBT!U31+TRE!U31+MAE!U31+TEL!U31+WWP!U31+OIS!U31</f>
        <v>558.18469475494408</v>
      </c>
      <c r="V50" s="209">
        <f>ISI!V46+NFM!V62+CHI!V51+NMM!V50+PPA!V51+FBT!V31+TRE!V31+MAE!V31+TEL!V31+WWP!V31+OIS!V31</f>
        <v>511.75030094582974</v>
      </c>
      <c r="W50" s="209">
        <f>ISI!W46+NFM!W62+CHI!W51+NMM!W50+PPA!W51+FBT!W31+TRE!W31+MAE!W31+TEL!W31+WWP!W31+OIS!W31</f>
        <v>521.22906276870162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1426.8995700773858</v>
      </c>
      <c r="C51" s="212">
        <f t="shared" si="4"/>
        <v>1338.3589853826313</v>
      </c>
      <c r="D51" s="212">
        <f t="shared" si="4"/>
        <v>1265.2510748065349</v>
      </c>
      <c r="E51" s="212">
        <f t="shared" si="4"/>
        <v>1501.97222699914</v>
      </c>
      <c r="F51" s="212">
        <f t="shared" si="4"/>
        <v>1536.4895958727432</v>
      </c>
      <c r="G51" s="212">
        <f t="shared" si="4"/>
        <v>1645.871539122958</v>
      </c>
      <c r="H51" s="212">
        <f t="shared" si="4"/>
        <v>1701.2730008598451</v>
      </c>
      <c r="I51" s="212">
        <f t="shared" si="4"/>
        <v>1607.556061908856</v>
      </c>
      <c r="J51" s="212">
        <f t="shared" si="4"/>
        <v>1485.3378331900258</v>
      </c>
      <c r="K51" s="212">
        <f t="shared" si="4"/>
        <v>1221.1075666380048</v>
      </c>
      <c r="L51" s="212">
        <f t="shared" si="4"/>
        <v>1274.0556319862424</v>
      </c>
      <c r="M51" s="212">
        <f t="shared" si="4"/>
        <v>1236.8919174548582</v>
      </c>
      <c r="N51" s="212">
        <f t="shared" si="4"/>
        <v>1207.41418744626</v>
      </c>
      <c r="O51" s="212">
        <f t="shared" si="4"/>
        <v>1197.6507308684436</v>
      </c>
      <c r="P51" s="212">
        <f t="shared" si="4"/>
        <v>1231.2127257093721</v>
      </c>
      <c r="Q51" s="212">
        <f t="shared" si="4"/>
        <v>1228.021238177128</v>
      </c>
      <c r="R51" s="212">
        <f t="shared" si="4"/>
        <v>1242.3368873602751</v>
      </c>
      <c r="S51" s="212">
        <f t="shared" si="4"/>
        <v>1295.6119518486666</v>
      </c>
      <c r="T51" s="212">
        <f t="shared" si="4"/>
        <v>1319.1759243336198</v>
      </c>
      <c r="U51" s="212">
        <f t="shared" si="4"/>
        <v>1322.0802235597594</v>
      </c>
      <c r="V51" s="212">
        <f t="shared" si="4"/>
        <v>1256.4076526225278</v>
      </c>
      <c r="W51" s="212">
        <f t="shared" si="4"/>
        <v>1294.2629406706792</v>
      </c>
    </row>
    <row r="52" spans="1:23" ht="12" customHeight="1" x14ac:dyDescent="0.25">
      <c r="A52" s="17" t="s">
        <v>16</v>
      </c>
      <c r="B52" s="211">
        <f>ISI!B$47</f>
        <v>168.1292347377472</v>
      </c>
      <c r="C52" s="211">
        <f>ISI!C$47</f>
        <v>149.54591573516771</v>
      </c>
      <c r="D52" s="211">
        <f>ISI!D$47</f>
        <v>137.23869303525359</v>
      </c>
      <c r="E52" s="211">
        <f>ISI!E$47</f>
        <v>131.89157351676701</v>
      </c>
      <c r="F52" s="211">
        <f>ISI!F$47</f>
        <v>132.20120378331899</v>
      </c>
      <c r="G52" s="211">
        <f>ISI!G$47</f>
        <v>154.33611349956999</v>
      </c>
      <c r="H52" s="211">
        <f>ISI!H$47</f>
        <v>161.43671539122951</v>
      </c>
      <c r="I52" s="211">
        <f>ISI!I$47</f>
        <v>137.04453998280309</v>
      </c>
      <c r="J52" s="211">
        <f>ISI!J$47</f>
        <v>150.80988822012031</v>
      </c>
      <c r="K52" s="211">
        <f>ISI!K$47</f>
        <v>118.3731728288907</v>
      </c>
      <c r="L52" s="211">
        <f>ISI!L$47</f>
        <v>147.86741186586411</v>
      </c>
      <c r="M52" s="211">
        <f>ISI!M$47</f>
        <v>143.0986242476354</v>
      </c>
      <c r="N52" s="211">
        <f>ISI!N$47</f>
        <v>149.46448839208941</v>
      </c>
      <c r="O52" s="211">
        <f>ISI!O$47</f>
        <v>147.7846947549441</v>
      </c>
      <c r="P52" s="211">
        <f>ISI!P$47</f>
        <v>144.2560619088564</v>
      </c>
      <c r="Q52" s="211">
        <f>ISI!Q$47</f>
        <v>143.37618228718819</v>
      </c>
      <c r="R52" s="211">
        <f>ISI!R$47</f>
        <v>150.23714531384351</v>
      </c>
      <c r="S52" s="211">
        <f>ISI!S$47</f>
        <v>158.29492691315559</v>
      </c>
      <c r="T52" s="211">
        <f>ISI!T$47</f>
        <v>151.6591573516767</v>
      </c>
      <c r="U52" s="211">
        <f>ISI!U$47</f>
        <v>155.9435941530524</v>
      </c>
      <c r="V52" s="211">
        <f>ISI!V$47</f>
        <v>141.60756663800521</v>
      </c>
      <c r="W52" s="211">
        <f>ISI!W$47</f>
        <v>155.26423043852111</v>
      </c>
    </row>
    <row r="53" spans="1:23" ht="12" customHeight="1" x14ac:dyDescent="0.25">
      <c r="A53" s="18" t="s">
        <v>41</v>
      </c>
      <c r="B53" s="206">
        <f>ISI!B$48</f>
        <v>0</v>
      </c>
      <c r="C53" s="206">
        <f>ISI!C$48</f>
        <v>0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168.1292347377472</v>
      </c>
      <c r="C54" s="206">
        <f>ISI!C$49</f>
        <v>149.54591573516771</v>
      </c>
      <c r="D54" s="206">
        <f>ISI!D$49</f>
        <v>137.23869303525359</v>
      </c>
      <c r="E54" s="206">
        <f>ISI!E$49</f>
        <v>131.89157351676701</v>
      </c>
      <c r="F54" s="206">
        <f>ISI!F$49</f>
        <v>132.20120378331899</v>
      </c>
      <c r="G54" s="206">
        <f>ISI!G$49</f>
        <v>154.33611349956999</v>
      </c>
      <c r="H54" s="206">
        <f>ISI!H$49</f>
        <v>161.43671539122951</v>
      </c>
      <c r="I54" s="206">
        <f>ISI!I$49</f>
        <v>137.04453998280309</v>
      </c>
      <c r="J54" s="206">
        <f>ISI!J$49</f>
        <v>150.80988822012031</v>
      </c>
      <c r="K54" s="206">
        <f>ISI!K$49</f>
        <v>118.3731728288907</v>
      </c>
      <c r="L54" s="206">
        <f>ISI!L$49</f>
        <v>147.86741186586411</v>
      </c>
      <c r="M54" s="206">
        <f>ISI!M$49</f>
        <v>143.0986242476354</v>
      </c>
      <c r="N54" s="206">
        <f>ISI!N$49</f>
        <v>149.46448839208941</v>
      </c>
      <c r="O54" s="206">
        <f>ISI!O$49</f>
        <v>147.7846947549441</v>
      </c>
      <c r="P54" s="206">
        <f>ISI!P$49</f>
        <v>144.2560619088564</v>
      </c>
      <c r="Q54" s="206">
        <f>ISI!Q$49</f>
        <v>143.37618228718819</v>
      </c>
      <c r="R54" s="206">
        <f>ISI!R$49</f>
        <v>150.23714531384351</v>
      </c>
      <c r="S54" s="206">
        <f>ISI!S$49</f>
        <v>158.29492691315559</v>
      </c>
      <c r="T54" s="206">
        <f>ISI!T$49</f>
        <v>151.6591573516767</v>
      </c>
      <c r="U54" s="206">
        <f>ISI!U$49</f>
        <v>155.9435941530524</v>
      </c>
      <c r="V54" s="206">
        <f>ISI!V$49</f>
        <v>141.60756663800521</v>
      </c>
      <c r="W54" s="206">
        <f>ISI!W$49</f>
        <v>155.26423043852111</v>
      </c>
    </row>
    <row r="55" spans="1:23" ht="12" customHeight="1" x14ac:dyDescent="0.25">
      <c r="A55" s="19" t="s">
        <v>20</v>
      </c>
      <c r="B55" s="207">
        <f>NFM!B$63</f>
        <v>119.23903697334481</v>
      </c>
      <c r="C55" s="207">
        <f>NFM!C$63</f>
        <v>120.57179707652625</v>
      </c>
      <c r="D55" s="207">
        <f>NFM!D$63</f>
        <v>145.4953568357696</v>
      </c>
      <c r="E55" s="207">
        <f>NFM!E$63</f>
        <v>173.10834049871022</v>
      </c>
      <c r="F55" s="207">
        <f>NFM!F$63</f>
        <v>177.56285468615644</v>
      </c>
      <c r="G55" s="207">
        <f>NFM!G$63</f>
        <v>187.23843508168534</v>
      </c>
      <c r="H55" s="207">
        <f>NFM!H$63</f>
        <v>184.16216680997417</v>
      </c>
      <c r="I55" s="207">
        <f>NFM!I$63</f>
        <v>203.23361994840928</v>
      </c>
      <c r="J55" s="207">
        <f>NFM!J$63</f>
        <v>148.75812553740323</v>
      </c>
      <c r="K55" s="207">
        <f>NFM!K$63</f>
        <v>103.01969045571801</v>
      </c>
      <c r="L55" s="207">
        <f>NFM!L$63</f>
        <v>94.289251934651773</v>
      </c>
      <c r="M55" s="207">
        <f>NFM!M$63</f>
        <v>138.84015477214098</v>
      </c>
      <c r="N55" s="207">
        <f>NFM!N$63</f>
        <v>149.96809974204635</v>
      </c>
      <c r="O55" s="207">
        <f>NFM!O$63</f>
        <v>150.3697334479794</v>
      </c>
      <c r="P55" s="207">
        <f>NFM!P$63</f>
        <v>151.77119518486671</v>
      </c>
      <c r="Q55" s="207">
        <f>NFM!Q$63</f>
        <v>158.02029234737748</v>
      </c>
      <c r="R55" s="207">
        <f>NFM!R$63</f>
        <v>159.54213241616512</v>
      </c>
      <c r="S55" s="207">
        <f>NFM!S$63</f>
        <v>169.63233018056749</v>
      </c>
      <c r="T55" s="207">
        <f>NFM!T$63</f>
        <v>165.03155631986232</v>
      </c>
      <c r="U55" s="207">
        <f>NFM!U$63</f>
        <v>142.27712811693891</v>
      </c>
      <c r="V55" s="207">
        <f>NFM!V$63</f>
        <v>127.9913155631986</v>
      </c>
      <c r="W55" s="207">
        <f>NFM!W$63</f>
        <v>122.49922613929495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112.649521549394</v>
      </c>
      <c r="C57" s="206">
        <f>NFM!C$65</f>
        <v>105.3524896956297</v>
      </c>
      <c r="D57" s="206">
        <f>NFM!D$65</f>
        <v>121.34978058450849</v>
      </c>
      <c r="E57" s="206">
        <f>NFM!E$65</f>
        <v>148.42963062224061</v>
      </c>
      <c r="F57" s="206">
        <f>NFM!F$65</f>
        <v>162.17415992467869</v>
      </c>
      <c r="G57" s="206">
        <f>NFM!G$65</f>
        <v>182.01495031257559</v>
      </c>
      <c r="H57" s="206">
        <f>NFM!H$65</f>
        <v>170.33109353296865</v>
      </c>
      <c r="I57" s="206">
        <f>NFM!I$65</f>
        <v>169.69200823571705</v>
      </c>
      <c r="J57" s="206">
        <f>NFM!J$65</f>
        <v>131.54648275656925</v>
      </c>
      <c r="K57" s="206">
        <f>NFM!K$65</f>
        <v>62.595841210262058</v>
      </c>
      <c r="L57" s="206">
        <f>NFM!L$65</f>
        <v>63.82563106614603</v>
      </c>
      <c r="M57" s="206">
        <f>NFM!M$65</f>
        <v>133.29563518948959</v>
      </c>
      <c r="N57" s="206">
        <f>NFM!N$65</f>
        <v>121.34770520890017</v>
      </c>
      <c r="O57" s="206">
        <f>NFM!O$65</f>
        <v>125.32013645433585</v>
      </c>
      <c r="P57" s="206">
        <f>NFM!P$65</f>
        <v>127.99622523600112</v>
      </c>
      <c r="Q57" s="206">
        <f>NFM!Q$65</f>
        <v>131.40366665647235</v>
      </c>
      <c r="R57" s="206">
        <f>NFM!R$65</f>
        <v>132.7344301035865</v>
      </c>
      <c r="S57" s="206">
        <f>NFM!S$65</f>
        <v>134.15562746277334</v>
      </c>
      <c r="T57" s="206">
        <f>NFM!T$65</f>
        <v>129.60977195664768</v>
      </c>
      <c r="U57" s="206">
        <f>NFM!U$65</f>
        <v>105.28515641017017</v>
      </c>
      <c r="V57" s="206">
        <f>NFM!V$65</f>
        <v>99.677852083375996</v>
      </c>
      <c r="W57" s="206">
        <f>NFM!W$65</f>
        <v>95.443669554127268</v>
      </c>
    </row>
    <row r="58" spans="1:23" ht="12" customHeight="1" x14ac:dyDescent="0.25">
      <c r="A58" s="22" t="s">
        <v>44</v>
      </c>
      <c r="B58" s="213">
        <f>NFM!B$66</f>
        <v>112.649521549394</v>
      </c>
      <c r="C58" s="213">
        <f>NFM!C$66</f>
        <v>105.3524896956297</v>
      </c>
      <c r="D58" s="213">
        <f>NFM!D$66</f>
        <v>121.34978058450849</v>
      </c>
      <c r="E58" s="213">
        <f>NFM!E$66</f>
        <v>148.42963062224061</v>
      </c>
      <c r="F58" s="213">
        <f>NFM!F$66</f>
        <v>162.17415992467869</v>
      </c>
      <c r="G58" s="213">
        <f>NFM!G$66</f>
        <v>182.01495031257559</v>
      </c>
      <c r="H58" s="213">
        <f>NFM!H$66</f>
        <v>167.27328177950471</v>
      </c>
      <c r="I58" s="213">
        <f>NFM!I$66</f>
        <v>166.45498880500881</v>
      </c>
      <c r="J58" s="213">
        <f>NFM!J$66</f>
        <v>128.22437512541529</v>
      </c>
      <c r="K58" s="213">
        <f>NFM!K$66</f>
        <v>60.765101149961403</v>
      </c>
      <c r="L58" s="213">
        <f>NFM!L$66</f>
        <v>61.069133552776343</v>
      </c>
      <c r="M58" s="213">
        <f>NFM!M$66</f>
        <v>130.1349549997386</v>
      </c>
      <c r="N58" s="213">
        <f>NFM!N$66</f>
        <v>118.526767427271</v>
      </c>
      <c r="O58" s="213">
        <f>NFM!O$66</f>
        <v>122.4868737849893</v>
      </c>
      <c r="P58" s="213">
        <f>NFM!P$66</f>
        <v>126.8228021584938</v>
      </c>
      <c r="Q58" s="213">
        <f>NFM!Q$66</f>
        <v>130.1492903223749</v>
      </c>
      <c r="R58" s="213">
        <f>NFM!R$66</f>
        <v>131.08361186248291</v>
      </c>
      <c r="S58" s="213">
        <f>NFM!S$66</f>
        <v>131.02386978802139</v>
      </c>
      <c r="T58" s="213">
        <f>NFM!T$66</f>
        <v>127.0530638938064</v>
      </c>
      <c r="U58" s="213">
        <f>NFM!U$66</f>
        <v>104.4067417609776</v>
      </c>
      <c r="V58" s="213">
        <f>NFM!V$66</f>
        <v>98.074283547371039</v>
      </c>
      <c r="W58" s="213">
        <f>NFM!W$66</f>
        <v>93.848308333864608</v>
      </c>
    </row>
    <row r="59" spans="1:23" ht="12" customHeight="1" x14ac:dyDescent="0.25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3.0578117534639282</v>
      </c>
      <c r="I59" s="214">
        <f>NFM!I$67</f>
        <v>3.2370194307082309</v>
      </c>
      <c r="J59" s="214">
        <f>NFM!J$67</f>
        <v>3.3221076311539428</v>
      </c>
      <c r="K59" s="214">
        <f>NFM!K$67</f>
        <v>1.8307400603006569</v>
      </c>
      <c r="L59" s="214">
        <f>NFM!L$67</f>
        <v>2.7564975133696872</v>
      </c>
      <c r="M59" s="214">
        <f>NFM!M$67</f>
        <v>3.160680189750988</v>
      </c>
      <c r="N59" s="214">
        <f>NFM!N$67</f>
        <v>2.8209377816291652</v>
      </c>
      <c r="O59" s="214">
        <f>NFM!O$67</f>
        <v>2.8332626693465501</v>
      </c>
      <c r="P59" s="214">
        <f>NFM!P$67</f>
        <v>1.173423077507326</v>
      </c>
      <c r="Q59" s="214">
        <f>NFM!Q$67</f>
        <v>1.254376334097445</v>
      </c>
      <c r="R59" s="214">
        <f>NFM!R$67</f>
        <v>1.650818241103589</v>
      </c>
      <c r="S59" s="214">
        <f>NFM!S$67</f>
        <v>3.1317576747519662</v>
      </c>
      <c r="T59" s="214">
        <f>NFM!T$67</f>
        <v>2.5567080628412842</v>
      </c>
      <c r="U59" s="214">
        <f>NFM!U$67</f>
        <v>0.87841464919258405</v>
      </c>
      <c r="V59" s="214">
        <f>NFM!V$67</f>
        <v>1.603568536004959</v>
      </c>
      <c r="W59" s="214">
        <f>NFM!W$67</f>
        <v>1.5953612202626539</v>
      </c>
    </row>
    <row r="60" spans="1:23" ht="12" customHeight="1" x14ac:dyDescent="0.25">
      <c r="A60" s="18" t="s">
        <v>45</v>
      </c>
      <c r="B60" s="206">
        <f>NFM!B$68</f>
        <v>6.5895154239508136</v>
      </c>
      <c r="C60" s="206">
        <f>NFM!C$68</f>
        <v>15.219307380896559</v>
      </c>
      <c r="D60" s="206">
        <f>NFM!D$68</f>
        <v>24.14557625126109</v>
      </c>
      <c r="E60" s="206">
        <f>NFM!E$68</f>
        <v>24.678709876469611</v>
      </c>
      <c r="F60" s="206">
        <f>NFM!F$68</f>
        <v>15.388694761477749</v>
      </c>
      <c r="G60" s="206">
        <f>NFM!G$68</f>
        <v>5.2234847691097457</v>
      </c>
      <c r="H60" s="206">
        <f>NFM!H$68</f>
        <v>13.83107327700551</v>
      </c>
      <c r="I60" s="206">
        <f>NFM!I$68</f>
        <v>33.541611712692237</v>
      </c>
      <c r="J60" s="206">
        <f>NFM!J$68</f>
        <v>17.21164278083398</v>
      </c>
      <c r="K60" s="206">
        <f>NFM!K$68</f>
        <v>40.423849245455941</v>
      </c>
      <c r="L60" s="206">
        <f>NFM!L$68</f>
        <v>30.463620868505739</v>
      </c>
      <c r="M60" s="206">
        <f>NFM!M$68</f>
        <v>5.5445195826513878</v>
      </c>
      <c r="N60" s="206">
        <f>NFM!N$68</f>
        <v>28.620394533146179</v>
      </c>
      <c r="O60" s="206">
        <f>NFM!O$68</f>
        <v>25.04959699364354</v>
      </c>
      <c r="P60" s="206">
        <f>NFM!P$68</f>
        <v>23.7749699488656</v>
      </c>
      <c r="Q60" s="206">
        <f>NFM!Q$68</f>
        <v>26.616625690905121</v>
      </c>
      <c r="R60" s="206">
        <f>NFM!R$68</f>
        <v>26.807702312578609</v>
      </c>
      <c r="S60" s="206">
        <f>NFM!S$68</f>
        <v>35.476702717794161</v>
      </c>
      <c r="T60" s="206">
        <f>NFM!T$68</f>
        <v>35.421784363214627</v>
      </c>
      <c r="U60" s="206">
        <f>NFM!U$68</f>
        <v>36.99197170676873</v>
      </c>
      <c r="V60" s="206">
        <f>NFM!V$68</f>
        <v>28.313463479822602</v>
      </c>
      <c r="W60" s="206">
        <f>NFM!W$68</f>
        <v>27.055556585167679</v>
      </c>
    </row>
    <row r="61" spans="1:23" ht="12" customHeight="1" x14ac:dyDescent="0.25">
      <c r="A61" s="19" t="s">
        <v>21</v>
      </c>
      <c r="B61" s="207">
        <f>CHI!B$52</f>
        <v>116.05279449699053</v>
      </c>
      <c r="C61" s="207">
        <f>CHI!C$52</f>
        <v>106.66852966466033</v>
      </c>
      <c r="D61" s="207">
        <f>CHI!D$52</f>
        <v>114.04350816852964</v>
      </c>
      <c r="E61" s="207">
        <f>CHI!E$52</f>
        <v>182.86044711951843</v>
      </c>
      <c r="F61" s="207">
        <f>CHI!F$52</f>
        <v>182.15821152192603</v>
      </c>
      <c r="G61" s="207">
        <f>CHI!G$52</f>
        <v>168.22639724849529</v>
      </c>
      <c r="H61" s="207">
        <f>CHI!H$52</f>
        <v>171.93800515907134</v>
      </c>
      <c r="I61" s="207">
        <f>CHI!I$52</f>
        <v>183.14273430782458</v>
      </c>
      <c r="J61" s="207">
        <f>CHI!J$52</f>
        <v>160.08288907996564</v>
      </c>
      <c r="K61" s="207">
        <f>CHI!K$52</f>
        <v>158.89905417024931</v>
      </c>
      <c r="L61" s="207">
        <f>CHI!L$52</f>
        <v>168.97480653482381</v>
      </c>
      <c r="M61" s="207">
        <f>CHI!M$52</f>
        <v>156.55382631126395</v>
      </c>
      <c r="N61" s="207">
        <f>CHI!N$52</f>
        <v>148.88993981083405</v>
      </c>
      <c r="O61" s="207">
        <f>CHI!O$52</f>
        <v>149.57050730868445</v>
      </c>
      <c r="P61" s="207">
        <f>CHI!P$52</f>
        <v>151.63576956147892</v>
      </c>
      <c r="Q61" s="207">
        <f>CHI!Q$52</f>
        <v>159.82484952708518</v>
      </c>
      <c r="R61" s="207">
        <f>CHI!R$52</f>
        <v>163.123301805675</v>
      </c>
      <c r="S61" s="207">
        <f>CHI!S$52</f>
        <v>163.9394668959587</v>
      </c>
      <c r="T61" s="207">
        <f>CHI!T$52</f>
        <v>152.07171109200345</v>
      </c>
      <c r="U61" s="207">
        <f>CHI!U$52</f>
        <v>154.02545141874461</v>
      </c>
      <c r="V61" s="207">
        <f>CHI!V$52</f>
        <v>158.11023215821152</v>
      </c>
      <c r="W61" s="207">
        <f>CHI!W$52</f>
        <v>166.64436801375751</v>
      </c>
    </row>
    <row r="62" spans="1:23" ht="12" customHeight="1" x14ac:dyDescent="0.25">
      <c r="A62" s="18" t="s">
        <v>57</v>
      </c>
      <c r="B62" s="206">
        <f>CHI!B$53</f>
        <v>22.551379371503884</v>
      </c>
      <c r="C62" s="206">
        <f>CHI!C$53</f>
        <v>21.337918189402032</v>
      </c>
      <c r="D62" s="206">
        <f>CHI!D$53</f>
        <v>22.174428371160118</v>
      </c>
      <c r="E62" s="206">
        <f>CHI!E$53</f>
        <v>30.142613398607125</v>
      </c>
      <c r="F62" s="206">
        <f>CHI!F$53</f>
        <v>29.981869612297572</v>
      </c>
      <c r="G62" s="206">
        <f>CHI!G$53</f>
        <v>28.666167949969264</v>
      </c>
      <c r="H62" s="206">
        <f>CHI!H$53</f>
        <v>28.408278164759253</v>
      </c>
      <c r="I62" s="206">
        <f>CHI!I$53</f>
        <v>32.084035981042348</v>
      </c>
      <c r="J62" s="206">
        <f>CHI!J$53</f>
        <v>29.627689902829303</v>
      </c>
      <c r="K62" s="206">
        <f>CHI!K$53</f>
        <v>19.112301735729517</v>
      </c>
      <c r="L62" s="206">
        <f>CHI!L$53</f>
        <v>15.74008684329921</v>
      </c>
      <c r="M62" s="206">
        <f>CHI!M$53</f>
        <v>12.15468872280171</v>
      </c>
      <c r="N62" s="206">
        <f>CHI!N$53</f>
        <v>14.066847547587148</v>
      </c>
      <c r="O62" s="206">
        <f>CHI!O$53</f>
        <v>15.941930981831359</v>
      </c>
      <c r="P62" s="206">
        <f>CHI!P$53</f>
        <v>19.494689662153721</v>
      </c>
      <c r="Q62" s="206">
        <f>CHI!Q$53</f>
        <v>30.418980670647358</v>
      </c>
      <c r="R62" s="206">
        <f>CHI!R$53</f>
        <v>29.263329117396211</v>
      </c>
      <c r="S62" s="206">
        <f>CHI!S$53</f>
        <v>28.46173223445674</v>
      </c>
      <c r="T62" s="206">
        <f>CHI!T$53</f>
        <v>23.249571101535814</v>
      </c>
      <c r="U62" s="206">
        <f>CHI!U$53</f>
        <v>19.934350964602366</v>
      </c>
      <c r="V62" s="206">
        <f>CHI!V$53</f>
        <v>17.624228799743346</v>
      </c>
      <c r="W62" s="206">
        <f>CHI!W$53</f>
        <v>21.364822533108505</v>
      </c>
    </row>
    <row r="63" spans="1:23" ht="12" customHeight="1" x14ac:dyDescent="0.25">
      <c r="A63" s="18" t="s">
        <v>47</v>
      </c>
      <c r="B63" s="206">
        <f>CHI!B$54</f>
        <v>61.508372657673753</v>
      </c>
      <c r="C63" s="206">
        <f>CHI!C$54</f>
        <v>51.38297490026347</v>
      </c>
      <c r="D63" s="206">
        <f>CHI!D$54</f>
        <v>56.20914759300021</v>
      </c>
      <c r="E63" s="206">
        <f>CHI!E$54</f>
        <v>104.9911441989393</v>
      </c>
      <c r="F63" s="206">
        <f>CHI!F$54</f>
        <v>102.2699016137027</v>
      </c>
      <c r="G63" s="206">
        <f>CHI!G$54</f>
        <v>92.580507990530407</v>
      </c>
      <c r="H63" s="206">
        <f>CHI!H$54</f>
        <v>84.222356317202355</v>
      </c>
      <c r="I63" s="206">
        <f>CHI!I$54</f>
        <v>92.80892496904508</v>
      </c>
      <c r="J63" s="206">
        <f>CHI!J$54</f>
        <v>75.685446621485212</v>
      </c>
      <c r="K63" s="206">
        <f>CHI!K$54</f>
        <v>85.425426362101732</v>
      </c>
      <c r="L63" s="206">
        <f>CHI!L$54</f>
        <v>99.714131175235309</v>
      </c>
      <c r="M63" s="206">
        <f>CHI!M$54</f>
        <v>96.496204560851666</v>
      </c>
      <c r="N63" s="206">
        <f>CHI!N$54</f>
        <v>87.039582183950088</v>
      </c>
      <c r="O63" s="206">
        <f>CHI!O$54</f>
        <v>82.123847178099865</v>
      </c>
      <c r="P63" s="206">
        <f>CHI!P$54</f>
        <v>64.595460333069369</v>
      </c>
      <c r="Q63" s="206">
        <f>CHI!Q$54</f>
        <v>52.315967260947183</v>
      </c>
      <c r="R63" s="206">
        <f>CHI!R$54</f>
        <v>50.736823743977652</v>
      </c>
      <c r="S63" s="206">
        <f>CHI!S$54</f>
        <v>49.502765711468527</v>
      </c>
      <c r="T63" s="206">
        <f>CHI!T$54</f>
        <v>51.536384759742504</v>
      </c>
      <c r="U63" s="206">
        <f>CHI!U$54</f>
        <v>54.225809539840178</v>
      </c>
      <c r="V63" s="206">
        <f>CHI!V$54</f>
        <v>58.246584231688757</v>
      </c>
      <c r="W63" s="206">
        <f>CHI!W$54</f>
        <v>68.769815695892433</v>
      </c>
    </row>
    <row r="64" spans="1:23" ht="12" customHeight="1" x14ac:dyDescent="0.25">
      <c r="A64" s="18" t="s">
        <v>48</v>
      </c>
      <c r="B64" s="206">
        <f>CHI!B$55</f>
        <v>31.993042467812881</v>
      </c>
      <c r="C64" s="206">
        <f>CHI!C$55</f>
        <v>33.947636574994817</v>
      </c>
      <c r="D64" s="206">
        <f>CHI!D$55</f>
        <v>35.659932204369312</v>
      </c>
      <c r="E64" s="206">
        <f>CHI!E$55</f>
        <v>47.726689521971977</v>
      </c>
      <c r="F64" s="206">
        <f>CHI!F$55</f>
        <v>49.906440295925769</v>
      </c>
      <c r="G64" s="206">
        <f>CHI!G$55</f>
        <v>46.979721307995618</v>
      </c>
      <c r="H64" s="206">
        <f>CHI!H$55</f>
        <v>59.307370677109738</v>
      </c>
      <c r="I64" s="206">
        <f>CHI!I$55</f>
        <v>58.249773357737148</v>
      </c>
      <c r="J64" s="206">
        <f>CHI!J$55</f>
        <v>54.76975255565111</v>
      </c>
      <c r="K64" s="206">
        <f>CHI!K$55</f>
        <v>54.361326072418073</v>
      </c>
      <c r="L64" s="206">
        <f>CHI!L$55</f>
        <v>53.520588516289301</v>
      </c>
      <c r="M64" s="206">
        <f>CHI!M$55</f>
        <v>47.902933027610587</v>
      </c>
      <c r="N64" s="206">
        <f>CHI!N$55</f>
        <v>47.783510079296832</v>
      </c>
      <c r="O64" s="206">
        <f>CHI!O$55</f>
        <v>51.504729148753221</v>
      </c>
      <c r="P64" s="206">
        <f>CHI!P$55</f>
        <v>67.545619566255851</v>
      </c>
      <c r="Q64" s="206">
        <f>CHI!Q$55</f>
        <v>77.089901595490616</v>
      </c>
      <c r="R64" s="206">
        <f>CHI!R$55</f>
        <v>83.123148944301136</v>
      </c>
      <c r="S64" s="206">
        <f>CHI!S$55</f>
        <v>85.974968950033428</v>
      </c>
      <c r="T64" s="206">
        <f>CHI!T$55</f>
        <v>77.28575523072513</v>
      </c>
      <c r="U64" s="206">
        <f>CHI!U$55</f>
        <v>79.865290914302065</v>
      </c>
      <c r="V64" s="206">
        <f>CHI!V$55</f>
        <v>82.23941912677941</v>
      </c>
      <c r="W64" s="206">
        <f>CHI!W$55</f>
        <v>76.509729784756573</v>
      </c>
    </row>
    <row r="65" spans="1:23" ht="12" customHeight="1" x14ac:dyDescent="0.25">
      <c r="A65" s="19" t="s">
        <v>22</v>
      </c>
      <c r="B65" s="207">
        <f>NMM!B$51</f>
        <v>221.33379191745476</v>
      </c>
      <c r="C65" s="207">
        <f>NMM!C$51</f>
        <v>226.54075666380052</v>
      </c>
      <c r="D65" s="207">
        <f>NMM!D$51</f>
        <v>188.39312123817717</v>
      </c>
      <c r="E65" s="207">
        <f>NMM!E$51</f>
        <v>220.66526225279449</v>
      </c>
      <c r="F65" s="207">
        <f>NMM!F$51</f>
        <v>226.8587274290629</v>
      </c>
      <c r="G65" s="207">
        <f>NMM!G$51</f>
        <v>241.47962166809978</v>
      </c>
      <c r="H65" s="207">
        <f>NMM!H$51</f>
        <v>272.96732588134137</v>
      </c>
      <c r="I65" s="207">
        <f>NMM!I$51</f>
        <v>275.45004299226133</v>
      </c>
      <c r="J65" s="207">
        <f>NMM!J$51</f>
        <v>269.78228718830604</v>
      </c>
      <c r="K65" s="207">
        <f>NMM!K$51</f>
        <v>189.25932932072229</v>
      </c>
      <c r="L65" s="207">
        <f>NMM!L$51</f>
        <v>198.61315563198622</v>
      </c>
      <c r="M65" s="207">
        <f>NMM!M$51</f>
        <v>187.50524505588993</v>
      </c>
      <c r="N65" s="207">
        <f>NMM!N$51</f>
        <v>172.2477214101462</v>
      </c>
      <c r="O65" s="207">
        <f>NMM!O$51</f>
        <v>179.74952708512464</v>
      </c>
      <c r="P65" s="207">
        <f>NMM!P$51</f>
        <v>182.88873602751505</v>
      </c>
      <c r="Q65" s="207">
        <f>NMM!Q$51</f>
        <v>180.56173688736027</v>
      </c>
      <c r="R65" s="207">
        <f>NMM!R$51</f>
        <v>177.52089423903701</v>
      </c>
      <c r="S65" s="207">
        <f>NMM!S$51</f>
        <v>192.77136715391225</v>
      </c>
      <c r="T65" s="207">
        <f>NMM!T$51</f>
        <v>203.87463456577811</v>
      </c>
      <c r="U65" s="207">
        <f>NMM!U$51</f>
        <v>210.06663800515912</v>
      </c>
      <c r="V65" s="207">
        <f>NMM!V$51</f>
        <v>188.60361134995696</v>
      </c>
      <c r="W65" s="207">
        <f>NMM!W$51</f>
        <v>202.87437661220972</v>
      </c>
    </row>
    <row r="66" spans="1:23" ht="12" customHeight="1" x14ac:dyDescent="0.25">
      <c r="A66" s="18" t="s">
        <v>49</v>
      </c>
      <c r="B66" s="206">
        <f>NMM!B$52</f>
        <v>126.7061249999999</v>
      </c>
      <c r="C66" s="206">
        <f>NMM!C$52</f>
        <v>113.5510670357564</v>
      </c>
      <c r="D66" s="206">
        <f>NMM!D$52</f>
        <v>119.1984818630979</v>
      </c>
      <c r="E66" s="206">
        <f>NMM!E$52</f>
        <v>129.4226852959095</v>
      </c>
      <c r="F66" s="206">
        <f>NMM!F$52</f>
        <v>107.03502732280811</v>
      </c>
      <c r="G66" s="206">
        <f>NMM!G$52</f>
        <v>98.154961517574122</v>
      </c>
      <c r="H66" s="206">
        <f>NMM!H$52</f>
        <v>130.45941715426051</v>
      </c>
      <c r="I66" s="206">
        <f>NMM!I$52</f>
        <v>115.57606802451279</v>
      </c>
      <c r="J66" s="206">
        <f>NMM!J$52</f>
        <v>121.35914452459041</v>
      </c>
      <c r="K66" s="206">
        <f>NMM!K$52</f>
        <v>84.486450465796807</v>
      </c>
      <c r="L66" s="206">
        <f>NMM!L$52</f>
        <v>66.058999302817199</v>
      </c>
      <c r="M66" s="206">
        <f>NMM!M$52</f>
        <v>64.219947809721461</v>
      </c>
      <c r="N66" s="206">
        <f>NMM!N$52</f>
        <v>63.727536426234607</v>
      </c>
      <c r="O66" s="206">
        <f>NMM!O$52</f>
        <v>49.08161685835438</v>
      </c>
      <c r="P66" s="206">
        <f>NMM!P$52</f>
        <v>59.629757887068273</v>
      </c>
      <c r="Q66" s="206">
        <f>NMM!Q$52</f>
        <v>50.899821800011061</v>
      </c>
      <c r="R66" s="206">
        <f>NMM!R$52</f>
        <v>56.451626301830188</v>
      </c>
      <c r="S66" s="206">
        <f>NMM!S$52</f>
        <v>59.316242965536119</v>
      </c>
      <c r="T66" s="206">
        <f>NMM!T$52</f>
        <v>53.435023647260273</v>
      </c>
      <c r="U66" s="206">
        <f>NMM!U$52</f>
        <v>83.236548621531853</v>
      </c>
      <c r="V66" s="206">
        <f>NMM!V$52</f>
        <v>71.680583502220799</v>
      </c>
      <c r="W66" s="206">
        <f>NMM!W$52</f>
        <v>70.941199110222044</v>
      </c>
    </row>
    <row r="67" spans="1:23" ht="12" customHeight="1" x14ac:dyDescent="0.25">
      <c r="A67" s="18" t="s">
        <v>50</v>
      </c>
      <c r="B67" s="206">
        <f>NMM!B$53</f>
        <v>77.177557888111679</v>
      </c>
      <c r="C67" s="206">
        <f>NMM!C$53</f>
        <v>96.729776575602017</v>
      </c>
      <c r="D67" s="206">
        <f>NMM!D$53</f>
        <v>52.204207534717717</v>
      </c>
      <c r="E67" s="206">
        <f>NMM!E$53</f>
        <v>76.975302212758407</v>
      </c>
      <c r="F67" s="206">
        <f>NMM!F$53</f>
        <v>106.08726570917641</v>
      </c>
      <c r="G67" s="206">
        <f>NMM!G$53</f>
        <v>130.53006617769341</v>
      </c>
      <c r="H67" s="206">
        <f>NMM!H$53</f>
        <v>123.259007956736</v>
      </c>
      <c r="I67" s="206">
        <f>NMM!I$53</f>
        <v>141.58962158324309</v>
      </c>
      <c r="J67" s="206">
        <f>NMM!J$53</f>
        <v>130.30499602698211</v>
      </c>
      <c r="K67" s="206">
        <f>NMM!K$53</f>
        <v>90.564060876043413</v>
      </c>
      <c r="L67" s="206">
        <f>NMM!L$53</f>
        <v>116.62511504237889</v>
      </c>
      <c r="M67" s="206">
        <f>NMM!M$53</f>
        <v>105.8225341725809</v>
      </c>
      <c r="N67" s="206">
        <f>NMM!N$53</f>
        <v>91.326089026549099</v>
      </c>
      <c r="O67" s="206">
        <f>NMM!O$53</f>
        <v>115.9542515149314</v>
      </c>
      <c r="P67" s="206">
        <f>NMM!P$53</f>
        <v>109.0189070563279</v>
      </c>
      <c r="Q67" s="206">
        <f>NMM!Q$53</f>
        <v>113.1485334876258</v>
      </c>
      <c r="R67" s="206">
        <f>NMM!R$53</f>
        <v>104.8053835791009</v>
      </c>
      <c r="S67" s="206">
        <f>NMM!S$53</f>
        <v>116.7978568182309</v>
      </c>
      <c r="T67" s="206">
        <f>NMM!T$53</f>
        <v>131.97011218210059</v>
      </c>
      <c r="U67" s="206">
        <f>NMM!U$53</f>
        <v>107.52660794318879</v>
      </c>
      <c r="V67" s="206">
        <f>NMM!V$53</f>
        <v>100.45271261260901</v>
      </c>
      <c r="W67" s="206">
        <f>NMM!W$53</f>
        <v>115.48386428972471</v>
      </c>
    </row>
    <row r="68" spans="1:23" ht="12" customHeight="1" x14ac:dyDescent="0.25">
      <c r="A68" s="18" t="s">
        <v>58</v>
      </c>
      <c r="B68" s="206">
        <f>NMM!B$54</f>
        <v>17.450109029343171</v>
      </c>
      <c r="C68" s="206">
        <f>NMM!C$54</f>
        <v>16.259913052442108</v>
      </c>
      <c r="D68" s="206">
        <f>NMM!D$54</f>
        <v>16.990431840361559</v>
      </c>
      <c r="E68" s="206">
        <f>NMM!E$54</f>
        <v>14.267274744126579</v>
      </c>
      <c r="F68" s="206">
        <f>NMM!F$54</f>
        <v>13.7364343970784</v>
      </c>
      <c r="G68" s="206">
        <f>NMM!G$54</f>
        <v>12.794593972832249</v>
      </c>
      <c r="H68" s="206">
        <f>NMM!H$54</f>
        <v>19.248900770344871</v>
      </c>
      <c r="I68" s="206">
        <f>NMM!I$54</f>
        <v>18.28435338450543</v>
      </c>
      <c r="J68" s="206">
        <f>NMM!J$54</f>
        <v>18.118146636733499</v>
      </c>
      <c r="K68" s="206">
        <f>NMM!K$54</f>
        <v>14.20881797888207</v>
      </c>
      <c r="L68" s="206">
        <f>NMM!L$54</f>
        <v>15.929041286790129</v>
      </c>
      <c r="M68" s="206">
        <f>NMM!M$54</f>
        <v>17.46276307358756</v>
      </c>
      <c r="N68" s="206">
        <f>NMM!N$54</f>
        <v>17.194095957362482</v>
      </c>
      <c r="O68" s="206">
        <f>NMM!O$54</f>
        <v>14.71365871183886</v>
      </c>
      <c r="P68" s="206">
        <f>NMM!P$54</f>
        <v>14.240071084118879</v>
      </c>
      <c r="Q68" s="206">
        <f>NMM!Q$54</f>
        <v>16.513381599723399</v>
      </c>
      <c r="R68" s="206">
        <f>NMM!R$54</f>
        <v>16.263884358105919</v>
      </c>
      <c r="S68" s="206">
        <f>NMM!S$54</f>
        <v>16.65726737014522</v>
      </c>
      <c r="T68" s="206">
        <f>NMM!T$54</f>
        <v>18.46949873641725</v>
      </c>
      <c r="U68" s="206">
        <f>NMM!U$54</f>
        <v>19.303481440438478</v>
      </c>
      <c r="V68" s="206">
        <f>NMM!V$54</f>
        <v>16.47031523512716</v>
      </c>
      <c r="W68" s="206">
        <f>NMM!W$54</f>
        <v>16.449313212262989</v>
      </c>
    </row>
    <row r="69" spans="1:23" ht="12" customHeight="1" x14ac:dyDescent="0.25">
      <c r="A69" s="19" t="s">
        <v>23</v>
      </c>
      <c r="B69" s="207">
        <f>PPA!B$52</f>
        <v>212.82785898538262</v>
      </c>
      <c r="C69" s="207">
        <f>PPA!C$52</f>
        <v>197.44539982803093</v>
      </c>
      <c r="D69" s="207">
        <f>PPA!D$52</f>
        <v>217.46913155631984</v>
      </c>
      <c r="E69" s="207">
        <f>PPA!E$52</f>
        <v>229.41582115219268</v>
      </c>
      <c r="F69" s="207">
        <f>PPA!F$52</f>
        <v>259.58056749785038</v>
      </c>
      <c r="G69" s="207">
        <f>PPA!G$52</f>
        <v>277.88073946689605</v>
      </c>
      <c r="H69" s="207">
        <f>PPA!H$52</f>
        <v>233.96612209802237</v>
      </c>
      <c r="I69" s="207">
        <f>PPA!I$52</f>
        <v>206.3727429062769</v>
      </c>
      <c r="J69" s="207">
        <f>PPA!J$52</f>
        <v>193.86113499570078</v>
      </c>
      <c r="K69" s="207">
        <f>PPA!K$52</f>
        <v>191.17059329320725</v>
      </c>
      <c r="L69" s="207">
        <f>PPA!L$52</f>
        <v>178.8033533963887</v>
      </c>
      <c r="M69" s="207">
        <f>PPA!M$52</f>
        <v>170.43327601031817</v>
      </c>
      <c r="N69" s="207">
        <f>PPA!N$52</f>
        <v>169.27944969905431</v>
      </c>
      <c r="O69" s="207">
        <f>PPA!O$52</f>
        <v>164.65958727429066</v>
      </c>
      <c r="P69" s="207">
        <f>PPA!P$52</f>
        <v>166.98073946689595</v>
      </c>
      <c r="Q69" s="207">
        <f>PPA!Q$52</f>
        <v>165.68907996560614</v>
      </c>
      <c r="R69" s="207">
        <f>PPA!R$52</f>
        <v>167.19638865004305</v>
      </c>
      <c r="S69" s="207">
        <f>PPA!S$52</f>
        <v>170.22450558899399</v>
      </c>
      <c r="T69" s="207">
        <f>PPA!T$52</f>
        <v>169.70223559759245</v>
      </c>
      <c r="U69" s="207">
        <f>PPA!U$52</f>
        <v>172.56156491831476</v>
      </c>
      <c r="V69" s="207">
        <f>PPA!V$52</f>
        <v>157.30077386070511</v>
      </c>
      <c r="W69" s="207">
        <f>PPA!W$52</f>
        <v>142.44178847807396</v>
      </c>
    </row>
    <row r="70" spans="1:23" ht="12" customHeight="1" x14ac:dyDescent="0.25">
      <c r="A70" s="18" t="s">
        <v>52</v>
      </c>
      <c r="B70" s="206">
        <f>PPA!B$53</f>
        <v>63.653621230058377</v>
      </c>
      <c r="C70" s="206">
        <f>PPA!C$53</f>
        <v>42.47952678654493</v>
      </c>
      <c r="D70" s="206">
        <f>PPA!D$53</f>
        <v>42.151275186060232</v>
      </c>
      <c r="E70" s="206">
        <f>PPA!E$53</f>
        <v>75.059812722576964</v>
      </c>
      <c r="F70" s="206">
        <f>PPA!F$53</f>
        <v>77.699230691174336</v>
      </c>
      <c r="G70" s="206">
        <f>PPA!G$53</f>
        <v>54.753718884897019</v>
      </c>
      <c r="H70" s="206">
        <f>PPA!H$53</f>
        <v>48.189221303023523</v>
      </c>
      <c r="I70" s="206">
        <f>PPA!I$53</f>
        <v>19.812114453536321</v>
      </c>
      <c r="J70" s="206">
        <f>PPA!J$53</f>
        <v>44.615534747533573</v>
      </c>
      <c r="K70" s="206">
        <f>PPA!K$53</f>
        <v>40.895822555923949</v>
      </c>
      <c r="L70" s="206">
        <f>PPA!L$53</f>
        <v>11.03519298511435</v>
      </c>
      <c r="M70" s="206">
        <f>PPA!M$53</f>
        <v>11.286796823681851</v>
      </c>
      <c r="N70" s="206">
        <f>PPA!N$53</f>
        <v>14.614446569310671</v>
      </c>
      <c r="O70" s="206">
        <f>PPA!O$53</f>
        <v>17.986530817802411</v>
      </c>
      <c r="P70" s="206">
        <f>PPA!P$53</f>
        <v>18.828542182637751</v>
      </c>
      <c r="Q70" s="206">
        <f>PPA!Q$53</f>
        <v>21.89731612724508</v>
      </c>
      <c r="R70" s="206">
        <f>PPA!R$53</f>
        <v>18.357979847989512</v>
      </c>
      <c r="S70" s="206">
        <f>PPA!S$53</f>
        <v>20.179015219756209</v>
      </c>
      <c r="T70" s="206">
        <f>PPA!T$53</f>
        <v>21.18418628101568</v>
      </c>
      <c r="U70" s="206">
        <f>PPA!U$53</f>
        <v>20.648936054205969</v>
      </c>
      <c r="V70" s="206">
        <f>PPA!V$53</f>
        <v>19.22598848156083</v>
      </c>
      <c r="W70" s="206">
        <f>PPA!W$53</f>
        <v>18.8889799448052</v>
      </c>
    </row>
    <row r="71" spans="1:23" ht="12" customHeight="1" x14ac:dyDescent="0.25">
      <c r="A71" s="18" t="s">
        <v>59</v>
      </c>
      <c r="B71" s="206">
        <f>PPA!B$54</f>
        <v>143.61271773944591</v>
      </c>
      <c r="C71" s="206">
        <f>PPA!C$54</f>
        <v>149.80632039447039</v>
      </c>
      <c r="D71" s="206">
        <f>PPA!D$54</f>
        <v>169.63505274787661</v>
      </c>
      <c r="E71" s="206">
        <f>PPA!E$54</f>
        <v>148.3610193930314</v>
      </c>
      <c r="F71" s="206">
        <f>PPA!F$54</f>
        <v>175.09809645104431</v>
      </c>
      <c r="G71" s="206">
        <f>PPA!G$54</f>
        <v>215.86556852426651</v>
      </c>
      <c r="H71" s="206">
        <f>PPA!H$54</f>
        <v>179.66300538070089</v>
      </c>
      <c r="I71" s="206">
        <f>PPA!I$54</f>
        <v>181.16779057015961</v>
      </c>
      <c r="J71" s="206">
        <f>PPA!J$54</f>
        <v>144.17970996613639</v>
      </c>
      <c r="K71" s="206">
        <f>PPA!K$54</f>
        <v>145.2791884572373</v>
      </c>
      <c r="L71" s="206">
        <f>PPA!L$54</f>
        <v>163.0957531730449</v>
      </c>
      <c r="M71" s="206">
        <f>PPA!M$54</f>
        <v>154.69279497244611</v>
      </c>
      <c r="N71" s="206">
        <f>PPA!N$54</f>
        <v>150.24147017561651</v>
      </c>
      <c r="O71" s="206">
        <f>PPA!O$54</f>
        <v>142.3702476287439</v>
      </c>
      <c r="P71" s="206">
        <f>PPA!P$54</f>
        <v>144.0503772785259</v>
      </c>
      <c r="Q71" s="206">
        <f>PPA!Q$54</f>
        <v>139.8354009836749</v>
      </c>
      <c r="R71" s="206">
        <f>PPA!R$54</f>
        <v>144.78244720847371</v>
      </c>
      <c r="S71" s="206">
        <f>PPA!S$54</f>
        <v>144.45900427006899</v>
      </c>
      <c r="T71" s="206">
        <f>PPA!T$54</f>
        <v>144.55989511766589</v>
      </c>
      <c r="U71" s="206">
        <f>PPA!U$54</f>
        <v>148.99417085321741</v>
      </c>
      <c r="V71" s="206">
        <f>PPA!V$54</f>
        <v>134.01130013982069</v>
      </c>
      <c r="W71" s="206">
        <f>PPA!W$54</f>
        <v>119.8731692617159</v>
      </c>
    </row>
    <row r="72" spans="1:23" ht="12" customHeight="1" x14ac:dyDescent="0.25">
      <c r="A72" s="18" t="s">
        <v>60</v>
      </c>
      <c r="B72" s="206">
        <f>PPA!B$55</f>
        <v>5.5615200158783278</v>
      </c>
      <c r="C72" s="206">
        <f>PPA!C$55</f>
        <v>5.1595526470155981</v>
      </c>
      <c r="D72" s="206">
        <f>PPA!D$55</f>
        <v>5.6828036223829974</v>
      </c>
      <c r="E72" s="206">
        <f>PPA!E$55</f>
        <v>5.9949890365843164</v>
      </c>
      <c r="F72" s="206">
        <f>PPA!F$55</f>
        <v>6.7832403556317473</v>
      </c>
      <c r="G72" s="206">
        <f>PPA!G$55</f>
        <v>7.2614520577325177</v>
      </c>
      <c r="H72" s="206">
        <f>PPA!H$55</f>
        <v>6.1138954142979607</v>
      </c>
      <c r="I72" s="206">
        <f>PPA!I$55</f>
        <v>5.3928378825809649</v>
      </c>
      <c r="J72" s="206">
        <f>PPA!J$55</f>
        <v>5.0658902820308427</v>
      </c>
      <c r="K72" s="206">
        <f>PPA!K$55</f>
        <v>4.995582280046003</v>
      </c>
      <c r="L72" s="206">
        <f>PPA!L$55</f>
        <v>4.6724072382294644</v>
      </c>
      <c r="M72" s="206">
        <f>PPA!M$55</f>
        <v>4.4536842141902167</v>
      </c>
      <c r="N72" s="206">
        <f>PPA!N$55</f>
        <v>4.4235329541271122</v>
      </c>
      <c r="O72" s="206">
        <f>PPA!O$55</f>
        <v>4.3028088277443386</v>
      </c>
      <c r="P72" s="206">
        <f>PPA!P$55</f>
        <v>4.1018200057323018</v>
      </c>
      <c r="Q72" s="206">
        <f>PPA!Q$55</f>
        <v>3.9563628546861551</v>
      </c>
      <c r="R72" s="206">
        <f>PPA!R$55</f>
        <v>4.0559615935798217</v>
      </c>
      <c r="S72" s="206">
        <f>PPA!S$55</f>
        <v>5.5864860991688179</v>
      </c>
      <c r="T72" s="206">
        <f>PPA!T$55</f>
        <v>3.9581541989108628</v>
      </c>
      <c r="U72" s="206">
        <f>PPA!U$55</f>
        <v>2.918458010891372</v>
      </c>
      <c r="V72" s="206">
        <f>PPA!V$55</f>
        <v>4.0634852393235894</v>
      </c>
      <c r="W72" s="206">
        <f>PPA!W$55</f>
        <v>3.679639271552861</v>
      </c>
    </row>
    <row r="73" spans="1:23" ht="12" customHeight="1" x14ac:dyDescent="0.25">
      <c r="A73" s="20" t="s">
        <v>61</v>
      </c>
      <c r="B73" s="208">
        <f>FBT!B$12</f>
        <v>93.13422184006879</v>
      </c>
      <c r="C73" s="208">
        <f>FBT!C$12</f>
        <v>91.569303525365413</v>
      </c>
      <c r="D73" s="208">
        <f>FBT!D$12</f>
        <v>86.225795356835761</v>
      </c>
      <c r="E73" s="208">
        <f>FBT!E$12</f>
        <v>112.381943250215</v>
      </c>
      <c r="F73" s="208">
        <f>FBT!F$12</f>
        <v>88.795786758383485</v>
      </c>
      <c r="G73" s="208">
        <f>FBT!G$12</f>
        <v>88.82545141874462</v>
      </c>
      <c r="H73" s="208">
        <f>FBT!H$12</f>
        <v>109.281513327601</v>
      </c>
      <c r="I73" s="208">
        <f>FBT!I$12</f>
        <v>81.807308684436791</v>
      </c>
      <c r="J73" s="208">
        <f>FBT!J$12</f>
        <v>79.931900257953558</v>
      </c>
      <c r="K73" s="208">
        <f>FBT!K$12</f>
        <v>73.734909716251067</v>
      </c>
      <c r="L73" s="208">
        <f>FBT!L$12</f>
        <v>72.511521926053305</v>
      </c>
      <c r="M73" s="208">
        <f>FBT!M$12</f>
        <v>67.916165090283741</v>
      </c>
      <c r="N73" s="208">
        <f>FBT!N$12</f>
        <v>61.625623387790199</v>
      </c>
      <c r="O73" s="208">
        <f>FBT!O$12</f>
        <v>62.600257953568359</v>
      </c>
      <c r="P73" s="208">
        <f>FBT!P$12</f>
        <v>72.808684436801386</v>
      </c>
      <c r="Q73" s="208">
        <f>FBT!Q$12</f>
        <v>67.044883920894222</v>
      </c>
      <c r="R73" s="208">
        <f>FBT!R$12</f>
        <v>64.695958727429058</v>
      </c>
      <c r="S73" s="208">
        <f>FBT!S$12</f>
        <v>66.474806534823728</v>
      </c>
      <c r="T73" s="208">
        <f>FBT!T$12</f>
        <v>73.487790197764383</v>
      </c>
      <c r="U73" s="208">
        <f>FBT!U$12</f>
        <v>68.109372312983666</v>
      </c>
      <c r="V73" s="208">
        <f>FBT!V$12</f>
        <v>67.749613069647452</v>
      </c>
      <c r="W73" s="208">
        <f>FBT!W$12</f>
        <v>69.304815133276009</v>
      </c>
    </row>
    <row r="74" spans="1:23" ht="12" customHeight="1" x14ac:dyDescent="0.25">
      <c r="A74" s="14" t="s">
        <v>62</v>
      </c>
      <c r="B74" s="206">
        <f>TRE!B$12</f>
        <v>22.470593293207219</v>
      </c>
      <c r="C74" s="206">
        <f>TRE!C$12</f>
        <v>21.76603611349957</v>
      </c>
      <c r="D74" s="206">
        <f>TRE!D$12</f>
        <v>19.860017196904561</v>
      </c>
      <c r="E74" s="206">
        <f>TRE!E$12</f>
        <v>26.52141014617369</v>
      </c>
      <c r="F74" s="206">
        <f>TRE!F$12</f>
        <v>24.663198624247631</v>
      </c>
      <c r="G74" s="206">
        <f>TRE!G$12</f>
        <v>31.076182287188299</v>
      </c>
      <c r="H74" s="206">
        <f>TRE!H$12</f>
        <v>29.729234737747198</v>
      </c>
      <c r="I74" s="206">
        <f>TRE!I$12</f>
        <v>35.809888220120371</v>
      </c>
      <c r="J74" s="206">
        <f>TRE!J$12</f>
        <v>37.877472055030097</v>
      </c>
      <c r="K74" s="206">
        <f>TRE!K$12</f>
        <v>34.541960447119521</v>
      </c>
      <c r="L74" s="206">
        <f>TRE!L$12</f>
        <v>36.764316423043852</v>
      </c>
      <c r="M74" s="206">
        <f>TRE!M$12</f>
        <v>34.416509028374882</v>
      </c>
      <c r="N74" s="206">
        <f>TRE!N$12</f>
        <v>34.872742906276869</v>
      </c>
      <c r="O74" s="206">
        <f>TRE!O$12</f>
        <v>31.643594153052451</v>
      </c>
      <c r="P74" s="206">
        <f>TRE!P$12</f>
        <v>32.430438521066208</v>
      </c>
      <c r="Q74" s="206">
        <f>TRE!Q$12</f>
        <v>32.777987962166797</v>
      </c>
      <c r="R74" s="206">
        <f>TRE!R$12</f>
        <v>31.813069647463461</v>
      </c>
      <c r="S74" s="206">
        <f>TRE!S$12</f>
        <v>36.071109200343933</v>
      </c>
      <c r="T74" s="206">
        <f>TRE!T$12</f>
        <v>34.170679277730009</v>
      </c>
      <c r="U74" s="206">
        <f>TRE!U$12</f>
        <v>36.993637145313848</v>
      </c>
      <c r="V74" s="206">
        <f>TRE!V$12</f>
        <v>31.20404127257094</v>
      </c>
      <c r="W74" s="206">
        <f>TRE!W$12</f>
        <v>28.777558039552879</v>
      </c>
    </row>
    <row r="75" spans="1:23" ht="12" customHeight="1" x14ac:dyDescent="0.25">
      <c r="A75" s="14" t="s">
        <v>63</v>
      </c>
      <c r="B75" s="206">
        <f>MAE!B$12</f>
        <v>124.2204643164231</v>
      </c>
      <c r="C75" s="206">
        <f>MAE!C$12</f>
        <v>114.2764402407567</v>
      </c>
      <c r="D75" s="206">
        <f>MAE!D$12</f>
        <v>108.01092003439381</v>
      </c>
      <c r="E75" s="206">
        <f>MAE!E$12</f>
        <v>146.98331900257949</v>
      </c>
      <c r="F75" s="206">
        <f>MAE!F$12</f>
        <v>156.87644024075669</v>
      </c>
      <c r="G75" s="206">
        <f>MAE!G$12</f>
        <v>172.98177128116939</v>
      </c>
      <c r="H75" s="206">
        <f>MAE!H$12</f>
        <v>190.0066208082545</v>
      </c>
      <c r="I75" s="206">
        <f>MAE!I$12</f>
        <v>176.9352536543422</v>
      </c>
      <c r="J75" s="206">
        <f>MAE!J$12</f>
        <v>163.01590713671541</v>
      </c>
      <c r="K75" s="206">
        <f>MAE!K$12</f>
        <v>123.9000859845228</v>
      </c>
      <c r="L75" s="206">
        <f>MAE!L$12</f>
        <v>147.5040412725709</v>
      </c>
      <c r="M75" s="206">
        <f>MAE!M$12</f>
        <v>141.4648323301806</v>
      </c>
      <c r="N75" s="206">
        <f>MAE!N$12</f>
        <v>140.20963026655201</v>
      </c>
      <c r="O75" s="206">
        <f>MAE!O$12</f>
        <v>133.12932072226999</v>
      </c>
      <c r="P75" s="206">
        <f>MAE!P$12</f>
        <v>132.2868443680137</v>
      </c>
      <c r="Q75" s="206">
        <f>MAE!Q$12</f>
        <v>134.86655202063631</v>
      </c>
      <c r="R75" s="206">
        <f>MAE!R$12</f>
        <v>139.92055030094579</v>
      </c>
      <c r="S75" s="206">
        <f>MAE!S$12</f>
        <v>142.6316423043852</v>
      </c>
      <c r="T75" s="206">
        <f>MAE!T$12</f>
        <v>186.64522785898541</v>
      </c>
      <c r="U75" s="206">
        <f>MAE!U$12</f>
        <v>185.19974204643171</v>
      </c>
      <c r="V75" s="206">
        <f>MAE!V$12</f>
        <v>179.92596732588129</v>
      </c>
      <c r="W75" s="206">
        <f>MAE!W$12</f>
        <v>193.47033533963889</v>
      </c>
    </row>
    <row r="76" spans="1:23" ht="12" customHeight="1" x14ac:dyDescent="0.25">
      <c r="A76" s="14" t="s">
        <v>64</v>
      </c>
      <c r="B76" s="206">
        <f>TEL!B$12</f>
        <v>85.192777300085964</v>
      </c>
      <c r="C76" s="206">
        <f>TEL!C$12</f>
        <v>80.594067067927767</v>
      </c>
      <c r="D76" s="206">
        <f>TEL!D$12</f>
        <v>65.033104041272566</v>
      </c>
      <c r="E76" s="206">
        <f>TEL!E$12</f>
        <v>78.580309544282017</v>
      </c>
      <c r="F76" s="206">
        <f>TEL!F$12</f>
        <v>72.398968185726574</v>
      </c>
      <c r="G76" s="206">
        <f>TEL!G$12</f>
        <v>66.00980223559759</v>
      </c>
      <c r="H76" s="206">
        <f>TEL!H$12</f>
        <v>59.916938950988822</v>
      </c>
      <c r="I76" s="206">
        <f>TEL!I$12</f>
        <v>58.071453138435068</v>
      </c>
      <c r="J76" s="206">
        <f>TEL!J$12</f>
        <v>44.784522785898531</v>
      </c>
      <c r="K76" s="206">
        <f>TEL!K$12</f>
        <v>30.97987962166809</v>
      </c>
      <c r="L76" s="206">
        <f>TEL!L$12</f>
        <v>34.764660361135</v>
      </c>
      <c r="M76" s="206">
        <f>TEL!M$12</f>
        <v>28.365262252794491</v>
      </c>
      <c r="N76" s="206">
        <f>TEL!N$12</f>
        <v>24.978417884780729</v>
      </c>
      <c r="O76" s="206">
        <f>TEL!O$12</f>
        <v>26.99415305245055</v>
      </c>
      <c r="P76" s="206">
        <f>TEL!P$12</f>
        <v>22.98830610490112</v>
      </c>
      <c r="Q76" s="206">
        <f>TEL!Q$12</f>
        <v>21.014703353396381</v>
      </c>
      <c r="R76" s="206">
        <f>TEL!R$12</f>
        <v>21.468357695614792</v>
      </c>
      <c r="S76" s="206">
        <f>TEL!S$12</f>
        <v>20.79931212381771</v>
      </c>
      <c r="T76" s="206">
        <f>TEL!T$12</f>
        <v>15.39277730008598</v>
      </c>
      <c r="U76" s="206">
        <f>TEL!U$12</f>
        <v>15.672828890799661</v>
      </c>
      <c r="V76" s="206">
        <f>TEL!V$12</f>
        <v>14.61736887360275</v>
      </c>
      <c r="W76" s="206">
        <f>TEL!W$12</f>
        <v>14.45339638865004</v>
      </c>
    </row>
    <row r="77" spans="1:23" ht="12" customHeight="1" x14ac:dyDescent="0.25">
      <c r="A77" s="14" t="s">
        <v>65</v>
      </c>
      <c r="B77" s="206">
        <f>WWP!B$12</f>
        <v>46.918830610490097</v>
      </c>
      <c r="C77" s="206">
        <f>WWP!C$12</f>
        <v>38.939036973344798</v>
      </c>
      <c r="D77" s="206">
        <f>WWP!D$12</f>
        <v>24.218916595012889</v>
      </c>
      <c r="E77" s="206">
        <f>WWP!E$12</f>
        <v>52.180653482373167</v>
      </c>
      <c r="F77" s="206">
        <f>WWP!F$12</f>
        <v>58.42889079965606</v>
      </c>
      <c r="G77" s="206">
        <f>WWP!G$12</f>
        <v>63.783834909716248</v>
      </c>
      <c r="H77" s="206">
        <f>WWP!H$12</f>
        <v>67.321152192605325</v>
      </c>
      <c r="I77" s="206">
        <f>WWP!I$12</f>
        <v>75.124247635425618</v>
      </c>
      <c r="J77" s="206">
        <f>WWP!J$12</f>
        <v>63.719346517626832</v>
      </c>
      <c r="K77" s="206">
        <f>WWP!K$12</f>
        <v>50.831126397248489</v>
      </c>
      <c r="L77" s="206">
        <f>WWP!L$12</f>
        <v>56.021324161650902</v>
      </c>
      <c r="M77" s="206">
        <f>WWP!M$12</f>
        <v>45.483404987102318</v>
      </c>
      <c r="N77" s="206">
        <f>WWP!N$12</f>
        <v>37.988392089423897</v>
      </c>
      <c r="O77" s="206">
        <f>WWP!O$12</f>
        <v>38.688306104901123</v>
      </c>
      <c r="P77" s="206">
        <f>WWP!P$12</f>
        <v>60.712209802235591</v>
      </c>
      <c r="Q77" s="206">
        <f>WWP!Q$12</f>
        <v>51.867755803955291</v>
      </c>
      <c r="R77" s="206">
        <f>WWP!R$12</f>
        <v>48.877386070507313</v>
      </c>
      <c r="S77" s="206">
        <f>WWP!S$12</f>
        <v>46.957953568357688</v>
      </c>
      <c r="T77" s="206">
        <f>WWP!T$12</f>
        <v>47.38065348237317</v>
      </c>
      <c r="U77" s="206">
        <f>WWP!U$12</f>
        <v>50.746603611349961</v>
      </c>
      <c r="V77" s="206">
        <f>WWP!V$12</f>
        <v>53.923301805674967</v>
      </c>
      <c r="W77" s="206">
        <f>WWP!W$12</f>
        <v>60.025709372312988</v>
      </c>
    </row>
    <row r="78" spans="1:23" ht="12" customHeight="1" x14ac:dyDescent="0.25">
      <c r="A78" s="21" t="s">
        <v>66</v>
      </c>
      <c r="B78" s="209">
        <f>OIS!B$12</f>
        <v>217.37996560619061</v>
      </c>
      <c r="C78" s="209">
        <f>OIS!C$12</f>
        <v>190.44170249355099</v>
      </c>
      <c r="D78" s="209">
        <f>OIS!D$12</f>
        <v>159.26251074806549</v>
      </c>
      <c r="E78" s="209">
        <f>OIS!E$12</f>
        <v>147.38314703353399</v>
      </c>
      <c r="F78" s="209">
        <f>OIS!F$12</f>
        <v>156.9647463456582</v>
      </c>
      <c r="G78" s="209">
        <f>OIS!G$12</f>
        <v>194.03319002579531</v>
      </c>
      <c r="H78" s="209">
        <f>OIS!H$12</f>
        <v>220.54720550300951</v>
      </c>
      <c r="I78" s="209">
        <f>OIS!I$12</f>
        <v>174.56423043852061</v>
      </c>
      <c r="J78" s="209">
        <f>OIS!J$12</f>
        <v>172.71435941530541</v>
      </c>
      <c r="K78" s="209">
        <f>OIS!K$12</f>
        <v>146.3977644024072</v>
      </c>
      <c r="L78" s="209">
        <f>OIS!L$12</f>
        <v>137.94178847807399</v>
      </c>
      <c r="M78" s="209">
        <f>OIS!M$12</f>
        <v>122.8146173688737</v>
      </c>
      <c r="N78" s="209">
        <f>OIS!N$12</f>
        <v>117.8896818572657</v>
      </c>
      <c r="O78" s="209">
        <f>OIS!O$12</f>
        <v>112.46104901117791</v>
      </c>
      <c r="P78" s="209">
        <f>OIS!P$12</f>
        <v>112.4537403267411</v>
      </c>
      <c r="Q78" s="209">
        <f>OIS!Q$12</f>
        <v>112.9772141014617</v>
      </c>
      <c r="R78" s="209">
        <f>OIS!R$12</f>
        <v>117.9417024935513</v>
      </c>
      <c r="S78" s="209">
        <f>OIS!S$12</f>
        <v>127.8145313843505</v>
      </c>
      <c r="T78" s="209">
        <f>OIS!T$12</f>
        <v>119.7595012897679</v>
      </c>
      <c r="U78" s="209">
        <f>OIS!U$12</f>
        <v>130.483662940671</v>
      </c>
      <c r="V78" s="209">
        <f>OIS!V$12</f>
        <v>135.37386070507301</v>
      </c>
      <c r="W78" s="209">
        <f>OIS!W$12</f>
        <v>138.50713671539131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240.16431642304383</v>
      </c>
      <c r="C81" s="212">
        <v>232.98942390369734</v>
      </c>
      <c r="D81" s="212">
        <v>215.76165090283746</v>
      </c>
      <c r="E81" s="212">
        <v>213.5907996560619</v>
      </c>
      <c r="F81" s="212">
        <v>276.32063628546859</v>
      </c>
      <c r="G81" s="212">
        <v>287.80756663800514</v>
      </c>
      <c r="H81" s="212">
        <v>267.8361134995701</v>
      </c>
      <c r="I81" s="212">
        <v>284.67231298366289</v>
      </c>
      <c r="J81" s="212">
        <v>244.83413585554598</v>
      </c>
      <c r="K81" s="212">
        <v>208.44325021496132</v>
      </c>
      <c r="L81" s="212">
        <v>197.01659501289765</v>
      </c>
      <c r="M81" s="212">
        <v>114.66861564918314</v>
      </c>
      <c r="N81" s="212">
        <v>105.18005159071367</v>
      </c>
      <c r="O81" s="212">
        <v>110.90722269991403</v>
      </c>
      <c r="P81" s="212">
        <v>141.49466895958727</v>
      </c>
      <c r="Q81" s="212">
        <v>125.95331040412724</v>
      </c>
      <c r="R81" s="212">
        <v>128.29509888220122</v>
      </c>
      <c r="S81" s="212">
        <v>137.64325021496131</v>
      </c>
      <c r="T81" s="212">
        <v>152.27773000859844</v>
      </c>
      <c r="U81" s="212">
        <v>159.76620808254512</v>
      </c>
      <c r="V81" s="212">
        <v>145.09174548581257</v>
      </c>
      <c r="W81" s="212">
        <v>151.75709372312983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2.8854686156491831</v>
      </c>
      <c r="E82" s="215">
        <v>29.908684436801373</v>
      </c>
      <c r="F82" s="215">
        <v>30.235339638865</v>
      </c>
      <c r="G82" s="215">
        <v>25.552364574376607</v>
      </c>
      <c r="H82" s="215">
        <v>21.47841788478074</v>
      </c>
      <c r="I82" s="215">
        <v>20.77962166809974</v>
      </c>
      <c r="J82" s="215">
        <v>4.8508168529664655</v>
      </c>
      <c r="K82" s="215">
        <v>2.827085124677557</v>
      </c>
      <c r="L82" s="215">
        <v>4.9767841788478071</v>
      </c>
      <c r="M82" s="215">
        <v>4.2576956147893377</v>
      </c>
      <c r="N82" s="215">
        <v>4.2549441100601886</v>
      </c>
      <c r="O82" s="215">
        <v>5.0052450558899393</v>
      </c>
      <c r="P82" s="215">
        <v>6.4766122098022354</v>
      </c>
      <c r="Q82" s="215">
        <v>6.8296646603611348</v>
      </c>
      <c r="R82" s="215">
        <v>6.1848667239896811</v>
      </c>
      <c r="S82" s="215">
        <v>6.9685296646603607</v>
      </c>
      <c r="T82" s="215">
        <v>7.2960447119518479</v>
      </c>
      <c r="U82" s="215">
        <v>6.6717970765262251</v>
      </c>
      <c r="V82" s="215">
        <v>6.2903697334479798</v>
      </c>
      <c r="W82" s="215">
        <v>6.9272570937231297</v>
      </c>
    </row>
    <row r="83" spans="1:23" ht="12" customHeight="1" x14ac:dyDescent="0.25">
      <c r="A83" s="14" t="s">
        <v>31</v>
      </c>
      <c r="B83" s="206">
        <v>122.96741186586414</v>
      </c>
      <c r="C83" s="206">
        <v>119.05993121238176</v>
      </c>
      <c r="D83" s="206">
        <v>115.21926053310403</v>
      </c>
      <c r="E83" s="206">
        <v>60.530782459157344</v>
      </c>
      <c r="F83" s="206">
        <v>143.72072226999137</v>
      </c>
      <c r="G83" s="206">
        <v>136.0944110060189</v>
      </c>
      <c r="H83" s="206">
        <v>133.28804815133279</v>
      </c>
      <c r="I83" s="206">
        <v>133.1962166809974</v>
      </c>
      <c r="J83" s="206">
        <v>143.83112639724848</v>
      </c>
      <c r="K83" s="206">
        <v>115.18194325021497</v>
      </c>
      <c r="L83" s="206">
        <v>113.08452278589853</v>
      </c>
      <c r="M83" s="206">
        <v>105.40232158211521</v>
      </c>
      <c r="N83" s="206">
        <v>96.604385210662073</v>
      </c>
      <c r="O83" s="206">
        <v>101.60275150472916</v>
      </c>
      <c r="P83" s="206">
        <v>130.54686156491832</v>
      </c>
      <c r="Q83" s="206">
        <v>114.09355116079104</v>
      </c>
      <c r="R83" s="206">
        <v>116.65021496130697</v>
      </c>
      <c r="S83" s="206">
        <v>125.26328460877042</v>
      </c>
      <c r="T83" s="206">
        <v>139.29028374892519</v>
      </c>
      <c r="U83" s="206">
        <v>147.44462596732586</v>
      </c>
      <c r="V83" s="206">
        <v>133.49062768701634</v>
      </c>
      <c r="W83" s="206">
        <v>138.99828030954427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1.129750644883921</v>
      </c>
      <c r="G85" s="206">
        <v>0</v>
      </c>
      <c r="H85" s="206">
        <v>0</v>
      </c>
      <c r="I85" s="206">
        <v>1.099914015477214</v>
      </c>
      <c r="J85" s="206">
        <v>1.099914015477214</v>
      </c>
      <c r="K85" s="206">
        <v>1.099914015477214</v>
      </c>
      <c r="L85" s="206">
        <v>1.099914015477214</v>
      </c>
      <c r="M85" s="206">
        <v>1.099914015477214</v>
      </c>
      <c r="N85" s="206">
        <v>1.099914015477214</v>
      </c>
      <c r="O85" s="206">
        <v>1.099914015477214</v>
      </c>
      <c r="P85" s="206">
        <v>1.099914015477214</v>
      </c>
      <c r="Q85" s="206">
        <v>2.1997420464316422</v>
      </c>
      <c r="R85" s="206">
        <v>2.1997420464316422</v>
      </c>
      <c r="S85" s="206">
        <v>2.126053310404127</v>
      </c>
      <c r="T85" s="206">
        <v>4.1202063628546846</v>
      </c>
      <c r="U85" s="206">
        <v>4.2554600171969046</v>
      </c>
      <c r="V85" s="206">
        <v>2.998280309544282</v>
      </c>
      <c r="W85" s="206">
        <v>2.8387790197764402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2.034995700773861</v>
      </c>
      <c r="I86" s="206">
        <v>1.0174548581255369</v>
      </c>
      <c r="J86" s="206">
        <v>0</v>
      </c>
      <c r="K86" s="206">
        <v>2.034995700773861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6.8185726569217536E-2</v>
      </c>
      <c r="T86" s="206">
        <v>1.014617368873603E-2</v>
      </c>
      <c r="U86" s="206">
        <v>1.3241616509028369E-2</v>
      </c>
      <c r="V86" s="206">
        <v>1.5305245055889941E-2</v>
      </c>
      <c r="W86" s="206">
        <v>2.7515047291487529E-2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112.33877901977644</v>
      </c>
      <c r="C88" s="206">
        <f t="shared" si="5"/>
        <v>119.05993121238176</v>
      </c>
      <c r="D88" s="206">
        <f t="shared" si="5"/>
        <v>115.21926053310403</v>
      </c>
      <c r="E88" s="206">
        <f t="shared" si="5"/>
        <v>60.530782459157344</v>
      </c>
      <c r="F88" s="206">
        <f t="shared" si="5"/>
        <v>142.59097162510744</v>
      </c>
      <c r="G88" s="206">
        <f t="shared" si="5"/>
        <v>136.0944110060189</v>
      </c>
      <c r="H88" s="206">
        <f t="shared" si="5"/>
        <v>131.25305245055893</v>
      </c>
      <c r="I88" s="206">
        <f t="shared" si="5"/>
        <v>131.07884780739462</v>
      </c>
      <c r="J88" s="206">
        <f t="shared" si="5"/>
        <v>142.73121238177126</v>
      </c>
      <c r="K88" s="206">
        <f t="shared" si="5"/>
        <v>112.0470335339639</v>
      </c>
      <c r="L88" s="206">
        <f t="shared" si="5"/>
        <v>111.98460877042132</v>
      </c>
      <c r="M88" s="206">
        <f t="shared" si="5"/>
        <v>104.302407566638</v>
      </c>
      <c r="N88" s="206">
        <f t="shared" si="5"/>
        <v>95.504471195184863</v>
      </c>
      <c r="O88" s="206">
        <f t="shared" si="5"/>
        <v>100.50283748925195</v>
      </c>
      <c r="P88" s="206">
        <f t="shared" si="5"/>
        <v>129.44694754944109</v>
      </c>
      <c r="Q88" s="206">
        <f t="shared" si="5"/>
        <v>111.8938091143594</v>
      </c>
      <c r="R88" s="206">
        <f t="shared" si="5"/>
        <v>114.45047291487533</v>
      </c>
      <c r="S88" s="206">
        <f t="shared" si="5"/>
        <v>123.06904557179708</v>
      </c>
      <c r="T88" s="206">
        <f t="shared" si="5"/>
        <v>135.15993121238179</v>
      </c>
      <c r="U88" s="206">
        <f t="shared" si="5"/>
        <v>143.17592433361995</v>
      </c>
      <c r="V88" s="206">
        <f t="shared" si="5"/>
        <v>130.47704213241619</v>
      </c>
      <c r="W88" s="206">
        <f t="shared" si="5"/>
        <v>136.13198624247633</v>
      </c>
    </row>
    <row r="89" spans="1:23" ht="12" customHeight="1" x14ac:dyDescent="0.25">
      <c r="A89" s="18" t="s">
        <v>84</v>
      </c>
      <c r="B89" s="206">
        <v>10.628632846087701</v>
      </c>
      <c r="C89" s="206">
        <v>0</v>
      </c>
      <c r="D89" s="206">
        <v>0</v>
      </c>
      <c r="E89" s="206">
        <v>0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</row>
    <row r="90" spans="1:23" ht="12" customHeight="1" x14ac:dyDescent="0.25">
      <c r="A90" s="14" t="s">
        <v>35</v>
      </c>
      <c r="B90" s="206">
        <v>117.19690455717971</v>
      </c>
      <c r="C90" s="206">
        <v>113.9294926913156</v>
      </c>
      <c r="D90" s="206">
        <v>97.656921754084252</v>
      </c>
      <c r="E90" s="206">
        <v>123.1513327601032</v>
      </c>
      <c r="F90" s="206">
        <v>102.3645743766122</v>
      </c>
      <c r="G90" s="206">
        <v>126.1607910576096</v>
      </c>
      <c r="H90" s="206">
        <v>113.0696474634566</v>
      </c>
      <c r="I90" s="206">
        <v>130.69647463456579</v>
      </c>
      <c r="J90" s="206">
        <v>96.152192605331038</v>
      </c>
      <c r="K90" s="206">
        <v>90.434221840068787</v>
      </c>
      <c r="L90" s="206">
        <v>78.955288048151331</v>
      </c>
      <c r="M90" s="206">
        <v>5.0085984522785898</v>
      </c>
      <c r="N90" s="206">
        <v>4.3207222699914016</v>
      </c>
      <c r="O90" s="206">
        <v>4.2992261392949267</v>
      </c>
      <c r="P90" s="206">
        <v>4.4711951848667244</v>
      </c>
      <c r="Q90" s="206">
        <v>5.0300945829750638</v>
      </c>
      <c r="R90" s="206">
        <v>5.4600171969045572</v>
      </c>
      <c r="S90" s="206">
        <v>5.4114359415305247</v>
      </c>
      <c r="T90" s="206">
        <v>5.6914015477214104</v>
      </c>
      <c r="U90" s="206">
        <v>5.6497850386930342</v>
      </c>
      <c r="V90" s="206">
        <v>5.3107480653482373</v>
      </c>
      <c r="W90" s="206">
        <v>5.8315563198624254</v>
      </c>
    </row>
    <row r="91" spans="1:23" ht="12" customHeight="1" x14ac:dyDescent="0.25">
      <c r="A91" s="18" t="s">
        <v>72</v>
      </c>
      <c r="B91" s="206">
        <v>117.19690455717971</v>
      </c>
      <c r="C91" s="206">
        <v>113.9294926913156</v>
      </c>
      <c r="D91" s="206">
        <v>97.656921754084252</v>
      </c>
      <c r="E91" s="206">
        <v>123.1513327601032</v>
      </c>
      <c r="F91" s="206">
        <v>102.3645743766122</v>
      </c>
      <c r="G91" s="206">
        <v>126.1607910576096</v>
      </c>
      <c r="H91" s="206">
        <v>113.0696474634566</v>
      </c>
      <c r="I91" s="206">
        <v>130.69647463456579</v>
      </c>
      <c r="J91" s="206">
        <v>96.152192605331038</v>
      </c>
      <c r="K91" s="206">
        <v>90.434221840068787</v>
      </c>
      <c r="L91" s="206">
        <v>78.955288048151331</v>
      </c>
      <c r="M91" s="206">
        <v>5.0085984522785898</v>
      </c>
      <c r="N91" s="206">
        <v>4.3207222699914016</v>
      </c>
      <c r="O91" s="206">
        <v>4.2992261392949267</v>
      </c>
      <c r="P91" s="206">
        <v>4.4711951848667244</v>
      </c>
      <c r="Q91" s="206">
        <v>5.0300945829750638</v>
      </c>
      <c r="R91" s="206">
        <v>5.4600171969045572</v>
      </c>
      <c r="S91" s="206">
        <v>5.4114359415305247</v>
      </c>
      <c r="T91" s="206">
        <v>5.6914015477214104</v>
      </c>
      <c r="U91" s="206">
        <v>5.6497850386930342</v>
      </c>
      <c r="V91" s="206">
        <v>5.3107480653482373</v>
      </c>
      <c r="W91" s="206">
        <v>5.8315563198624254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240.16431642304383</v>
      </c>
      <c r="C94" s="212">
        <f t="shared" si="6"/>
        <v>232.98942390369734</v>
      </c>
      <c r="D94" s="212">
        <f t="shared" si="6"/>
        <v>215.76165090283746</v>
      </c>
      <c r="E94" s="212">
        <f t="shared" si="6"/>
        <v>213.5907996560619</v>
      </c>
      <c r="F94" s="212">
        <f t="shared" si="6"/>
        <v>276.32063628546859</v>
      </c>
      <c r="G94" s="212">
        <f t="shared" si="6"/>
        <v>287.80756663800514</v>
      </c>
      <c r="H94" s="212">
        <f t="shared" si="6"/>
        <v>267.8361134995701</v>
      </c>
      <c r="I94" s="212">
        <f t="shared" si="6"/>
        <v>284.67231298366289</v>
      </c>
      <c r="J94" s="212">
        <f t="shared" si="6"/>
        <v>244.83413585554598</v>
      </c>
      <c r="K94" s="212">
        <f t="shared" si="6"/>
        <v>208.44325021496132</v>
      </c>
      <c r="L94" s="212">
        <f t="shared" si="6"/>
        <v>197.01659501289765</v>
      </c>
      <c r="M94" s="212">
        <f t="shared" si="6"/>
        <v>114.66861564918314</v>
      </c>
      <c r="N94" s="212">
        <f t="shared" si="6"/>
        <v>105.18005159071367</v>
      </c>
      <c r="O94" s="212">
        <f t="shared" si="6"/>
        <v>110.90722269991403</v>
      </c>
      <c r="P94" s="212">
        <f t="shared" si="6"/>
        <v>141.49466895958727</v>
      </c>
      <c r="Q94" s="212">
        <f t="shared" si="6"/>
        <v>125.95331040412724</v>
      </c>
      <c r="R94" s="212">
        <f t="shared" si="6"/>
        <v>128.29509888220122</v>
      </c>
      <c r="S94" s="212">
        <f t="shared" si="6"/>
        <v>137.64325021496131</v>
      </c>
      <c r="T94" s="212">
        <f t="shared" si="6"/>
        <v>152.27773000859844</v>
      </c>
      <c r="U94" s="212">
        <f t="shared" si="6"/>
        <v>159.76620808254512</v>
      </c>
      <c r="V94" s="212">
        <f t="shared" si="6"/>
        <v>145.09174548581257</v>
      </c>
      <c r="W94" s="212">
        <f t="shared" si="6"/>
        <v>151.75709372312983</v>
      </c>
    </row>
    <row r="95" spans="1:23" ht="12" customHeight="1" x14ac:dyDescent="0.25">
      <c r="A95" s="24" t="s">
        <v>46</v>
      </c>
      <c r="B95" s="215">
        <f>CHI!B58</f>
        <v>128.7857265692175</v>
      </c>
      <c r="C95" s="215">
        <f>CHI!C58</f>
        <v>118.73026655202069</v>
      </c>
      <c r="D95" s="215">
        <f>CHI!D58</f>
        <v>101.497592433362</v>
      </c>
      <c r="E95" s="215">
        <f>CHI!E58</f>
        <v>156.92134088697071</v>
      </c>
      <c r="F95" s="215">
        <f>CHI!F58</f>
        <v>141.01897864316999</v>
      </c>
      <c r="G95" s="215">
        <f>CHI!G58</f>
        <v>156.31904138483691</v>
      </c>
      <c r="H95" s="215">
        <f>CHI!H58</f>
        <v>136.8720811311058</v>
      </c>
      <c r="I95" s="215">
        <f>CHI!I58</f>
        <v>153.02037170786249</v>
      </c>
      <c r="J95" s="215">
        <f>CHI!J58</f>
        <v>100.34823731728289</v>
      </c>
      <c r="K95" s="215">
        <f>CHI!K58</f>
        <v>94.630266552020629</v>
      </c>
      <c r="L95" s="215">
        <f>CHI!L58</f>
        <v>85.215477214101455</v>
      </c>
      <c r="M95" s="215">
        <f>CHI!M58</f>
        <v>9.204643164230438</v>
      </c>
      <c r="N95" s="215">
        <f>CHI!N58</f>
        <v>7.4847807394668946</v>
      </c>
      <c r="O95" s="215">
        <f>CHI!O58</f>
        <v>7.4632846087704214</v>
      </c>
      <c r="P95" s="215">
        <f>CHI!P58</f>
        <v>7.6352536543422183</v>
      </c>
      <c r="Q95" s="215">
        <f>CHI!Q58</f>
        <v>9.2939810834049865</v>
      </c>
      <c r="R95" s="215">
        <f>CHI!R58</f>
        <v>9.7239036973344799</v>
      </c>
      <c r="S95" s="215">
        <f>CHI!S58</f>
        <v>9.3764181596008456</v>
      </c>
      <c r="T95" s="215">
        <f>CHI!T58</f>
        <v>11.347568258704319</v>
      </c>
      <c r="U95" s="215">
        <f>CHI!U58</f>
        <v>11.152492737755299</v>
      </c>
      <c r="V95" s="215">
        <f>CHI!V58</f>
        <v>10.086433732562639</v>
      </c>
      <c r="W95" s="215">
        <f>CHI!W58</f>
        <v>10.63516698646016</v>
      </c>
    </row>
    <row r="96" spans="1:23" ht="12" customHeight="1" x14ac:dyDescent="0.25">
      <c r="A96" s="21" t="s">
        <v>29</v>
      </c>
      <c r="B96" s="209">
        <v>111.37858985382633</v>
      </c>
      <c r="C96" s="209">
        <v>114.25915735167665</v>
      </c>
      <c r="D96" s="209">
        <v>114.26405846947546</v>
      </c>
      <c r="E96" s="209">
        <v>56.669458769091193</v>
      </c>
      <c r="F96" s="209">
        <v>135.30165764229861</v>
      </c>
      <c r="G96" s="209">
        <v>131.48852525316823</v>
      </c>
      <c r="H96" s="209">
        <v>130.9640323684643</v>
      </c>
      <c r="I96" s="209">
        <v>131.6519412758004</v>
      </c>
      <c r="J96" s="209">
        <v>144.48589853826309</v>
      </c>
      <c r="K96" s="209">
        <v>113.8129836629407</v>
      </c>
      <c r="L96" s="209">
        <v>111.8011177987962</v>
      </c>
      <c r="M96" s="209">
        <v>105.46397248495271</v>
      </c>
      <c r="N96" s="209">
        <v>97.695270851246775</v>
      </c>
      <c r="O96" s="209">
        <v>103.44393809114361</v>
      </c>
      <c r="P96" s="209">
        <v>133.85941530524505</v>
      </c>
      <c r="Q96" s="209">
        <v>116.65932932072225</v>
      </c>
      <c r="R96" s="209">
        <v>118.57119518486674</v>
      </c>
      <c r="S96" s="209">
        <v>128.26683205536045</v>
      </c>
      <c r="T96" s="209">
        <v>140.93016174989413</v>
      </c>
      <c r="U96" s="209">
        <v>148.61371534478982</v>
      </c>
      <c r="V96" s="209">
        <v>135.00531175324994</v>
      </c>
      <c r="W96" s="209">
        <v>141.12192673666968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3303.1878894523829</v>
      </c>
      <c r="C98" s="205">
        <f t="shared" si="7"/>
        <v>3080.9974677364471</v>
      </c>
      <c r="D98" s="205">
        <f t="shared" si="7"/>
        <v>2814.4839735900209</v>
      </c>
      <c r="E98" s="205">
        <f t="shared" si="7"/>
        <v>3158.0724299313356</v>
      </c>
      <c r="F98" s="205">
        <f t="shared" si="7"/>
        <v>3246.8154025005711</v>
      </c>
      <c r="G98" s="205">
        <f t="shared" si="7"/>
        <v>3446.5365786967882</v>
      </c>
      <c r="H98" s="205">
        <f t="shared" si="7"/>
        <v>3653.1725031207593</v>
      </c>
      <c r="I98" s="205">
        <f t="shared" si="7"/>
        <v>3398.0472548309845</v>
      </c>
      <c r="J98" s="205">
        <f t="shared" si="7"/>
        <v>3262.9522714025015</v>
      </c>
      <c r="K98" s="205">
        <f t="shared" si="7"/>
        <v>2588.8781402159602</v>
      </c>
      <c r="L98" s="205">
        <f t="shared" si="7"/>
        <v>2549.1947615742051</v>
      </c>
      <c r="M98" s="205">
        <f t="shared" si="7"/>
        <v>2371.9522273665352</v>
      </c>
      <c r="N98" s="205">
        <f t="shared" si="7"/>
        <v>2295.6594638614097</v>
      </c>
      <c r="O98" s="205">
        <f t="shared" si="7"/>
        <v>2361.6241004939243</v>
      </c>
      <c r="P98" s="205">
        <f t="shared" si="7"/>
        <v>2406.715068935388</v>
      </c>
      <c r="Q98" s="205">
        <f t="shared" si="7"/>
        <v>2327.2080039384423</v>
      </c>
      <c r="R98" s="205">
        <f t="shared" si="7"/>
        <v>2343.9465943741552</v>
      </c>
      <c r="S98" s="205">
        <f t="shared" si="7"/>
        <v>2538.7315055657209</v>
      </c>
      <c r="T98" s="205">
        <f t="shared" si="7"/>
        <v>2692.9820779257248</v>
      </c>
      <c r="U98" s="205">
        <f t="shared" si="7"/>
        <v>2696.0153657713886</v>
      </c>
      <c r="V98" s="205">
        <f t="shared" si="7"/>
        <v>2565.0488027916522</v>
      </c>
      <c r="W98" s="205">
        <f t="shared" si="7"/>
        <v>2606.8381741896856</v>
      </c>
    </row>
    <row r="99" spans="1:23" ht="12" customHeight="1" x14ac:dyDescent="0.25">
      <c r="A99" s="25" t="s">
        <v>16</v>
      </c>
      <c r="B99" s="211">
        <f>ISI!B$54</f>
        <v>346.75443633199598</v>
      </c>
      <c r="C99" s="211">
        <f>ISI!C$54</f>
        <v>246.62883160804375</v>
      </c>
      <c r="D99" s="211">
        <f>ISI!D$54</f>
        <v>237.40892311474397</v>
      </c>
      <c r="E99" s="211">
        <f>ISI!E$54</f>
        <v>255.03005536685288</v>
      </c>
      <c r="F99" s="211">
        <f>ISI!F$54</f>
        <v>242.61081614439769</v>
      </c>
      <c r="G99" s="211">
        <f>ISI!G$54</f>
        <v>280.3891474259288</v>
      </c>
      <c r="H99" s="211">
        <f>ISI!H$54</f>
        <v>280.78418724903082</v>
      </c>
      <c r="I99" s="211">
        <f>ISI!I$54</f>
        <v>273.75100946342798</v>
      </c>
      <c r="J99" s="211">
        <f>ISI!J$54</f>
        <v>260.57913127223947</v>
      </c>
      <c r="K99" s="211">
        <f>ISI!K$54</f>
        <v>189.90055806993391</v>
      </c>
      <c r="L99" s="211">
        <f>ISI!L$54</f>
        <v>249.54084127805805</v>
      </c>
      <c r="M99" s="211">
        <f>ISI!M$54</f>
        <v>245.86721577473236</v>
      </c>
      <c r="N99" s="211">
        <f>ISI!N$54</f>
        <v>248.46984014495911</v>
      </c>
      <c r="O99" s="211">
        <f>ISI!O$54</f>
        <v>249.43206489337837</v>
      </c>
      <c r="P99" s="211">
        <f>ISI!P$54</f>
        <v>248.97613358430175</v>
      </c>
      <c r="Q99" s="211">
        <f>ISI!Q$54</f>
        <v>246.4471150025847</v>
      </c>
      <c r="R99" s="211">
        <f>ISI!R$54</f>
        <v>259.62978334872042</v>
      </c>
      <c r="S99" s="211">
        <f>ISI!S$54</f>
        <v>275.32296147553842</v>
      </c>
      <c r="T99" s="211">
        <f>ISI!T$54</f>
        <v>270.69321426794085</v>
      </c>
      <c r="U99" s="211">
        <f>ISI!U$54</f>
        <v>277.1053826443358</v>
      </c>
      <c r="V99" s="211">
        <f>ISI!V$54</f>
        <v>250.26868742351667</v>
      </c>
      <c r="W99" s="211">
        <f>ISI!W$54</f>
        <v>270.15410919636639</v>
      </c>
    </row>
    <row r="100" spans="1:23" ht="12" customHeight="1" x14ac:dyDescent="0.25">
      <c r="A100" s="14" t="s">
        <v>41</v>
      </c>
      <c r="B100" s="206">
        <f>ISI!B$55</f>
        <v>0</v>
      </c>
      <c r="C100" s="206">
        <f>ISI!C$55</f>
        <v>0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346.75443633199598</v>
      </c>
      <c r="C101" s="206">
        <f>ISI!C$56</f>
        <v>246.62883160804375</v>
      </c>
      <c r="D101" s="206">
        <f>ISI!D$56</f>
        <v>237.40892311474397</v>
      </c>
      <c r="E101" s="206">
        <f>ISI!E$56</f>
        <v>255.03005536685288</v>
      </c>
      <c r="F101" s="206">
        <f>ISI!F$56</f>
        <v>242.61081614439769</v>
      </c>
      <c r="G101" s="206">
        <f>ISI!G$56</f>
        <v>280.3891474259288</v>
      </c>
      <c r="H101" s="206">
        <f>ISI!H$56</f>
        <v>280.78418724903082</v>
      </c>
      <c r="I101" s="206">
        <f>ISI!I$56</f>
        <v>273.75100946342798</v>
      </c>
      <c r="J101" s="206">
        <f>ISI!J$56</f>
        <v>260.57913127223947</v>
      </c>
      <c r="K101" s="206">
        <f>ISI!K$56</f>
        <v>189.90055806993391</v>
      </c>
      <c r="L101" s="206">
        <f>ISI!L$56</f>
        <v>249.54084127805805</v>
      </c>
      <c r="M101" s="206">
        <f>ISI!M$56</f>
        <v>245.86721577473236</v>
      </c>
      <c r="N101" s="206">
        <f>ISI!N$56</f>
        <v>248.46984014495911</v>
      </c>
      <c r="O101" s="206">
        <f>ISI!O$56</f>
        <v>249.43206489337837</v>
      </c>
      <c r="P101" s="206">
        <f>ISI!P$56</f>
        <v>248.97613358430175</v>
      </c>
      <c r="Q101" s="206">
        <f>ISI!Q$56</f>
        <v>246.4471150025847</v>
      </c>
      <c r="R101" s="206">
        <f>ISI!R$56</f>
        <v>259.62978334872042</v>
      </c>
      <c r="S101" s="206">
        <f>ISI!S$56</f>
        <v>275.32296147553842</v>
      </c>
      <c r="T101" s="206">
        <f>ISI!T$56</f>
        <v>270.69321426794085</v>
      </c>
      <c r="U101" s="206">
        <f>ISI!U$56</f>
        <v>277.1053826443358</v>
      </c>
      <c r="V101" s="206">
        <f>ISI!V$56</f>
        <v>250.26868742351667</v>
      </c>
      <c r="W101" s="206">
        <f>ISI!W$56</f>
        <v>270.15410919636639</v>
      </c>
    </row>
    <row r="102" spans="1:23" ht="12" customHeight="1" x14ac:dyDescent="0.25">
      <c r="A102" s="13" t="s">
        <v>20</v>
      </c>
      <c r="B102" s="207">
        <f>NFM!B$73</f>
        <v>178.19549227812647</v>
      </c>
      <c r="C102" s="207">
        <f>NFM!C$73</f>
        <v>181.97966183750904</v>
      </c>
      <c r="D102" s="207">
        <f>NFM!D$73</f>
        <v>234.0533451191624</v>
      </c>
      <c r="E102" s="207">
        <f>NFM!E$73</f>
        <v>266.62251023875001</v>
      </c>
      <c r="F102" s="207">
        <f>NFM!F$73</f>
        <v>273.63284535844281</v>
      </c>
      <c r="G102" s="207">
        <f>NFM!G$73</f>
        <v>271.76892709827962</v>
      </c>
      <c r="H102" s="207">
        <f>NFM!H$73</f>
        <v>276.45212451043119</v>
      </c>
      <c r="I102" s="207">
        <f>NFM!I$73</f>
        <v>279.35191472034694</v>
      </c>
      <c r="J102" s="207">
        <f>NFM!J$73</f>
        <v>241.77503043175787</v>
      </c>
      <c r="K102" s="207">
        <f>NFM!K$73</f>
        <v>173.71758083123282</v>
      </c>
      <c r="L102" s="207">
        <f>NFM!L$73</f>
        <v>155.73820566892962</v>
      </c>
      <c r="M102" s="207">
        <f>NFM!M$73</f>
        <v>212.91696467658727</v>
      </c>
      <c r="N102" s="207">
        <f>NFM!N$73</f>
        <v>232.397558072713</v>
      </c>
      <c r="O102" s="207">
        <f>NFM!O$73</f>
        <v>232.43367718730957</v>
      </c>
      <c r="P102" s="207">
        <f>NFM!P$73</f>
        <v>233.18174686229759</v>
      </c>
      <c r="Q102" s="207">
        <f>NFM!Q$73</f>
        <v>244.90790574163697</v>
      </c>
      <c r="R102" s="207">
        <f>NFM!R$73</f>
        <v>245.96280407895622</v>
      </c>
      <c r="S102" s="207">
        <f>NFM!S$73</f>
        <v>275.21499725559704</v>
      </c>
      <c r="T102" s="207">
        <f>NFM!T$73</f>
        <v>267.36901558432709</v>
      </c>
      <c r="U102" s="207">
        <f>NFM!U$73</f>
        <v>218.12160849991699</v>
      </c>
      <c r="V102" s="207">
        <f>NFM!V$73</f>
        <v>195.98635900664195</v>
      </c>
      <c r="W102" s="207">
        <f>NFM!W$73</f>
        <v>200.75907935714625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162.92906918582912</v>
      </c>
      <c r="C104" s="206">
        <f>NFM!C$75</f>
        <v>155.49199115775713</v>
      </c>
      <c r="D104" s="206">
        <f>NFM!D$75</f>
        <v>205.68280497785395</v>
      </c>
      <c r="E104" s="206">
        <f>NFM!E$75</f>
        <v>233.62968211856452</v>
      </c>
      <c r="F104" s="206">
        <f>NFM!F$75</f>
        <v>247.84533236785813</v>
      </c>
      <c r="G104" s="206">
        <f>NFM!G$75</f>
        <v>258.88185832004763</v>
      </c>
      <c r="H104" s="206">
        <f>NFM!H$75</f>
        <v>250.64887856133157</v>
      </c>
      <c r="I104" s="206">
        <f>NFM!I$75</f>
        <v>229.38771691711807</v>
      </c>
      <c r="J104" s="206">
        <f>NFM!J$75</f>
        <v>199.9401745594771</v>
      </c>
      <c r="K104" s="206">
        <f>NFM!K$75</f>
        <v>84.671734945689821</v>
      </c>
      <c r="L104" s="206">
        <f>NFM!L$75</f>
        <v>90.61436809937176</v>
      </c>
      <c r="M104" s="206">
        <f>NFM!M$75</f>
        <v>193.64985157798935</v>
      </c>
      <c r="N104" s="206">
        <f>NFM!N$75</f>
        <v>174.61061223323793</v>
      </c>
      <c r="O104" s="206">
        <f>NFM!O$75</f>
        <v>177.75188704417536</v>
      </c>
      <c r="P104" s="206">
        <f>NFM!P$75</f>
        <v>179.75317445510044</v>
      </c>
      <c r="Q104" s="206">
        <f>NFM!Q$75</f>
        <v>184.29014544138695</v>
      </c>
      <c r="R104" s="206">
        <f>NFM!R$75</f>
        <v>186.63375156962741</v>
      </c>
      <c r="S104" s="206">
        <f>NFM!S$75</f>
        <v>196.8745248431965</v>
      </c>
      <c r="T104" s="206">
        <f>NFM!T$75</f>
        <v>188.90841341541397</v>
      </c>
      <c r="U104" s="206">
        <f>NFM!U$75</f>
        <v>144.88127553593011</v>
      </c>
      <c r="V104" s="206">
        <f>NFM!V$75</f>
        <v>127.71419190860939</v>
      </c>
      <c r="W104" s="206">
        <f>NFM!W$75</f>
        <v>130.83861489803425</v>
      </c>
    </row>
    <row r="105" spans="1:23" ht="12" customHeight="1" x14ac:dyDescent="0.25">
      <c r="A105" s="26" t="s">
        <v>44</v>
      </c>
      <c r="B105" s="213">
        <f>NFM!B$76</f>
        <v>162.92906918582912</v>
      </c>
      <c r="C105" s="213">
        <f>NFM!C$76</f>
        <v>155.49199115775713</v>
      </c>
      <c r="D105" s="213">
        <f>NFM!D$76</f>
        <v>205.68280497785395</v>
      </c>
      <c r="E105" s="213">
        <f>NFM!E$76</f>
        <v>233.62968211856452</v>
      </c>
      <c r="F105" s="213">
        <f>NFM!F$76</f>
        <v>247.84533236785813</v>
      </c>
      <c r="G105" s="213">
        <f>NFM!G$76</f>
        <v>258.88185832004763</v>
      </c>
      <c r="H105" s="213">
        <f>NFM!H$76</f>
        <v>245.88631370876095</v>
      </c>
      <c r="I105" s="213">
        <f>NFM!I$76</f>
        <v>224.6906806473192</v>
      </c>
      <c r="J105" s="213">
        <f>NFM!J$76</f>
        <v>193.1978409651081</v>
      </c>
      <c r="K105" s="213">
        <f>NFM!K$76</f>
        <v>80.988832287781833</v>
      </c>
      <c r="L105" s="213">
        <f>NFM!L$76</f>
        <v>85.395548480660153</v>
      </c>
      <c r="M105" s="213">
        <f>NFM!M$76</f>
        <v>187.07202557030718</v>
      </c>
      <c r="N105" s="213">
        <f>NFM!N$76</f>
        <v>169.77466562606321</v>
      </c>
      <c r="O105" s="213">
        <f>NFM!O$76</f>
        <v>172.76166172266136</v>
      </c>
      <c r="P105" s="213">
        <f>NFM!P$76</f>
        <v>177.58602039183117</v>
      </c>
      <c r="Q105" s="213">
        <f>NFM!Q$76</f>
        <v>181.90242110342803</v>
      </c>
      <c r="R105" s="213">
        <f>NFM!R$76</f>
        <v>183.56666417759465</v>
      </c>
      <c r="S105" s="213">
        <f>NFM!S$76</f>
        <v>190.83344082253194</v>
      </c>
      <c r="T105" s="213">
        <f>NFM!T$76</f>
        <v>183.91917548234775</v>
      </c>
      <c r="U105" s="213">
        <f>NFM!U$76</f>
        <v>143.33846826975588</v>
      </c>
      <c r="V105" s="213">
        <f>NFM!V$76</f>
        <v>124.34775807628799</v>
      </c>
      <c r="W105" s="213">
        <f>NFM!W$76</f>
        <v>127.27156505533966</v>
      </c>
    </row>
    <row r="106" spans="1:23" ht="12" customHeight="1" x14ac:dyDescent="0.25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4.7625648525706099</v>
      </c>
      <c r="I106" s="214">
        <f>NFM!I$77</f>
        <v>4.6970362697988763</v>
      </c>
      <c r="J106" s="214">
        <f>NFM!J$77</f>
        <v>6.742333594369013</v>
      </c>
      <c r="K106" s="214">
        <f>NFM!K$77</f>
        <v>3.682902657907984</v>
      </c>
      <c r="L106" s="214">
        <f>NFM!L$77</f>
        <v>5.2188196187116036</v>
      </c>
      <c r="M106" s="214">
        <f>NFM!M$77</f>
        <v>6.5778260076821642</v>
      </c>
      <c r="N106" s="214">
        <f>NFM!N$77</f>
        <v>4.8359466071747246</v>
      </c>
      <c r="O106" s="214">
        <f>NFM!O$77</f>
        <v>4.9902253215140142</v>
      </c>
      <c r="P106" s="214">
        <f>NFM!P$77</f>
        <v>2.1671540632692752</v>
      </c>
      <c r="Q106" s="214">
        <f>NFM!Q$77</f>
        <v>2.387724337958935</v>
      </c>
      <c r="R106" s="214">
        <f>NFM!R$77</f>
        <v>3.067087392032751</v>
      </c>
      <c r="S106" s="214">
        <f>NFM!S$77</f>
        <v>6.0410840206645524</v>
      </c>
      <c r="T106" s="214">
        <f>NFM!T$77</f>
        <v>4.9892379330662244</v>
      </c>
      <c r="U106" s="214">
        <f>NFM!U$77</f>
        <v>1.542807266174224</v>
      </c>
      <c r="V106" s="214">
        <f>NFM!V$77</f>
        <v>3.3664338323213991</v>
      </c>
      <c r="W106" s="214">
        <f>NFM!W$77</f>
        <v>3.5670498426945749</v>
      </c>
    </row>
    <row r="107" spans="1:23" ht="12" customHeight="1" x14ac:dyDescent="0.25">
      <c r="A107" s="14" t="s">
        <v>45</v>
      </c>
      <c r="B107" s="206">
        <f>NFM!B$78</f>
        <v>15.266423092297357</v>
      </c>
      <c r="C107" s="206">
        <f>NFM!C$78</f>
        <v>26.487670679751904</v>
      </c>
      <c r="D107" s="206">
        <f>NFM!D$78</f>
        <v>28.370540141308442</v>
      </c>
      <c r="E107" s="206">
        <f>NFM!E$78</f>
        <v>32.992828120185465</v>
      </c>
      <c r="F107" s="206">
        <f>NFM!F$78</f>
        <v>25.787512990584649</v>
      </c>
      <c r="G107" s="206">
        <f>NFM!G$78</f>
        <v>12.887068778231971</v>
      </c>
      <c r="H107" s="206">
        <f>NFM!H$78</f>
        <v>25.803245949099612</v>
      </c>
      <c r="I107" s="206">
        <f>NFM!I$78</f>
        <v>49.964197803228885</v>
      </c>
      <c r="J107" s="206">
        <f>NFM!J$78</f>
        <v>41.83485587228077</v>
      </c>
      <c r="K107" s="206">
        <f>NFM!K$78</f>
        <v>89.045845885543002</v>
      </c>
      <c r="L107" s="206">
        <f>NFM!L$78</f>
        <v>65.123837569557864</v>
      </c>
      <c r="M107" s="206">
        <f>NFM!M$78</f>
        <v>19.26711309859791</v>
      </c>
      <c r="N107" s="206">
        <f>NFM!N$78</f>
        <v>57.786945839475067</v>
      </c>
      <c r="O107" s="206">
        <f>NFM!O$78</f>
        <v>54.681790143134201</v>
      </c>
      <c r="P107" s="206">
        <f>NFM!P$78</f>
        <v>53.428572407197159</v>
      </c>
      <c r="Q107" s="206">
        <f>NFM!Q$78</f>
        <v>60.617760300250019</v>
      </c>
      <c r="R107" s="206">
        <f>NFM!R$78</f>
        <v>59.329052509328818</v>
      </c>
      <c r="S107" s="206">
        <f>NFM!S$78</f>
        <v>78.340472412400516</v>
      </c>
      <c r="T107" s="206">
        <f>NFM!T$78</f>
        <v>78.460602168913113</v>
      </c>
      <c r="U107" s="206">
        <f>NFM!U$78</f>
        <v>73.240332963986859</v>
      </c>
      <c r="V107" s="206">
        <f>NFM!V$78</f>
        <v>68.272167098032554</v>
      </c>
      <c r="W107" s="206">
        <f>NFM!W$78</f>
        <v>69.920464459111997</v>
      </c>
    </row>
    <row r="108" spans="1:23" ht="12" customHeight="1" x14ac:dyDescent="0.25">
      <c r="A108" s="13" t="s">
        <v>21</v>
      </c>
      <c r="B108" s="207">
        <f>CHI!B$79</f>
        <v>280.77011097477515</v>
      </c>
      <c r="C108" s="207">
        <f>CHI!C$79</f>
        <v>265.43384599883734</v>
      </c>
      <c r="D108" s="207">
        <f>CHI!D$79</f>
        <v>273.44931825767162</v>
      </c>
      <c r="E108" s="207">
        <f>CHI!E$79</f>
        <v>319.20608924912761</v>
      </c>
      <c r="F108" s="207">
        <f>CHI!F$79</f>
        <v>325.1706006658361</v>
      </c>
      <c r="G108" s="207">
        <f>CHI!G$79</f>
        <v>304.00597750897481</v>
      </c>
      <c r="H108" s="207">
        <f>CHI!H$79</f>
        <v>317.51163666105191</v>
      </c>
      <c r="I108" s="207">
        <f>CHI!I$79</f>
        <v>320.00640599485007</v>
      </c>
      <c r="J108" s="207">
        <f>CHI!J$79</f>
        <v>270.71233978775882</v>
      </c>
      <c r="K108" s="207">
        <f>CHI!K$79</f>
        <v>262.50762339857886</v>
      </c>
      <c r="L108" s="207">
        <f>CHI!L$79</f>
        <v>284.09135282136987</v>
      </c>
      <c r="M108" s="207">
        <f>CHI!M$79</f>
        <v>213.66648129975636</v>
      </c>
      <c r="N108" s="207">
        <f>CHI!N$79</f>
        <v>187.01581884762487</v>
      </c>
      <c r="O108" s="207">
        <f>CHI!O$79</f>
        <v>198.06506597208278</v>
      </c>
      <c r="P108" s="207">
        <f>CHI!P$79</f>
        <v>191.78858773547296</v>
      </c>
      <c r="Q108" s="207">
        <f>CHI!Q$79</f>
        <v>192.42991009928318</v>
      </c>
      <c r="R108" s="207">
        <f>CHI!R$79</f>
        <v>196.19146178832068</v>
      </c>
      <c r="S108" s="207">
        <f>CHI!S$79</f>
        <v>194.64309276185946</v>
      </c>
      <c r="T108" s="207">
        <f>CHI!T$79</f>
        <v>186.61526265456422</v>
      </c>
      <c r="U108" s="207">
        <f>CHI!U$79</f>
        <v>186.05610900836328</v>
      </c>
      <c r="V108" s="207">
        <f>CHI!V$79</f>
        <v>201.57351473921278</v>
      </c>
      <c r="W108" s="207">
        <f>CHI!W$79</f>
        <v>210.05382186129336</v>
      </c>
    </row>
    <row r="109" spans="1:23" ht="12" customHeight="1" x14ac:dyDescent="0.25">
      <c r="A109" s="14" t="s">
        <v>57</v>
      </c>
      <c r="B109" s="206">
        <f>CHI!B$80</f>
        <v>136.4507587721472</v>
      </c>
      <c r="C109" s="206">
        <f>CHI!C$80</f>
        <v>139.39150479611524</v>
      </c>
      <c r="D109" s="206">
        <f>CHI!D$80</f>
        <v>135.40626408205193</v>
      </c>
      <c r="E109" s="206">
        <f>CHI!E$80</f>
        <v>157.2883946963068</v>
      </c>
      <c r="F109" s="206">
        <f>CHI!F$80</f>
        <v>151.33475248155224</v>
      </c>
      <c r="G109" s="206">
        <f>CHI!G$80</f>
        <v>157.08884639290778</v>
      </c>
      <c r="H109" s="206">
        <f>CHI!H$80</f>
        <v>161.36207022986358</v>
      </c>
      <c r="I109" s="206">
        <f>CHI!I$80</f>
        <v>161.58225768001248</v>
      </c>
      <c r="J109" s="206">
        <f>CHI!J$80</f>
        <v>122.7142908807641</v>
      </c>
      <c r="K109" s="206">
        <f>CHI!K$80</f>
        <v>104.27424011224869</v>
      </c>
      <c r="L109" s="206">
        <f>CHI!L$80</f>
        <v>100.82984806168203</v>
      </c>
      <c r="M109" s="206">
        <f>CHI!M$80</f>
        <v>69.95575640405886</v>
      </c>
      <c r="N109" s="206">
        <f>CHI!N$80</f>
        <v>58.082899576904289</v>
      </c>
      <c r="O109" s="206">
        <f>CHI!O$80</f>
        <v>69.188627705514662</v>
      </c>
      <c r="P109" s="206">
        <f>CHI!P$80</f>
        <v>72.476417090319146</v>
      </c>
      <c r="Q109" s="206">
        <f>CHI!Q$80</f>
        <v>83.575098026473853</v>
      </c>
      <c r="R109" s="206">
        <f>CHI!R$80</f>
        <v>84.473486945847853</v>
      </c>
      <c r="S109" s="206">
        <f>CHI!S$80</f>
        <v>85.785577649870746</v>
      </c>
      <c r="T109" s="206">
        <f>CHI!T$80</f>
        <v>75.853095019169018</v>
      </c>
      <c r="U109" s="206">
        <f>CHI!U$80</f>
        <v>74.578412244732817</v>
      </c>
      <c r="V109" s="206">
        <f>CHI!V$80</f>
        <v>75.371661477015692</v>
      </c>
      <c r="W109" s="206">
        <f>CHI!W$80</f>
        <v>81.757054166434429</v>
      </c>
    </row>
    <row r="110" spans="1:23" ht="12" customHeight="1" x14ac:dyDescent="0.25">
      <c r="A110" s="14" t="s">
        <v>47</v>
      </c>
      <c r="B110" s="206">
        <f>CHI!B$81</f>
        <v>92.666638387656945</v>
      </c>
      <c r="C110" s="206">
        <f>CHI!C$81</f>
        <v>73.899174492175959</v>
      </c>
      <c r="D110" s="206">
        <f>CHI!D$81</f>
        <v>82.65946859088254</v>
      </c>
      <c r="E110" s="206">
        <f>CHI!E$81</f>
        <v>109.38583404424605</v>
      </c>
      <c r="F110" s="206">
        <f>CHI!F$81</f>
        <v>114.90342515252706</v>
      </c>
      <c r="G110" s="206">
        <f>CHI!G$81</f>
        <v>95.958090117997415</v>
      </c>
      <c r="H110" s="206">
        <f>CHI!H$81</f>
        <v>89.820963109980497</v>
      </c>
      <c r="I110" s="206">
        <f>CHI!I$81</f>
        <v>95.492383766250143</v>
      </c>
      <c r="J110" s="206">
        <f>CHI!J$81</f>
        <v>82.944113701433096</v>
      </c>
      <c r="K110" s="206">
        <f>CHI!K$81</f>
        <v>97.597504166722558</v>
      </c>
      <c r="L110" s="206">
        <f>CHI!L$81</f>
        <v>121.14651460540841</v>
      </c>
      <c r="M110" s="206">
        <f>CHI!M$81</f>
        <v>99.736738043709153</v>
      </c>
      <c r="N110" s="206">
        <f>CHI!N$81</f>
        <v>88.225251947083777</v>
      </c>
      <c r="O110" s="206">
        <f>CHI!O$81</f>
        <v>82.877524152028485</v>
      </c>
      <c r="P110" s="206">
        <f>CHI!P$81</f>
        <v>57.097576612396701</v>
      </c>
      <c r="Q110" s="206">
        <f>CHI!Q$81</f>
        <v>42.203998871710034</v>
      </c>
      <c r="R110" s="206">
        <f>CHI!R$81</f>
        <v>40.233523908365122</v>
      </c>
      <c r="S110" s="206">
        <f>CHI!S$81</f>
        <v>37.837014300075943</v>
      </c>
      <c r="T110" s="206">
        <f>CHI!T$81</f>
        <v>42.282731583807205</v>
      </c>
      <c r="U110" s="206">
        <f>CHI!U$81</f>
        <v>42.964711603846389</v>
      </c>
      <c r="V110" s="206">
        <f>CHI!V$81</f>
        <v>49.966740586299281</v>
      </c>
      <c r="W110" s="206">
        <f>CHI!W$81</f>
        <v>58.202457838100763</v>
      </c>
    </row>
    <row r="111" spans="1:23" ht="12" customHeight="1" x14ac:dyDescent="0.25">
      <c r="A111" s="14" t="s">
        <v>48</v>
      </c>
      <c r="B111" s="206">
        <f>CHI!B$82</f>
        <v>51.652713814971001</v>
      </c>
      <c r="C111" s="206">
        <f>CHI!C$82</f>
        <v>52.143166710546161</v>
      </c>
      <c r="D111" s="206">
        <f>CHI!D$82</f>
        <v>55.383585584737133</v>
      </c>
      <c r="E111" s="206">
        <f>CHI!E$82</f>
        <v>52.531860508574752</v>
      </c>
      <c r="F111" s="206">
        <f>CHI!F$82</f>
        <v>58.932423031756827</v>
      </c>
      <c r="G111" s="206">
        <f>CHI!G$82</f>
        <v>50.959040998069597</v>
      </c>
      <c r="H111" s="206">
        <f>CHI!H$82</f>
        <v>66.328603321207808</v>
      </c>
      <c r="I111" s="206">
        <f>CHI!I$82</f>
        <v>62.931764548587473</v>
      </c>
      <c r="J111" s="206">
        <f>CHI!J$82</f>
        <v>65.053935205561615</v>
      </c>
      <c r="K111" s="206">
        <f>CHI!K$82</f>
        <v>60.635879119607623</v>
      </c>
      <c r="L111" s="206">
        <f>CHI!L$82</f>
        <v>62.114990154279432</v>
      </c>
      <c r="M111" s="206">
        <f>CHI!M$82</f>
        <v>43.973986851988343</v>
      </c>
      <c r="N111" s="206">
        <f>CHI!N$82</f>
        <v>40.707667323636812</v>
      </c>
      <c r="O111" s="206">
        <f>CHI!O$82</f>
        <v>45.998914114539609</v>
      </c>
      <c r="P111" s="206">
        <f>CHI!P$82</f>
        <v>62.214594032757091</v>
      </c>
      <c r="Q111" s="206">
        <f>CHI!Q$82</f>
        <v>66.650813201099268</v>
      </c>
      <c r="R111" s="206">
        <f>CHI!R$82</f>
        <v>71.484450934107713</v>
      </c>
      <c r="S111" s="206">
        <f>CHI!S$82</f>
        <v>71.020500811912768</v>
      </c>
      <c r="T111" s="206">
        <f>CHI!T$82</f>
        <v>68.47943605158801</v>
      </c>
      <c r="U111" s="206">
        <f>CHI!U$82</f>
        <v>68.51298515978408</v>
      </c>
      <c r="V111" s="206">
        <f>CHI!V$82</f>
        <v>76.235112675897824</v>
      </c>
      <c r="W111" s="206">
        <f>CHI!W$82</f>
        <v>70.094309856758173</v>
      </c>
    </row>
    <row r="112" spans="1:23" ht="12" customHeight="1" x14ac:dyDescent="0.25">
      <c r="A112" s="13" t="s">
        <v>22</v>
      </c>
      <c r="B112" s="207">
        <f>NMM!B$59</f>
        <v>1122.3231850302227</v>
      </c>
      <c r="C112" s="207">
        <f>NMM!C$59</f>
        <v>1187.4090251475577</v>
      </c>
      <c r="D112" s="207">
        <f>NMM!D$59</f>
        <v>1025.6199591905079</v>
      </c>
      <c r="E112" s="207">
        <f>NMM!E$59</f>
        <v>1127.6323537294516</v>
      </c>
      <c r="F112" s="207">
        <f>NMM!F$59</f>
        <v>1186.5851781929096</v>
      </c>
      <c r="G112" s="207">
        <f>NMM!G$59</f>
        <v>1262.5164803084822</v>
      </c>
      <c r="H112" s="207">
        <f>NMM!H$59</f>
        <v>1400.7146398137575</v>
      </c>
      <c r="I112" s="207">
        <f>NMM!I$59</f>
        <v>1428.717800863644</v>
      </c>
      <c r="J112" s="207">
        <f>NMM!J$59</f>
        <v>1452.8290694768691</v>
      </c>
      <c r="K112" s="207">
        <f>NMM!K$59</f>
        <v>1039.8600635307405</v>
      </c>
      <c r="L112" s="207">
        <f>NMM!L$59</f>
        <v>984.91333543142514</v>
      </c>
      <c r="M112" s="207">
        <f>NMM!M$59</f>
        <v>913.03720004572949</v>
      </c>
      <c r="N112" s="207">
        <f>NMM!N$59</f>
        <v>857.24191552630259</v>
      </c>
      <c r="O112" s="207">
        <f>NMM!O$59</f>
        <v>957.63059837327762</v>
      </c>
      <c r="P112" s="207">
        <f>NMM!P$59</f>
        <v>1003.0644987044257</v>
      </c>
      <c r="Q112" s="207">
        <f>NMM!Q$59</f>
        <v>941.58143444330381</v>
      </c>
      <c r="R112" s="207">
        <f>NMM!R$59</f>
        <v>943.05732943267606</v>
      </c>
      <c r="S112" s="207">
        <f>NMM!S$59</f>
        <v>1075.1703322664875</v>
      </c>
      <c r="T112" s="207">
        <f>NMM!T$59</f>
        <v>1178.4583286923698</v>
      </c>
      <c r="U112" s="207">
        <f>NMM!U$59</f>
        <v>1231.9224013837218</v>
      </c>
      <c r="V112" s="207">
        <f>NMM!V$59</f>
        <v>1166.9035167212908</v>
      </c>
      <c r="W112" s="207">
        <f>NMM!W$59</f>
        <v>1198.0057742429444</v>
      </c>
    </row>
    <row r="113" spans="1:23" ht="12" customHeight="1" x14ac:dyDescent="0.25">
      <c r="A113" s="14" t="s">
        <v>49</v>
      </c>
      <c r="B113" s="206">
        <f>NMM!B$60</f>
        <v>892.22576343987362</v>
      </c>
      <c r="C113" s="206">
        <f>NMM!C$60</f>
        <v>896.06640382654064</v>
      </c>
      <c r="D113" s="206">
        <f>NMM!D$60</f>
        <v>842.73345067471075</v>
      </c>
      <c r="E113" s="206">
        <f>NMM!E$60</f>
        <v>890.28461058982361</v>
      </c>
      <c r="F113" s="206">
        <f>NMM!F$60</f>
        <v>863.871975520501</v>
      </c>
      <c r="G113" s="206">
        <f>NMM!G$60</f>
        <v>884.64302585323799</v>
      </c>
      <c r="H113" s="206">
        <f>NMM!H$60</f>
        <v>1022.4385930983818</v>
      </c>
      <c r="I113" s="206">
        <f>NMM!I$60</f>
        <v>996.91674758715908</v>
      </c>
      <c r="J113" s="206">
        <f>NMM!J$60</f>
        <v>1045.6698376952554</v>
      </c>
      <c r="K113" s="206">
        <f>NMM!K$60</f>
        <v>748.04135754189315</v>
      </c>
      <c r="L113" s="206">
        <f>NMM!L$60</f>
        <v>637.23920371567715</v>
      </c>
      <c r="M113" s="206">
        <f>NMM!M$60</f>
        <v>584.43855590184762</v>
      </c>
      <c r="N113" s="206">
        <f>NMM!N$60</f>
        <v>572.73906477690298</v>
      </c>
      <c r="O113" s="206">
        <f>NMM!O$60</f>
        <v>598.1606677239804</v>
      </c>
      <c r="P113" s="206">
        <f>NMM!P$60</f>
        <v>659.45421650447929</v>
      </c>
      <c r="Q113" s="206">
        <f>NMM!Q$60</f>
        <v>588.82480034382093</v>
      </c>
      <c r="R113" s="206">
        <f>NMM!R$60</f>
        <v>591.56814954186507</v>
      </c>
      <c r="S113" s="206">
        <f>NMM!S$60</f>
        <v>674.79792626581184</v>
      </c>
      <c r="T113" s="206">
        <f>NMM!T$60</f>
        <v>707.49723386029086</v>
      </c>
      <c r="U113" s="206">
        <f>NMM!U$60</f>
        <v>838.95954955134266</v>
      </c>
      <c r="V113" s="206">
        <f>NMM!V$60</f>
        <v>797.4189942128603</v>
      </c>
      <c r="W113" s="206">
        <f>NMM!W$60</f>
        <v>790.41146465845941</v>
      </c>
    </row>
    <row r="114" spans="1:23" ht="12" customHeight="1" x14ac:dyDescent="0.25">
      <c r="A114" s="14" t="s">
        <v>50</v>
      </c>
      <c r="B114" s="206">
        <f>NMM!B$61</f>
        <v>189.39381900869125</v>
      </c>
      <c r="C114" s="206">
        <f>NMM!C$61</f>
        <v>250.35593278879941</v>
      </c>
      <c r="D114" s="206">
        <f>NMM!D$61</f>
        <v>141.92126735935204</v>
      </c>
      <c r="E114" s="206">
        <f>NMM!E$61</f>
        <v>202.44868755472299</v>
      </c>
      <c r="F114" s="206">
        <f>NMM!F$61</f>
        <v>285.41819542933774</v>
      </c>
      <c r="G114" s="206">
        <f>NMM!G$61</f>
        <v>343.622009959813</v>
      </c>
      <c r="H114" s="206">
        <f>NMM!H$61</f>
        <v>330.62449832060526</v>
      </c>
      <c r="I114" s="206">
        <f>NMM!I$61</f>
        <v>385.42635974168263</v>
      </c>
      <c r="J114" s="206">
        <f>NMM!J$61</f>
        <v>361.21374496076447</v>
      </c>
      <c r="K114" s="206">
        <f>NMM!K$61</f>
        <v>254.67681633828838</v>
      </c>
      <c r="L114" s="206">
        <f>NMM!L$61</f>
        <v>309.23176322003729</v>
      </c>
      <c r="M114" s="206">
        <f>NMM!M$61</f>
        <v>285.67800187985961</v>
      </c>
      <c r="N114" s="206">
        <f>NMM!N$61</f>
        <v>241.99749352860738</v>
      </c>
      <c r="O114" s="206">
        <f>NMM!O$61</f>
        <v>322.4409397084674</v>
      </c>
      <c r="P114" s="206">
        <f>NMM!P$61</f>
        <v>308.72419591450836</v>
      </c>
      <c r="Q114" s="206">
        <f>NMM!Q$61</f>
        <v>314.99553908508801</v>
      </c>
      <c r="R114" s="206">
        <f>NMM!R$61</f>
        <v>311.70890814159827</v>
      </c>
      <c r="S114" s="206">
        <f>NMM!S$61</f>
        <v>360.05837331884999</v>
      </c>
      <c r="T114" s="206">
        <f>NMM!T$61</f>
        <v>425.77454999071836</v>
      </c>
      <c r="U114" s="206">
        <f>NMM!U$61</f>
        <v>345.59491552141895</v>
      </c>
      <c r="V114" s="206">
        <f>NMM!V$61</f>
        <v>328.76579394287069</v>
      </c>
      <c r="W114" s="206">
        <f>NMM!W$61</f>
        <v>364.33793202324875</v>
      </c>
    </row>
    <row r="115" spans="1:23" ht="12" customHeight="1" x14ac:dyDescent="0.25">
      <c r="A115" s="14" t="s">
        <v>58</v>
      </c>
      <c r="B115" s="206">
        <f>NMM!B$62</f>
        <v>40.703602581657876</v>
      </c>
      <c r="C115" s="206">
        <f>NMM!C$62</f>
        <v>40.986688532217727</v>
      </c>
      <c r="D115" s="206">
        <f>NMM!D$62</f>
        <v>40.965241156444954</v>
      </c>
      <c r="E115" s="206">
        <f>NMM!E$62</f>
        <v>34.899055584904914</v>
      </c>
      <c r="F115" s="206">
        <f>NMM!F$62</f>
        <v>37.295007243070742</v>
      </c>
      <c r="G115" s="206">
        <f>NMM!G$62</f>
        <v>34.251444495431237</v>
      </c>
      <c r="H115" s="206">
        <f>NMM!H$62</f>
        <v>47.651548394770401</v>
      </c>
      <c r="I115" s="206">
        <f>NMM!I$62</f>
        <v>46.374693534802347</v>
      </c>
      <c r="J115" s="206">
        <f>NMM!J$62</f>
        <v>45.945486820849311</v>
      </c>
      <c r="K115" s="206">
        <f>NMM!K$62</f>
        <v>37.141889650558902</v>
      </c>
      <c r="L115" s="206">
        <f>NMM!L$62</f>
        <v>38.442368495710809</v>
      </c>
      <c r="M115" s="206">
        <f>NMM!M$62</f>
        <v>42.920642264022248</v>
      </c>
      <c r="N115" s="206">
        <f>NMM!N$62</f>
        <v>42.505357220792263</v>
      </c>
      <c r="O115" s="206">
        <f>NMM!O$62</f>
        <v>37.0289909408299</v>
      </c>
      <c r="P115" s="206">
        <f>NMM!P$62</f>
        <v>34.886086285438118</v>
      </c>
      <c r="Q115" s="206">
        <f>NMM!Q$62</f>
        <v>37.761095014394861</v>
      </c>
      <c r="R115" s="206">
        <f>NMM!R$62</f>
        <v>39.780271749212716</v>
      </c>
      <c r="S115" s="206">
        <f>NMM!S$62</f>
        <v>40.314032681825729</v>
      </c>
      <c r="T115" s="206">
        <f>NMM!T$62</f>
        <v>45.186544841360472</v>
      </c>
      <c r="U115" s="206">
        <f>NMM!U$62</f>
        <v>47.367936310960175</v>
      </c>
      <c r="V115" s="206">
        <f>NMM!V$62</f>
        <v>40.71872856555968</v>
      </c>
      <c r="W115" s="206">
        <f>NMM!W$62</f>
        <v>43.256377561236128</v>
      </c>
    </row>
    <row r="116" spans="1:23" ht="12" customHeight="1" x14ac:dyDescent="0.25">
      <c r="A116" s="13" t="s">
        <v>23</v>
      </c>
      <c r="B116" s="207">
        <f>PPA!B$57</f>
        <v>307.5147313180961</v>
      </c>
      <c r="C116" s="207">
        <f>PPA!C$57</f>
        <v>282.80726208171438</v>
      </c>
      <c r="D116" s="207">
        <f>PPA!D$57</f>
        <v>328.89684143843397</v>
      </c>
      <c r="E116" s="207">
        <f>PPA!E$57</f>
        <v>357.3904063183445</v>
      </c>
      <c r="F116" s="207">
        <f>PPA!F$57</f>
        <v>422.22078527799329</v>
      </c>
      <c r="G116" s="207">
        <f>PPA!G$57</f>
        <v>468.22599059828764</v>
      </c>
      <c r="H116" s="207">
        <f>PPA!H$57</f>
        <v>394.40441015792806</v>
      </c>
      <c r="I116" s="207">
        <f>PPA!I$57</f>
        <v>365.05272612163833</v>
      </c>
      <c r="J116" s="207">
        <f>PPA!J$57</f>
        <v>340.4148334818093</v>
      </c>
      <c r="K116" s="207">
        <f>PPA!K$57</f>
        <v>339.9772045223408</v>
      </c>
      <c r="L116" s="207">
        <f>PPA!L$57</f>
        <v>306.75284770217087</v>
      </c>
      <c r="M116" s="207">
        <f>PPA!M$57</f>
        <v>294.77039528953128</v>
      </c>
      <c r="N116" s="207">
        <f>PPA!N$57</f>
        <v>289.55328025046714</v>
      </c>
      <c r="O116" s="207">
        <f>PPA!O$57</f>
        <v>282.93776541896415</v>
      </c>
      <c r="P116" s="207">
        <f>PPA!P$57</f>
        <v>275.45451787154144</v>
      </c>
      <c r="Q116" s="207">
        <f>PPA!Q$57</f>
        <v>265.05447346760951</v>
      </c>
      <c r="R116" s="207">
        <f>PPA!R$57</f>
        <v>262.6051394751729</v>
      </c>
      <c r="S116" s="207">
        <f>PPA!S$57</f>
        <v>261.11828256157338</v>
      </c>
      <c r="T116" s="207">
        <f>PPA!T$57</f>
        <v>270.99540768174603</v>
      </c>
      <c r="U116" s="207">
        <f>PPA!U$57</f>
        <v>271.34224428181841</v>
      </c>
      <c r="V116" s="207">
        <f>PPA!V$57</f>
        <v>231.39955332225486</v>
      </c>
      <c r="W116" s="207">
        <f>PPA!W$57</f>
        <v>200.64077880184379</v>
      </c>
    </row>
    <row r="117" spans="1:23" ht="12" customHeight="1" x14ac:dyDescent="0.25">
      <c r="A117" s="14" t="s">
        <v>52</v>
      </c>
      <c r="B117" s="206">
        <f>PPA!B$58</f>
        <v>76.806347287151056</v>
      </c>
      <c r="C117" s="206">
        <f>PPA!C$58</f>
        <v>47.040326318646557</v>
      </c>
      <c r="D117" s="206">
        <f>PPA!D$58</f>
        <v>50.740493563829091</v>
      </c>
      <c r="E117" s="206">
        <f>PPA!E$58</f>
        <v>100.4750397457904</v>
      </c>
      <c r="F117" s="206">
        <f>PPA!F$58</f>
        <v>108.881735212847</v>
      </c>
      <c r="G117" s="206">
        <f>PPA!G$58</f>
        <v>76.846218300280057</v>
      </c>
      <c r="H117" s="206">
        <f>PPA!H$58</f>
        <v>64.273266946450576</v>
      </c>
      <c r="I117" s="206">
        <f>PPA!I$58</f>
        <v>24.55623402376359</v>
      </c>
      <c r="J117" s="206">
        <f>PPA!J$58</f>
        <v>60.877458507724533</v>
      </c>
      <c r="K117" s="206">
        <f>PPA!K$58</f>
        <v>56.142071424472427</v>
      </c>
      <c r="L117" s="206">
        <f>PPA!L$58</f>
        <v>12.758895923438351</v>
      </c>
      <c r="M117" s="206">
        <f>PPA!M$58</f>
        <v>13.02788781564297</v>
      </c>
      <c r="N117" s="206">
        <f>PPA!N$58</f>
        <v>16.773567399312508</v>
      </c>
      <c r="O117" s="206">
        <f>PPA!O$58</f>
        <v>21.151065923517031</v>
      </c>
      <c r="P117" s="206">
        <f>PPA!P$58</f>
        <v>20.530076538410519</v>
      </c>
      <c r="Q117" s="206">
        <f>PPA!Q$58</f>
        <v>23.19845691622076</v>
      </c>
      <c r="R117" s="206">
        <f>PPA!R$58</f>
        <v>18.936604229103239</v>
      </c>
      <c r="S117" s="206">
        <f>PPA!S$58</f>
        <v>20.75533860914588</v>
      </c>
      <c r="T117" s="206">
        <f>PPA!T$58</f>
        <v>22.572477618856709</v>
      </c>
      <c r="U117" s="206">
        <f>PPA!U$58</f>
        <v>21.13117520562864</v>
      </c>
      <c r="V117" s="206">
        <f>PPA!V$58</f>
        <v>18.547913070536829</v>
      </c>
      <c r="W117" s="206">
        <f>PPA!W$58</f>
        <v>17.418978508041342</v>
      </c>
    </row>
    <row r="118" spans="1:23" ht="12" customHeight="1" x14ac:dyDescent="0.25">
      <c r="A118" s="14" t="s">
        <v>59</v>
      </c>
      <c r="B118" s="206">
        <f>PPA!B$59</f>
        <v>228.85656157025909</v>
      </c>
      <c r="C118" s="206">
        <f>PPA!C$59</f>
        <v>234.7146783269684</v>
      </c>
      <c r="D118" s="206">
        <f>PPA!D$59</f>
        <v>276.52686350107348</v>
      </c>
      <c r="E118" s="206">
        <f>PPA!E$59</f>
        <v>254.50515595083829</v>
      </c>
      <c r="F118" s="206">
        <f>PPA!F$59</f>
        <v>310.41537442038941</v>
      </c>
      <c r="G118" s="206">
        <f>PPA!G$59</f>
        <v>388.44574658205289</v>
      </c>
      <c r="H118" s="206">
        <f>PPA!H$59</f>
        <v>328.40198370220429</v>
      </c>
      <c r="I118" s="206">
        <f>PPA!I$59</f>
        <v>339.53998000558431</v>
      </c>
      <c r="J118" s="206">
        <f>PPA!J$59</f>
        <v>278.24375294102589</v>
      </c>
      <c r="K118" s="206">
        <f>PPA!K$59</f>
        <v>282.57476701737852</v>
      </c>
      <c r="L118" s="206">
        <f>PPA!L$59</f>
        <v>293.28203820758262</v>
      </c>
      <c r="M118" s="206">
        <f>PPA!M$59</f>
        <v>281.14569146840739</v>
      </c>
      <c r="N118" s="206">
        <f>PPA!N$59</f>
        <v>272.19809398453538</v>
      </c>
      <c r="O118" s="206">
        <f>PPA!O$59</f>
        <v>261.19321296943048</v>
      </c>
      <c r="P118" s="206">
        <f>PPA!P$59</f>
        <v>254.49623720992309</v>
      </c>
      <c r="Q118" s="206">
        <f>PPA!Q$59</f>
        <v>241.4620712287188</v>
      </c>
      <c r="R118" s="206">
        <f>PPA!R$59</f>
        <v>243.25324824516349</v>
      </c>
      <c r="S118" s="206">
        <f>PPA!S$59</f>
        <v>239.76775341439949</v>
      </c>
      <c r="T118" s="206">
        <f>PPA!T$59</f>
        <v>247.99153199779241</v>
      </c>
      <c r="U118" s="206">
        <f>PPA!U$59</f>
        <v>249.92665856094089</v>
      </c>
      <c r="V118" s="206">
        <f>PPA!V$59</f>
        <v>212.44268118791979</v>
      </c>
      <c r="W118" s="206">
        <f>PPA!W$59</f>
        <v>182.8440695298269</v>
      </c>
    </row>
    <row r="119" spans="1:23" ht="12" customHeight="1" x14ac:dyDescent="0.25">
      <c r="A119" s="14" t="s">
        <v>60</v>
      </c>
      <c r="B119" s="206">
        <f>PPA!B$60</f>
        <v>1.851822460685953</v>
      </c>
      <c r="C119" s="206">
        <f>PPA!C$60</f>
        <v>1.052257436099423</v>
      </c>
      <c r="D119" s="206">
        <f>PPA!D$60</f>
        <v>1.629484373531406</v>
      </c>
      <c r="E119" s="206">
        <f>PPA!E$60</f>
        <v>2.410210621715783</v>
      </c>
      <c r="F119" s="206">
        <f>PPA!F$60</f>
        <v>2.9236756447568868</v>
      </c>
      <c r="G119" s="206">
        <f>PPA!G$60</f>
        <v>2.9340257159546979</v>
      </c>
      <c r="H119" s="206">
        <f>PPA!H$60</f>
        <v>1.7291595092731831</v>
      </c>
      <c r="I119" s="206">
        <f>PPA!I$60</f>
        <v>0.95651209229042977</v>
      </c>
      <c r="J119" s="206">
        <f>PPA!J$60</f>
        <v>1.293622033058845</v>
      </c>
      <c r="K119" s="206">
        <f>PPA!K$60</f>
        <v>1.2603660804898871</v>
      </c>
      <c r="L119" s="206">
        <f>PPA!L$60</f>
        <v>0.71191357114994391</v>
      </c>
      <c r="M119" s="206">
        <f>PPA!M$60</f>
        <v>0.59681600548096025</v>
      </c>
      <c r="N119" s="206">
        <f>PPA!N$60</f>
        <v>0.58161886661922424</v>
      </c>
      <c r="O119" s="206">
        <f>PPA!O$60</f>
        <v>0.59348652601666119</v>
      </c>
      <c r="P119" s="206">
        <f>PPA!P$60</f>
        <v>0.42820412320781392</v>
      </c>
      <c r="Q119" s="206">
        <f>PPA!Q$60</f>
        <v>0.39394532266991228</v>
      </c>
      <c r="R119" s="206">
        <f>PPA!R$60</f>
        <v>0.41528700090619181</v>
      </c>
      <c r="S119" s="206">
        <f>PPA!S$60</f>
        <v>0.59519053802804012</v>
      </c>
      <c r="T119" s="206">
        <f>PPA!T$60</f>
        <v>0.43139806509689121</v>
      </c>
      <c r="U119" s="206">
        <f>PPA!U$60</f>
        <v>0.2844105152488251</v>
      </c>
      <c r="V119" s="206">
        <f>PPA!V$60</f>
        <v>0.40895906379824659</v>
      </c>
      <c r="W119" s="206">
        <f>PPA!W$60</f>
        <v>0.37773076397557148</v>
      </c>
    </row>
    <row r="120" spans="1:23" ht="12" customHeight="1" x14ac:dyDescent="0.25">
      <c r="A120" s="15" t="s">
        <v>61</v>
      </c>
      <c r="B120" s="208">
        <f>FBT!B$33</f>
        <v>195.95628827757869</v>
      </c>
      <c r="C120" s="208">
        <f>FBT!C$33</f>
        <v>191.20426451828641</v>
      </c>
      <c r="D120" s="208">
        <f>FBT!D$33</f>
        <v>178.6505506786657</v>
      </c>
      <c r="E120" s="208">
        <f>FBT!E$33</f>
        <v>227.33460611836671</v>
      </c>
      <c r="F120" s="208">
        <f>FBT!F$33</f>
        <v>174.83481323868611</v>
      </c>
      <c r="G120" s="208">
        <f>FBT!G$33</f>
        <v>161.59240595836781</v>
      </c>
      <c r="H120" s="208">
        <f>FBT!H$33</f>
        <v>202.60977071862209</v>
      </c>
      <c r="I120" s="208">
        <f>FBT!I$33</f>
        <v>130.26889692212171</v>
      </c>
      <c r="J120" s="208">
        <f>FBT!J$33</f>
        <v>129.702152881605</v>
      </c>
      <c r="K120" s="208">
        <f>FBT!K$33</f>
        <v>116.8042712410647</v>
      </c>
      <c r="L120" s="208">
        <f>FBT!L$33</f>
        <v>115.2131104812661</v>
      </c>
      <c r="M120" s="208">
        <f>FBT!M$33</f>
        <v>102.51152280104129</v>
      </c>
      <c r="N120" s="208">
        <f>FBT!N$33</f>
        <v>86.979576601913905</v>
      </c>
      <c r="O120" s="208">
        <f>FBT!O$33</f>
        <v>91.146469321405874</v>
      </c>
      <c r="P120" s="208">
        <f>FBT!P$33</f>
        <v>112.09805316154601</v>
      </c>
      <c r="Q120" s="208">
        <f>FBT!Q$33</f>
        <v>95.788087561699484</v>
      </c>
      <c r="R120" s="208">
        <f>FBT!R$33</f>
        <v>89.606211841883635</v>
      </c>
      <c r="S120" s="208">
        <f>FBT!S$33</f>
        <v>89.740393200960597</v>
      </c>
      <c r="T120" s="208">
        <f>FBT!T$33</f>
        <v>110.73450564173631</v>
      </c>
      <c r="U120" s="208">
        <f>FBT!U$33</f>
        <v>92.526752521216011</v>
      </c>
      <c r="V120" s="208">
        <f>FBT!V$33</f>
        <v>93.410633521080072</v>
      </c>
      <c r="W120" s="208">
        <f>FBT!W$33</f>
        <v>95.921556481078454</v>
      </c>
    </row>
    <row r="121" spans="1:23" ht="12" customHeight="1" x14ac:dyDescent="0.25">
      <c r="A121" s="12" t="s">
        <v>62</v>
      </c>
      <c r="B121" s="206">
        <f>TRE!B$33</f>
        <v>32.481271077581113</v>
      </c>
      <c r="C121" s="206">
        <f>TRE!C$33</f>
        <v>29.098441077759649</v>
      </c>
      <c r="D121" s="206">
        <f>TRE!D$33</f>
        <v>24.19559963913483</v>
      </c>
      <c r="E121" s="206">
        <f>TRE!E$33</f>
        <v>36.986204518966041</v>
      </c>
      <c r="F121" s="206">
        <f>TRE!F$33</f>
        <v>30.461671078718439</v>
      </c>
      <c r="G121" s="206">
        <f>TRE!G$33</f>
        <v>41.821921078885531</v>
      </c>
      <c r="H121" s="206">
        <f>TRE!H$33</f>
        <v>36.85985891909494</v>
      </c>
      <c r="I121" s="206">
        <f>TRE!I$33</f>
        <v>42.049710838547071</v>
      </c>
      <c r="J121" s="206">
        <f>TRE!J$33</f>
        <v>42.542639638363553</v>
      </c>
      <c r="K121" s="206">
        <f>TRE!K$33</f>
        <v>41.959348918211532</v>
      </c>
      <c r="L121" s="206">
        <f>TRE!L$33</f>
        <v>44.232841797833252</v>
      </c>
      <c r="M121" s="206">
        <f>TRE!M$33</f>
        <v>37.820611799210717</v>
      </c>
      <c r="N121" s="206">
        <f>TRE!N$33</f>
        <v>32.115241798009222</v>
      </c>
      <c r="O121" s="206">
        <f>TRE!O$33</f>
        <v>32.519428558364467</v>
      </c>
      <c r="P121" s="206">
        <f>TRE!P$33</f>
        <v>29.209411078997231</v>
      </c>
      <c r="Q121" s="206">
        <f>TRE!Q$33</f>
        <v>32.5696517982513</v>
      </c>
      <c r="R121" s="206">
        <f>TRE!R$33</f>
        <v>31.862791798148091</v>
      </c>
      <c r="S121" s="206">
        <f>TRE!S$33</f>
        <v>35.082190078347729</v>
      </c>
      <c r="T121" s="206">
        <f>TRE!T$33</f>
        <v>31.915704598665091</v>
      </c>
      <c r="U121" s="206">
        <f>TRE!U$33</f>
        <v>35.211881518245328</v>
      </c>
      <c r="V121" s="206">
        <f>TRE!V$33</f>
        <v>29.415952438589489</v>
      </c>
      <c r="W121" s="206">
        <f>TRE!W$33</f>
        <v>26.837799118725862</v>
      </c>
    </row>
    <row r="122" spans="1:23" ht="12" customHeight="1" x14ac:dyDescent="0.25">
      <c r="A122" s="12" t="s">
        <v>63</v>
      </c>
      <c r="B122" s="206">
        <f>MAE!B$33</f>
        <v>179.29014947836771</v>
      </c>
      <c r="C122" s="206">
        <f>MAE!C$33</f>
        <v>154.21031243784569</v>
      </c>
      <c r="D122" s="206">
        <f>MAE!D$33</f>
        <v>133.0827170388327</v>
      </c>
      <c r="E122" s="206">
        <f>MAE!E$33</f>
        <v>190.81245311837469</v>
      </c>
      <c r="F122" s="206">
        <f>MAE!F$33</f>
        <v>198.88882091844229</v>
      </c>
      <c r="G122" s="206">
        <f>MAE!G$33</f>
        <v>222.63836615806571</v>
      </c>
      <c r="H122" s="206">
        <f>MAE!H$33</f>
        <v>248.89968923864981</v>
      </c>
      <c r="I122" s="206">
        <f>MAE!I$33</f>
        <v>189.2467846786067</v>
      </c>
      <c r="J122" s="206">
        <f>MAE!J$33</f>
        <v>161.49131819909289</v>
      </c>
      <c r="K122" s="206">
        <f>MAE!K$33</f>
        <v>126.90566819879849</v>
      </c>
      <c r="L122" s="206">
        <f>MAE!L$33</f>
        <v>148.61488571855139</v>
      </c>
      <c r="M122" s="206">
        <f>MAE!M$33</f>
        <v>136.80170819840049</v>
      </c>
      <c r="N122" s="206">
        <f>MAE!N$33</f>
        <v>145.53792107852499</v>
      </c>
      <c r="O122" s="206">
        <f>MAE!O$33</f>
        <v>122.71363955856491</v>
      </c>
      <c r="P122" s="206">
        <f>MAE!P$33</f>
        <v>118.24390403895509</v>
      </c>
      <c r="Q122" s="206">
        <f>MAE!Q$33</f>
        <v>115.51289327866429</v>
      </c>
      <c r="R122" s="206">
        <f>MAE!R$33</f>
        <v>115.8158332794556</v>
      </c>
      <c r="S122" s="206">
        <f>MAE!S$33</f>
        <v>117.97474715847591</v>
      </c>
      <c r="T122" s="206">
        <f>MAE!T$33</f>
        <v>176.4722675992335</v>
      </c>
      <c r="U122" s="206">
        <f>MAE!U$33</f>
        <v>166.5387431991555</v>
      </c>
      <c r="V122" s="206">
        <f>MAE!V$33</f>
        <v>160.35017183899481</v>
      </c>
      <c r="W122" s="206">
        <f>MAE!W$33</f>
        <v>169.96271903896681</v>
      </c>
    </row>
    <row r="123" spans="1:23" ht="12" customHeight="1" x14ac:dyDescent="0.25">
      <c r="A123" s="12" t="s">
        <v>64</v>
      </c>
      <c r="B123" s="206">
        <f>TEL!B$33</f>
        <v>157.8130025531066</v>
      </c>
      <c r="C123" s="206">
        <f>TEL!C$33</f>
        <v>140.4480777202107</v>
      </c>
      <c r="D123" s="206">
        <f>TEL!D$33</f>
        <v>111.8597504470934</v>
      </c>
      <c r="E123" s="206">
        <f>TEL!E$33</f>
        <v>118.7645360384757</v>
      </c>
      <c r="F123" s="206">
        <f>TEL!F$33</f>
        <v>109.62949499870891</v>
      </c>
      <c r="G123" s="206">
        <f>TEL!G$33</f>
        <v>94.386370677930586</v>
      </c>
      <c r="H123" s="206">
        <f>TEL!H$33</f>
        <v>88.734858118487296</v>
      </c>
      <c r="I123" s="206">
        <f>TEL!I$33</f>
        <v>77.674700518829326</v>
      </c>
      <c r="J123" s="206">
        <f>TEL!J$33</f>
        <v>60.947101077973528</v>
      </c>
      <c r="K123" s="206">
        <f>TEL!K$33</f>
        <v>43.33584347813138</v>
      </c>
      <c r="L123" s="206">
        <f>TEL!L$33</f>
        <v>43.053870598822797</v>
      </c>
      <c r="M123" s="206">
        <f>TEL!M$33</f>
        <v>31.733911078301809</v>
      </c>
      <c r="N123" s="206">
        <f>TEL!N$33</f>
        <v>28.805491078613251</v>
      </c>
      <c r="O123" s="206">
        <f>TEL!O$33</f>
        <v>31.12754615845915</v>
      </c>
      <c r="P123" s="206">
        <f>TEL!P$33</f>
        <v>27.440394838752951</v>
      </c>
      <c r="Q123" s="206">
        <f>TEL!Q$33</f>
        <v>24.913665718798399</v>
      </c>
      <c r="R123" s="206">
        <f>TEL!R$33</f>
        <v>26.02416707893904</v>
      </c>
      <c r="S123" s="206">
        <f>TEL!S$33</f>
        <v>23.683465798340158</v>
      </c>
      <c r="T123" s="206">
        <f>TEL!T$33</f>
        <v>14.8883734790712</v>
      </c>
      <c r="U123" s="206">
        <f>TEL!U$33</f>
        <v>14.296637519060249</v>
      </c>
      <c r="V123" s="206">
        <f>TEL!V$33</f>
        <v>13.47154091835289</v>
      </c>
      <c r="W123" s="206">
        <f>TEL!W$33</f>
        <v>14.771603158112621</v>
      </c>
    </row>
    <row r="124" spans="1:23" ht="12" customHeight="1" x14ac:dyDescent="0.25">
      <c r="A124" s="12" t="s">
        <v>65</v>
      </c>
      <c r="B124" s="206">
        <f>WWP!B$33</f>
        <v>69.709768561333519</v>
      </c>
      <c r="C124" s="206">
        <f>WWP!C$33</f>
        <v>55.862789402030657</v>
      </c>
      <c r="D124" s="206">
        <f>WWP!D$33</f>
        <v>14.189519520794169</v>
      </c>
      <c r="E124" s="206">
        <f>WWP!E$33</f>
        <v>14.733103319817991</v>
      </c>
      <c r="F124" s="206">
        <f>WWP!F$33</f>
        <v>13.488237720159971</v>
      </c>
      <c r="G124" s="206">
        <f>WWP!G$33</f>
        <v>10.765259640177611</v>
      </c>
      <c r="H124" s="206">
        <f>WWP!H$33</f>
        <v>19.668959999698149</v>
      </c>
      <c r="I124" s="206">
        <f>WWP!I$33</f>
        <v>24.338338919804158</v>
      </c>
      <c r="J124" s="206">
        <f>WWP!J$33</f>
        <v>18.632968919775958</v>
      </c>
      <c r="K124" s="206">
        <f>WWP!K$33</f>
        <v>10.326151079859059</v>
      </c>
      <c r="L124" s="206">
        <f>WWP!L$33</f>
        <v>14.64425891985691</v>
      </c>
      <c r="M124" s="206">
        <f>WWP!M$33</f>
        <v>10.275661080190771</v>
      </c>
      <c r="N124" s="206">
        <f>WWP!N$33</f>
        <v>10.27566108029694</v>
      </c>
      <c r="O124" s="206">
        <f>WWP!O$33</f>
        <v>5.6813378401447174</v>
      </c>
      <c r="P124" s="206">
        <f>WWP!P$33</f>
        <v>7.8521410799117781</v>
      </c>
      <c r="Q124" s="206">
        <f>WWP!Q$33</f>
        <v>6.5898910799297257</v>
      </c>
      <c r="R124" s="206">
        <f>WWP!R$33</f>
        <v>3.1565710829667282</v>
      </c>
      <c r="S124" s="206">
        <f>WWP!S$33</f>
        <v>3.7947373203143888</v>
      </c>
      <c r="T124" s="206">
        <f>WWP!T$33</f>
        <v>8.0311932001408497</v>
      </c>
      <c r="U124" s="206">
        <f>WWP!U$33</f>
        <v>7.6520606399211237</v>
      </c>
      <c r="V124" s="206">
        <f>WWP!V$33</f>
        <v>5.9287957199036301</v>
      </c>
      <c r="W124" s="206">
        <f>WWP!W$33</f>
        <v>6.6288747599373679</v>
      </c>
    </row>
    <row r="125" spans="1:23" ht="12" customHeight="1" x14ac:dyDescent="0.25">
      <c r="A125" s="12" t="s">
        <v>66</v>
      </c>
      <c r="B125" s="206">
        <f>OIS!B$33</f>
        <v>418.23877491104122</v>
      </c>
      <c r="C125" s="206">
        <f>OIS!C$33</f>
        <v>322.67856945119718</v>
      </c>
      <c r="D125" s="206">
        <f>OIS!D$33</f>
        <v>229.32415800389251</v>
      </c>
      <c r="E125" s="206">
        <f>OIS!E$33</f>
        <v>224.85565763816419</v>
      </c>
      <c r="F125" s="206">
        <f>OIS!F$33</f>
        <v>241.459723441938</v>
      </c>
      <c r="G125" s="206">
        <f>OIS!G$33</f>
        <v>303.51563856234372</v>
      </c>
      <c r="H125" s="206">
        <f>OIS!H$33</f>
        <v>360.04597824416783</v>
      </c>
      <c r="I125" s="206">
        <f>OIS!I$33</f>
        <v>245.39166216424169</v>
      </c>
      <c r="J125" s="206">
        <f>OIS!J$33</f>
        <v>263.57282928024853</v>
      </c>
      <c r="K125" s="206">
        <f>OIS!K$33</f>
        <v>226.45676412262509</v>
      </c>
      <c r="L125" s="206">
        <f>OIS!L$33</f>
        <v>187.58578716292271</v>
      </c>
      <c r="M125" s="206">
        <f>OIS!M$33</f>
        <v>155.86852212222769</v>
      </c>
      <c r="N125" s="206">
        <f>OIS!N$33</f>
        <v>156.8521310429434</v>
      </c>
      <c r="O125" s="206">
        <f>OIS!O$33</f>
        <v>140.08862592313329</v>
      </c>
      <c r="P125" s="206">
        <f>OIS!P$33</f>
        <v>135.81844956259619</v>
      </c>
      <c r="Q125" s="206">
        <f>OIS!Q$33</f>
        <v>135.76420908379339</v>
      </c>
      <c r="R125" s="206">
        <f>OIS!R$33</f>
        <v>143.8724019652189</v>
      </c>
      <c r="S125" s="206">
        <f>OIS!S$33</f>
        <v>155.6704551657615</v>
      </c>
      <c r="T125" s="206">
        <f>OIS!T$33</f>
        <v>143.04136248639469</v>
      </c>
      <c r="U125" s="206">
        <f>OIS!U$33</f>
        <v>162.4855082460505</v>
      </c>
      <c r="V125" s="206">
        <f>OIS!V$33</f>
        <v>185.32843091884629</v>
      </c>
      <c r="W125" s="206">
        <f>OIS!W$33</f>
        <v>178.5017296822935</v>
      </c>
    </row>
    <row r="126" spans="1:23" ht="12" customHeight="1" x14ac:dyDescent="0.25">
      <c r="A126" s="28" t="s">
        <v>86</v>
      </c>
      <c r="B126" s="216">
        <f>Ind_Summary_emi!B43</f>
        <v>14.140678660157899</v>
      </c>
      <c r="C126" s="216">
        <f>Ind_Summary_emi!C43</f>
        <v>23.236386455454799</v>
      </c>
      <c r="D126" s="216">
        <f>Ind_Summary_emi!D43</f>
        <v>23.753291141087679</v>
      </c>
      <c r="E126" s="216">
        <f>Ind_Summary_emi!E43</f>
        <v>18.70445427664346</v>
      </c>
      <c r="F126" s="216">
        <f>Ind_Summary_emi!F43</f>
        <v>27.832415464337782</v>
      </c>
      <c r="G126" s="216">
        <f>Ind_Summary_emi!G43</f>
        <v>24.910093681063511</v>
      </c>
      <c r="H126" s="216">
        <f>Ind_Summary_emi!H43</f>
        <v>26.486389489839329</v>
      </c>
      <c r="I126" s="216">
        <f>Ind_Summary_emi!I43</f>
        <v>22.19730362492648</v>
      </c>
      <c r="J126" s="216">
        <f>Ind_Summary_emi!J43</f>
        <v>19.752856955007719</v>
      </c>
      <c r="K126" s="216">
        <f>Ind_Summary_emi!K43</f>
        <v>17.127062824443119</v>
      </c>
      <c r="L126" s="216">
        <f>Ind_Summary_emi!L43</f>
        <v>14.8134239929981</v>
      </c>
      <c r="M126" s="216">
        <f>Ind_Summary_emi!M43</f>
        <v>16.682033200825639</v>
      </c>
      <c r="N126" s="216">
        <f>Ind_Summary_emi!N43</f>
        <v>20.415028339040759</v>
      </c>
      <c r="O126" s="216">
        <f>Ind_Summary_emi!O43</f>
        <v>17.847881288838622</v>
      </c>
      <c r="P126" s="216">
        <f>Ind_Summary_emi!P43</f>
        <v>23.58723041658946</v>
      </c>
      <c r="Q126" s="216">
        <f>Ind_Summary_emi!Q43</f>
        <v>25.64876666288793</v>
      </c>
      <c r="R126" s="216">
        <f>Ind_Summary_emi!R43</f>
        <v>26.162099203696449</v>
      </c>
      <c r="S126" s="216">
        <f>Ind_Summary_emi!S43</f>
        <v>31.315850522465581</v>
      </c>
      <c r="T126" s="216">
        <f>Ind_Summary_emi!T43</f>
        <v>33.767442039535361</v>
      </c>
      <c r="U126" s="216">
        <f>Ind_Summary_emi!U43</f>
        <v>32.756036309583749</v>
      </c>
      <c r="V126" s="216">
        <f>Ind_Summary_emi!V43</f>
        <v>31.011646222968601</v>
      </c>
      <c r="W126" s="216">
        <f>Ind_Summary_emi!W43</f>
        <v>34.60032849097653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187.2120693175915</v>
      </c>
      <c r="C128" s="205">
        <f t="shared" si="8"/>
        <v>170.32674060810186</v>
      </c>
      <c r="D128" s="205">
        <f t="shared" si="8"/>
        <v>157.46225116585478</v>
      </c>
      <c r="E128" s="205">
        <f t="shared" si="8"/>
        <v>178.89784298167407</v>
      </c>
      <c r="F128" s="205">
        <f t="shared" si="8"/>
        <v>177.73936760061241</v>
      </c>
      <c r="G128" s="205">
        <f t="shared" si="8"/>
        <v>187.01095955818727</v>
      </c>
      <c r="H128" s="205">
        <f t="shared" si="8"/>
        <v>179.74062997264835</v>
      </c>
      <c r="I128" s="205">
        <f t="shared" si="8"/>
        <v>154.348594534706</v>
      </c>
      <c r="J128" s="205">
        <f t="shared" si="8"/>
        <v>142.88052092946936</v>
      </c>
      <c r="K128" s="205">
        <f t="shared" si="8"/>
        <v>139.44246032997171</v>
      </c>
      <c r="L128" s="205">
        <f t="shared" si="8"/>
        <v>148.69126800512998</v>
      </c>
      <c r="M128" s="205">
        <f t="shared" si="8"/>
        <v>142.25556913792184</v>
      </c>
      <c r="N128" s="205">
        <f t="shared" si="8"/>
        <v>139.91774589845721</v>
      </c>
      <c r="O128" s="205">
        <f t="shared" si="8"/>
        <v>140.09315161276609</v>
      </c>
      <c r="P128" s="205">
        <f t="shared" si="8"/>
        <v>134.67448436052806</v>
      </c>
      <c r="Q128" s="205">
        <f t="shared" si="8"/>
        <v>131.35181334857126</v>
      </c>
      <c r="R128" s="205">
        <f t="shared" si="8"/>
        <v>128.80787363775536</v>
      </c>
      <c r="S128" s="205">
        <f t="shared" si="8"/>
        <v>125.16014192750538</v>
      </c>
      <c r="T128" s="205">
        <f t="shared" si="8"/>
        <v>122.08468328295943</v>
      </c>
      <c r="U128" s="205">
        <f t="shared" si="8"/>
        <v>115.9554254622384</v>
      </c>
      <c r="V128" s="205">
        <f t="shared" si="8"/>
        <v>114.61360395113959</v>
      </c>
      <c r="W128" s="205">
        <f t="shared" si="8"/>
        <v>111.59772176986799</v>
      </c>
    </row>
    <row r="129" spans="1:23" ht="12" customHeight="1" x14ac:dyDescent="0.25">
      <c r="A129" s="12" t="s">
        <v>16</v>
      </c>
      <c r="B129" s="206">
        <f t="shared" ref="B129:W129" si="9">IF(B52=0,"",B52/B4*1000)</f>
        <v>1004.3879238845852</v>
      </c>
      <c r="C129" s="206">
        <f t="shared" si="9"/>
        <v>890.92670267021606</v>
      </c>
      <c r="D129" s="206">
        <f t="shared" si="9"/>
        <v>808.07791526358972</v>
      </c>
      <c r="E129" s="206">
        <f t="shared" si="9"/>
        <v>757.57144917778567</v>
      </c>
      <c r="F129" s="206">
        <f t="shared" si="9"/>
        <v>740.46038460752243</v>
      </c>
      <c r="G129" s="206">
        <f t="shared" si="9"/>
        <v>695.43059599169635</v>
      </c>
      <c r="H129" s="206">
        <f t="shared" si="9"/>
        <v>743.74900752387782</v>
      </c>
      <c r="I129" s="206">
        <f t="shared" si="9"/>
        <v>515.81557487360499</v>
      </c>
      <c r="J129" s="206">
        <f t="shared" si="9"/>
        <v>582.79849578924802</v>
      </c>
      <c r="K129" s="206">
        <f t="shared" si="9"/>
        <v>1312.1433662193072</v>
      </c>
      <c r="L129" s="206">
        <f t="shared" si="9"/>
        <v>961.58687308894946</v>
      </c>
      <c r="M129" s="206">
        <f t="shared" si="9"/>
        <v>717.90414107142033</v>
      </c>
      <c r="N129" s="206">
        <f t="shared" si="9"/>
        <v>839.06236334987773</v>
      </c>
      <c r="O129" s="206">
        <f t="shared" si="9"/>
        <v>849.57249277341441</v>
      </c>
      <c r="P129" s="206">
        <f t="shared" si="9"/>
        <v>712.2336866405841</v>
      </c>
      <c r="Q129" s="206">
        <f t="shared" si="9"/>
        <v>627.81827754582525</v>
      </c>
      <c r="R129" s="206">
        <f t="shared" si="9"/>
        <v>769.03614991570407</v>
      </c>
      <c r="S129" s="206">
        <f t="shared" si="9"/>
        <v>711.60678521550881</v>
      </c>
      <c r="T129" s="206">
        <f t="shared" si="9"/>
        <v>687.14511428525475</v>
      </c>
      <c r="U129" s="206">
        <f t="shared" si="9"/>
        <v>626.63442053772042</v>
      </c>
      <c r="V129" s="206">
        <f t="shared" si="9"/>
        <v>876.8720717421877</v>
      </c>
      <c r="W129" s="206">
        <f t="shared" si="9"/>
        <v>640.49778135763086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1311.592435222512</v>
      </c>
      <c r="C130" s="207">
        <f t="shared" si="10"/>
        <v>1322.6208063442705</v>
      </c>
      <c r="D130" s="207">
        <f t="shared" si="10"/>
        <v>1577.4223697376037</v>
      </c>
      <c r="E130" s="207">
        <f t="shared" si="10"/>
        <v>1830.8246013280302</v>
      </c>
      <c r="F130" s="207">
        <f t="shared" si="10"/>
        <v>1831.2208913440343</v>
      </c>
      <c r="G130" s="207">
        <f t="shared" si="10"/>
        <v>1553.4720151471131</v>
      </c>
      <c r="H130" s="207">
        <f t="shared" si="10"/>
        <v>1562.2362097114662</v>
      </c>
      <c r="I130" s="207">
        <f t="shared" si="10"/>
        <v>1408.4792845458483</v>
      </c>
      <c r="J130" s="207">
        <f t="shared" si="10"/>
        <v>1058.5015506847883</v>
      </c>
      <c r="K130" s="207">
        <f t="shared" si="10"/>
        <v>1004.3754238734853</v>
      </c>
      <c r="L130" s="207">
        <f t="shared" si="10"/>
        <v>1076.0655274856304</v>
      </c>
      <c r="M130" s="207">
        <f t="shared" si="10"/>
        <v>1343.7014375741403</v>
      </c>
      <c r="N130" s="207">
        <f t="shared" si="10"/>
        <v>1413.1171906152717</v>
      </c>
      <c r="O130" s="207">
        <f t="shared" si="10"/>
        <v>1287.4013670843278</v>
      </c>
      <c r="P130" s="207">
        <f t="shared" si="10"/>
        <v>1041.8219822963781</v>
      </c>
      <c r="Q130" s="207">
        <f t="shared" si="10"/>
        <v>797.16476441999475</v>
      </c>
      <c r="R130" s="207">
        <f t="shared" si="10"/>
        <v>665.4464373913886</v>
      </c>
      <c r="S130" s="207">
        <f t="shared" si="10"/>
        <v>696.26050125692643</v>
      </c>
      <c r="T130" s="207">
        <f t="shared" si="10"/>
        <v>694.82796611013976</v>
      </c>
      <c r="U130" s="207">
        <f t="shared" si="10"/>
        <v>589.18461790775439</v>
      </c>
      <c r="V130" s="207">
        <f t="shared" si="10"/>
        <v>566.60703705838353</v>
      </c>
      <c r="W130" s="207">
        <f t="shared" si="10"/>
        <v>836.82528276334062</v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>
        <f t="shared" ref="B132:W132" si="12">IF(B57=0,"",B57/B7*1000)</f>
        <v>2942.576859559792</v>
      </c>
      <c r="C132" s="206">
        <f t="shared" si="12"/>
        <v>2744.4317834042258</v>
      </c>
      <c r="D132" s="206">
        <f t="shared" si="12"/>
        <v>3124.322650036539</v>
      </c>
      <c r="E132" s="206">
        <f t="shared" si="12"/>
        <v>3727.9267789908336</v>
      </c>
      <c r="F132" s="206">
        <f t="shared" si="12"/>
        <v>3971.8084292999783</v>
      </c>
      <c r="G132" s="206">
        <f t="shared" si="12"/>
        <v>3586.1918017563826</v>
      </c>
      <c r="H132" s="206">
        <f t="shared" si="12"/>
        <v>3431.2964324510563</v>
      </c>
      <c r="I132" s="206">
        <f t="shared" si="12"/>
        <v>2792.7645366459278</v>
      </c>
      <c r="J132" s="206">
        <f t="shared" si="12"/>
        <v>2222.8392786677459</v>
      </c>
      <c r="K132" s="206">
        <f t="shared" si="12"/>
        <v>1044.8140565104072</v>
      </c>
      <c r="L132" s="206">
        <f t="shared" si="12"/>
        <v>1357.0414541967616</v>
      </c>
      <c r="M132" s="206">
        <f t="shared" si="12"/>
        <v>2099.1218302076932</v>
      </c>
      <c r="N132" s="206">
        <f t="shared" si="12"/>
        <v>1830.0839744966156</v>
      </c>
      <c r="O132" s="206">
        <f t="shared" si="12"/>
        <v>1654.0763815332073</v>
      </c>
      <c r="P132" s="206">
        <f t="shared" si="12"/>
        <v>1289.6406276843688</v>
      </c>
      <c r="Q132" s="206">
        <f t="shared" si="12"/>
        <v>928.95435983590562</v>
      </c>
      <c r="R132" s="206">
        <f t="shared" si="12"/>
        <v>758.30265713393896</v>
      </c>
      <c r="S132" s="206">
        <f t="shared" si="12"/>
        <v>862.68213838626775</v>
      </c>
      <c r="T132" s="206">
        <f t="shared" si="12"/>
        <v>844.29401260129737</v>
      </c>
      <c r="U132" s="206">
        <f t="shared" si="12"/>
        <v>860.94871069588476</v>
      </c>
      <c r="V132" s="206">
        <f t="shared" si="12"/>
        <v>785.11000189809056</v>
      </c>
      <c r="W132" s="206">
        <f t="shared" si="12"/>
        <v>1038.6821424409861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125.2068241473679</v>
      </c>
      <c r="C133" s="206">
        <f t="shared" si="13"/>
        <v>288.38892792640695</v>
      </c>
      <c r="D133" s="206">
        <f t="shared" si="13"/>
        <v>452.19995379670866</v>
      </c>
      <c r="E133" s="206">
        <f t="shared" si="13"/>
        <v>450.86370609569303</v>
      </c>
      <c r="F133" s="206">
        <f t="shared" si="13"/>
        <v>274.14761928651325</v>
      </c>
      <c r="G133" s="206">
        <f t="shared" si="13"/>
        <v>74.862244142783481</v>
      </c>
      <c r="H133" s="206">
        <f t="shared" si="13"/>
        <v>202.67316214149147</v>
      </c>
      <c r="I133" s="206">
        <f t="shared" si="13"/>
        <v>401.54379196296975</v>
      </c>
      <c r="J133" s="206">
        <f t="shared" si="13"/>
        <v>211.55690406611038</v>
      </c>
      <c r="K133" s="206">
        <f t="shared" si="13"/>
        <v>947.58397142410774</v>
      </c>
      <c r="L133" s="206">
        <f t="shared" si="13"/>
        <v>750.4990187593736</v>
      </c>
      <c r="M133" s="206">
        <f t="shared" si="13"/>
        <v>139.21868274684928</v>
      </c>
      <c r="N133" s="206">
        <f t="shared" si="13"/>
        <v>718.7702821372776</v>
      </c>
      <c r="O133" s="206">
        <f t="shared" si="13"/>
        <v>610.42154305977715</v>
      </c>
      <c r="P133" s="206">
        <f t="shared" si="13"/>
        <v>512.07047942453642</v>
      </c>
      <c r="Q133" s="206">
        <f t="shared" si="13"/>
        <v>468.81232160227734</v>
      </c>
      <c r="R133" s="206">
        <f t="shared" si="13"/>
        <v>414.27107770845475</v>
      </c>
      <c r="S133" s="206">
        <f t="shared" si="13"/>
        <v>402.57933036125371</v>
      </c>
      <c r="T133" s="206">
        <f t="shared" si="13"/>
        <v>421.67954901379488</v>
      </c>
      <c r="U133" s="206">
        <f t="shared" si="13"/>
        <v>310.35692642170631</v>
      </c>
      <c r="V133" s="206">
        <f t="shared" si="13"/>
        <v>286.19568923050809</v>
      </c>
      <c r="W133" s="206">
        <f t="shared" si="13"/>
        <v>496.46441213303524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149.34056284420262</v>
      </c>
      <c r="C134" s="207">
        <f t="shared" si="14"/>
        <v>130.20451896945912</v>
      </c>
      <c r="D134" s="207">
        <f t="shared" si="14"/>
        <v>133.1433334286958</v>
      </c>
      <c r="E134" s="207">
        <f t="shared" si="14"/>
        <v>173.63806361807863</v>
      </c>
      <c r="F134" s="207">
        <f t="shared" si="14"/>
        <v>165.38369324511694</v>
      </c>
      <c r="G134" s="207">
        <f t="shared" si="14"/>
        <v>161.13985561931744</v>
      </c>
      <c r="H134" s="207">
        <f t="shared" si="14"/>
        <v>138.50987610870914</v>
      </c>
      <c r="I134" s="207">
        <f t="shared" si="14"/>
        <v>148.47036348458602</v>
      </c>
      <c r="J134" s="207">
        <f t="shared" si="14"/>
        <v>139.95531244041348</v>
      </c>
      <c r="K134" s="207">
        <f t="shared" si="14"/>
        <v>150.03927413122969</v>
      </c>
      <c r="L134" s="207">
        <f t="shared" si="14"/>
        <v>147.79865594867988</v>
      </c>
      <c r="M134" s="207">
        <f t="shared" si="14"/>
        <v>130.34462487343993</v>
      </c>
      <c r="N134" s="207">
        <f t="shared" si="14"/>
        <v>123.04380754614279</v>
      </c>
      <c r="O134" s="207">
        <f t="shared" si="14"/>
        <v>116.48120541680875</v>
      </c>
      <c r="P134" s="207">
        <f t="shared" si="14"/>
        <v>116.32777569987773</v>
      </c>
      <c r="Q134" s="207">
        <f t="shared" si="14"/>
        <v>129.3814049438073</v>
      </c>
      <c r="R134" s="207">
        <f t="shared" si="14"/>
        <v>143.21531153489286</v>
      </c>
      <c r="S134" s="207">
        <f t="shared" si="14"/>
        <v>124.24318086784601</v>
      </c>
      <c r="T134" s="207">
        <f t="shared" si="14"/>
        <v>110.73931868797726</v>
      </c>
      <c r="U134" s="207">
        <f t="shared" si="14"/>
        <v>100.16506125277387</v>
      </c>
      <c r="V134" s="207">
        <f t="shared" si="14"/>
        <v>94.123240873398046</v>
      </c>
      <c r="W134" s="207">
        <f t="shared" si="14"/>
        <v>103.2932765974644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521.76730309821824</v>
      </c>
      <c r="C135" s="206">
        <f t="shared" si="15"/>
        <v>483.371043357237</v>
      </c>
      <c r="D135" s="206">
        <f t="shared" si="15"/>
        <v>493.15493532893845</v>
      </c>
      <c r="E135" s="206">
        <f t="shared" si="15"/>
        <v>654.5513664595245</v>
      </c>
      <c r="F135" s="206">
        <f t="shared" si="15"/>
        <v>636.48772862053443</v>
      </c>
      <c r="G135" s="206">
        <f t="shared" si="15"/>
        <v>620.60405489773166</v>
      </c>
      <c r="H135" s="206">
        <f t="shared" si="15"/>
        <v>603.8932602053801</v>
      </c>
      <c r="I135" s="206">
        <f t="shared" si="15"/>
        <v>606.95189569541412</v>
      </c>
      <c r="J135" s="206">
        <f t="shared" si="15"/>
        <v>592.17132542816501</v>
      </c>
      <c r="K135" s="206">
        <f t="shared" si="15"/>
        <v>584.65230656821132</v>
      </c>
      <c r="L135" s="206">
        <f t="shared" si="15"/>
        <v>627.27848719927454</v>
      </c>
      <c r="M135" s="206">
        <f t="shared" si="15"/>
        <v>504.28021426693425</v>
      </c>
      <c r="N135" s="206">
        <f t="shared" si="15"/>
        <v>543.21110164602692</v>
      </c>
      <c r="O135" s="206">
        <f t="shared" si="15"/>
        <v>573.08331115697433</v>
      </c>
      <c r="P135" s="206">
        <f t="shared" si="15"/>
        <v>490.18039468586323</v>
      </c>
      <c r="Q135" s="206">
        <f t="shared" si="15"/>
        <v>397.27837950825636</v>
      </c>
      <c r="R135" s="206">
        <f t="shared" si="15"/>
        <v>441.75761397690928</v>
      </c>
      <c r="S135" s="206">
        <f t="shared" si="15"/>
        <v>345.51439648687978</v>
      </c>
      <c r="T135" s="206">
        <f t="shared" si="15"/>
        <v>286.12608270796983</v>
      </c>
      <c r="U135" s="206">
        <f t="shared" si="15"/>
        <v>291.413115613549</v>
      </c>
      <c r="V135" s="206">
        <f t="shared" si="15"/>
        <v>296.1767549696068</v>
      </c>
      <c r="W135" s="206">
        <f t="shared" si="15"/>
        <v>342.83685896653884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241.68435494953468</v>
      </c>
      <c r="C136" s="206">
        <f t="shared" si="16"/>
        <v>192.86085459299713</v>
      </c>
      <c r="D136" s="206">
        <f t="shared" si="16"/>
        <v>202.73351646620799</v>
      </c>
      <c r="E136" s="206">
        <f t="shared" si="16"/>
        <v>359.64713155588413</v>
      </c>
      <c r="F136" s="206">
        <f t="shared" si="16"/>
        <v>333.63990593942918</v>
      </c>
      <c r="G136" s="206">
        <f t="shared" si="16"/>
        <v>315.06505905752141</v>
      </c>
      <c r="H136" s="206">
        <f t="shared" si="16"/>
        <v>275.55940638855077</v>
      </c>
      <c r="I136" s="206">
        <f t="shared" si="16"/>
        <v>301.46590733607394</v>
      </c>
      <c r="J136" s="206">
        <f t="shared" si="16"/>
        <v>277.11878893738191</v>
      </c>
      <c r="K136" s="206">
        <f t="shared" si="16"/>
        <v>314.50808364985215</v>
      </c>
      <c r="L136" s="206">
        <f t="shared" si="16"/>
        <v>320.35432932371339</v>
      </c>
      <c r="M136" s="206">
        <f t="shared" si="16"/>
        <v>277.6953730689259</v>
      </c>
      <c r="N136" s="206">
        <f t="shared" si="16"/>
        <v>253.47442837887556</v>
      </c>
      <c r="O136" s="206">
        <f t="shared" si="16"/>
        <v>233.7639996943675</v>
      </c>
      <c r="P136" s="206">
        <f t="shared" si="16"/>
        <v>173.72524737342576</v>
      </c>
      <c r="Q136" s="206">
        <f t="shared" si="16"/>
        <v>176.66460473074295</v>
      </c>
      <c r="R136" s="206">
        <f t="shared" si="16"/>
        <v>173.49602777671726</v>
      </c>
      <c r="S136" s="206">
        <f t="shared" si="16"/>
        <v>166.03930585828729</v>
      </c>
      <c r="T136" s="206">
        <f t="shared" si="16"/>
        <v>179.0344398088921</v>
      </c>
      <c r="U136" s="206">
        <f t="shared" si="16"/>
        <v>172.70797389981757</v>
      </c>
      <c r="V136" s="206">
        <f t="shared" si="16"/>
        <v>166.62765706154141</v>
      </c>
      <c r="W136" s="206">
        <f t="shared" si="16"/>
        <v>186.48161299705549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66.738137758513147</v>
      </c>
      <c r="C137" s="206">
        <f t="shared" si="17"/>
        <v>66.738137758513119</v>
      </c>
      <c r="D137" s="206">
        <f t="shared" si="17"/>
        <v>66.738137758513147</v>
      </c>
      <c r="E137" s="206">
        <f t="shared" si="17"/>
        <v>66.738137758513133</v>
      </c>
      <c r="F137" s="206">
        <f t="shared" si="17"/>
        <v>66.738137758513133</v>
      </c>
      <c r="G137" s="206">
        <f t="shared" si="17"/>
        <v>66.738137758513162</v>
      </c>
      <c r="H137" s="206">
        <f t="shared" si="17"/>
        <v>66.738137758513133</v>
      </c>
      <c r="I137" s="206">
        <f t="shared" si="17"/>
        <v>66.738137758513162</v>
      </c>
      <c r="J137" s="206">
        <f t="shared" si="17"/>
        <v>66.738137758513162</v>
      </c>
      <c r="K137" s="206">
        <f t="shared" si="17"/>
        <v>72.026205897640011</v>
      </c>
      <c r="L137" s="206">
        <f t="shared" si="17"/>
        <v>66.326813898918488</v>
      </c>
      <c r="M137" s="206">
        <f t="shared" si="17"/>
        <v>57.750298513519034</v>
      </c>
      <c r="N137" s="206">
        <f t="shared" si="17"/>
        <v>56.832725439179143</v>
      </c>
      <c r="O137" s="206">
        <f t="shared" si="17"/>
        <v>56.91473536992995</v>
      </c>
      <c r="P137" s="206">
        <f t="shared" si="17"/>
        <v>75.730091057670251</v>
      </c>
      <c r="Q137" s="206">
        <f t="shared" si="17"/>
        <v>89.369234402377245</v>
      </c>
      <c r="R137" s="206">
        <f t="shared" si="17"/>
        <v>106.52354924784207</v>
      </c>
      <c r="S137" s="206">
        <f t="shared" si="17"/>
        <v>91.561019249748298</v>
      </c>
      <c r="T137" s="206">
        <f t="shared" si="17"/>
        <v>76.96813248950545</v>
      </c>
      <c r="U137" s="206">
        <f t="shared" si="17"/>
        <v>69.127295338337376</v>
      </c>
      <c r="V137" s="206">
        <f t="shared" si="17"/>
        <v>64.717011582247153</v>
      </c>
      <c r="W137" s="206">
        <f t="shared" si="17"/>
        <v>64.717011582247139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797.04723624754456</v>
      </c>
      <c r="C138" s="207">
        <f t="shared" si="18"/>
        <v>792.50683655431123</v>
      </c>
      <c r="D138" s="207">
        <f t="shared" si="18"/>
        <v>678.96452728054442</v>
      </c>
      <c r="E138" s="207">
        <f t="shared" si="18"/>
        <v>726.659852663268</v>
      </c>
      <c r="F138" s="207">
        <f t="shared" si="18"/>
        <v>727.26835972010997</v>
      </c>
      <c r="G138" s="207">
        <f t="shared" si="18"/>
        <v>764.0482184891506</v>
      </c>
      <c r="H138" s="207">
        <f t="shared" si="18"/>
        <v>771.50104021774314</v>
      </c>
      <c r="I138" s="207">
        <f t="shared" si="18"/>
        <v>746.03221354819641</v>
      </c>
      <c r="J138" s="207">
        <f t="shared" si="18"/>
        <v>780.57387410230001</v>
      </c>
      <c r="K138" s="207">
        <f t="shared" si="18"/>
        <v>744.19660273884472</v>
      </c>
      <c r="L138" s="207">
        <f t="shared" si="18"/>
        <v>754.06355631046858</v>
      </c>
      <c r="M138" s="207">
        <f t="shared" si="18"/>
        <v>777.28657877861451</v>
      </c>
      <c r="N138" s="207">
        <f t="shared" si="18"/>
        <v>693.26358802185973</v>
      </c>
      <c r="O138" s="207">
        <f t="shared" si="18"/>
        <v>691.39047822009047</v>
      </c>
      <c r="P138" s="207">
        <f t="shared" si="18"/>
        <v>654.61463215174103</v>
      </c>
      <c r="Q138" s="207">
        <f t="shared" si="18"/>
        <v>601.87245629120093</v>
      </c>
      <c r="R138" s="207">
        <f t="shared" si="18"/>
        <v>577.49462177748455</v>
      </c>
      <c r="S138" s="207">
        <f t="shared" si="18"/>
        <v>626.03662020614468</v>
      </c>
      <c r="T138" s="207">
        <f t="shared" si="18"/>
        <v>620.59628027512031</v>
      </c>
      <c r="U138" s="207">
        <f t="shared" si="18"/>
        <v>611.64887052904373</v>
      </c>
      <c r="V138" s="207">
        <f t="shared" si="18"/>
        <v>591.36550947997318</v>
      </c>
      <c r="W138" s="207">
        <f t="shared" si="18"/>
        <v>592.68148603178236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874.60247271771652</v>
      </c>
      <c r="C139" s="206">
        <f t="shared" si="19"/>
        <v>873.5858379182622</v>
      </c>
      <c r="D139" s="206">
        <f t="shared" si="19"/>
        <v>790.83267458442447</v>
      </c>
      <c r="E139" s="206">
        <f t="shared" si="19"/>
        <v>796.67258253711327</v>
      </c>
      <c r="F139" s="206">
        <f t="shared" si="19"/>
        <v>803.76622795566732</v>
      </c>
      <c r="G139" s="206">
        <f t="shared" si="19"/>
        <v>862.23105935990918</v>
      </c>
      <c r="H139" s="206">
        <f t="shared" si="19"/>
        <v>883.02176355279482</v>
      </c>
      <c r="I139" s="206">
        <f t="shared" si="19"/>
        <v>822.53675372677719</v>
      </c>
      <c r="J139" s="206">
        <f t="shared" si="19"/>
        <v>814.17267289501194</v>
      </c>
      <c r="K139" s="206">
        <f t="shared" si="19"/>
        <v>821.07537985997999</v>
      </c>
      <c r="L139" s="206">
        <f t="shared" si="19"/>
        <v>752.81685602452319</v>
      </c>
      <c r="M139" s="206">
        <f t="shared" si="19"/>
        <v>948.3087798248697</v>
      </c>
      <c r="N139" s="206">
        <f t="shared" si="19"/>
        <v>619.20611874360111</v>
      </c>
      <c r="O139" s="206">
        <f t="shared" si="19"/>
        <v>403.50453952478301</v>
      </c>
      <c r="P139" s="206">
        <f t="shared" si="19"/>
        <v>520.5294895599269</v>
      </c>
      <c r="Q139" s="206">
        <f t="shared" si="19"/>
        <v>440.45572660043166</v>
      </c>
      <c r="R139" s="206">
        <f t="shared" si="19"/>
        <v>736.85292052398609</v>
      </c>
      <c r="S139" s="206">
        <f t="shared" si="19"/>
        <v>761.31079328171927</v>
      </c>
      <c r="T139" s="206">
        <f t="shared" si="19"/>
        <v>459.34162819969356</v>
      </c>
      <c r="U139" s="206">
        <f t="shared" si="19"/>
        <v>757.06234822556769</v>
      </c>
      <c r="V139" s="206">
        <f t="shared" si="19"/>
        <v>730.03798983504612</v>
      </c>
      <c r="W139" s="206">
        <f t="shared" si="19"/>
        <v>661.76241086225843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1021.9880217583888</v>
      </c>
      <c r="C140" s="206">
        <f t="shared" si="20"/>
        <v>960.6934531801536</v>
      </c>
      <c r="D140" s="206">
        <f t="shared" si="20"/>
        <v>869.68874729548293</v>
      </c>
      <c r="E140" s="206">
        <f t="shared" si="20"/>
        <v>910.56107424457787</v>
      </c>
      <c r="F140" s="206">
        <f t="shared" si="20"/>
        <v>877.8802163853893</v>
      </c>
      <c r="G140" s="206">
        <f t="shared" si="20"/>
        <v>882.5834096633032</v>
      </c>
      <c r="H140" s="206">
        <f t="shared" si="20"/>
        <v>903.86486362702283</v>
      </c>
      <c r="I140" s="206">
        <f t="shared" si="20"/>
        <v>893.76815658035059</v>
      </c>
      <c r="J140" s="206">
        <f t="shared" si="20"/>
        <v>979.22515026217161</v>
      </c>
      <c r="K140" s="206">
        <f t="shared" si="20"/>
        <v>877.10344039259769</v>
      </c>
      <c r="L140" s="206">
        <f t="shared" si="20"/>
        <v>900.38129189667211</v>
      </c>
      <c r="M140" s="206">
        <f t="shared" si="20"/>
        <v>863.5698375031094</v>
      </c>
      <c r="N140" s="206">
        <f t="shared" si="20"/>
        <v>1004.5067165114838</v>
      </c>
      <c r="O140" s="206">
        <f t="shared" si="20"/>
        <v>1268.5595992970691</v>
      </c>
      <c r="P140" s="206">
        <f t="shared" si="20"/>
        <v>952.61399523141392</v>
      </c>
      <c r="Q140" s="206">
        <f t="shared" si="20"/>
        <v>939.463073851216</v>
      </c>
      <c r="R140" s="206">
        <f t="shared" si="20"/>
        <v>662.08904582357991</v>
      </c>
      <c r="S140" s="206">
        <f t="shared" si="20"/>
        <v>713.80220125088329</v>
      </c>
      <c r="T140" s="206">
        <f t="shared" si="20"/>
        <v>955.53049241008819</v>
      </c>
      <c r="U140" s="206">
        <f t="shared" si="20"/>
        <v>727.20124619301907</v>
      </c>
      <c r="V140" s="206">
        <f t="shared" si="20"/>
        <v>713.30698109357138</v>
      </c>
      <c r="W140" s="206">
        <f t="shared" si="20"/>
        <v>747.00234476853905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304.52728352229917</v>
      </c>
      <c r="C141" s="206">
        <f t="shared" si="21"/>
        <v>294.65331086448828</v>
      </c>
      <c r="D141" s="206">
        <f t="shared" si="21"/>
        <v>254.65416859528406</v>
      </c>
      <c r="E141" s="206">
        <f t="shared" si="21"/>
        <v>251.71412071698762</v>
      </c>
      <c r="F141" s="206">
        <f t="shared" si="21"/>
        <v>237.15829457745733</v>
      </c>
      <c r="G141" s="206">
        <f t="shared" si="21"/>
        <v>235.54519966286605</v>
      </c>
      <c r="H141" s="206">
        <f t="shared" si="21"/>
        <v>276.15823512885714</v>
      </c>
      <c r="I141" s="206">
        <f t="shared" si="21"/>
        <v>260.12898368604726</v>
      </c>
      <c r="J141" s="206">
        <f t="shared" si="21"/>
        <v>285.3579111350727</v>
      </c>
      <c r="K141" s="206">
        <f t="shared" si="21"/>
        <v>295.01684861075017</v>
      </c>
      <c r="L141" s="206">
        <f t="shared" si="21"/>
        <v>345.43651738356311</v>
      </c>
      <c r="M141" s="206">
        <f t="shared" si="21"/>
        <v>342.61388754538598</v>
      </c>
      <c r="N141" s="206">
        <f t="shared" si="21"/>
        <v>314.76766428679832</v>
      </c>
      <c r="O141" s="206">
        <f t="shared" si="21"/>
        <v>313.46947761627609</v>
      </c>
      <c r="P141" s="206">
        <f t="shared" si="21"/>
        <v>282.61956854150657</v>
      </c>
      <c r="Q141" s="206">
        <f t="shared" si="21"/>
        <v>258.02681324934895</v>
      </c>
      <c r="R141" s="206">
        <f t="shared" si="21"/>
        <v>224.35556789173756</v>
      </c>
      <c r="S141" s="206">
        <f t="shared" si="21"/>
        <v>250.928983279417</v>
      </c>
      <c r="T141" s="206">
        <f t="shared" si="21"/>
        <v>249.3430617281744</v>
      </c>
      <c r="U141" s="206">
        <f t="shared" si="21"/>
        <v>225.42154765037708</v>
      </c>
      <c r="V141" s="206">
        <f t="shared" si="21"/>
        <v>206.09851594179227</v>
      </c>
      <c r="W141" s="206">
        <f t="shared" si="21"/>
        <v>204.33328107890958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574.61308811401796</v>
      </c>
      <c r="C142" s="207">
        <f t="shared" si="22"/>
        <v>486.39447803269928</v>
      </c>
      <c r="D142" s="207">
        <f t="shared" si="22"/>
        <v>505.27718002261423</v>
      </c>
      <c r="E142" s="207">
        <f t="shared" si="22"/>
        <v>614.86067803296555</v>
      </c>
      <c r="F142" s="207">
        <f t="shared" si="22"/>
        <v>664.4873351681855</v>
      </c>
      <c r="G142" s="207">
        <f t="shared" si="22"/>
        <v>745.88316344803536</v>
      </c>
      <c r="H142" s="207">
        <f t="shared" si="22"/>
        <v>645.19676044937034</v>
      </c>
      <c r="I142" s="207">
        <f t="shared" si="22"/>
        <v>539.05406381505475</v>
      </c>
      <c r="J142" s="207">
        <f t="shared" si="22"/>
        <v>555.22499142973084</v>
      </c>
      <c r="K142" s="207">
        <f t="shared" si="22"/>
        <v>545.0237211848895</v>
      </c>
      <c r="L142" s="207">
        <f t="shared" si="22"/>
        <v>608.14389067793763</v>
      </c>
      <c r="M142" s="207">
        <f t="shared" si="22"/>
        <v>559.74743316559818</v>
      </c>
      <c r="N142" s="207">
        <f t="shared" si="22"/>
        <v>557.42033392864084</v>
      </c>
      <c r="O142" s="207">
        <f t="shared" si="22"/>
        <v>541.51916422701504</v>
      </c>
      <c r="P142" s="207">
        <f t="shared" si="22"/>
        <v>497.28291742742186</v>
      </c>
      <c r="Q142" s="207">
        <f t="shared" si="22"/>
        <v>498.46293611794863</v>
      </c>
      <c r="R142" s="207">
        <f t="shared" si="22"/>
        <v>495.84086967563712</v>
      </c>
      <c r="S142" s="207">
        <f t="shared" si="22"/>
        <v>504.53499859261888</v>
      </c>
      <c r="T142" s="207">
        <f t="shared" si="22"/>
        <v>523.40818561283322</v>
      </c>
      <c r="U142" s="207">
        <f t="shared" si="22"/>
        <v>482.80360282097365</v>
      </c>
      <c r="V142" s="207">
        <f t="shared" si="22"/>
        <v>455.66981957897593</v>
      </c>
      <c r="W142" s="207">
        <f t="shared" si="22"/>
        <v>458.14064104342719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5779.3405850269119</v>
      </c>
      <c r="C143" s="206">
        <f t="shared" si="23"/>
        <v>5263.030682141969</v>
      </c>
      <c r="D143" s="206">
        <f t="shared" si="23"/>
        <v>5636.9167855477563</v>
      </c>
      <c r="E143" s="206">
        <f t="shared" si="23"/>
        <v>5936.621821545491</v>
      </c>
      <c r="F143" s="206">
        <f t="shared" si="23"/>
        <v>6501.1429463536215</v>
      </c>
      <c r="G143" s="206">
        <f t="shared" si="23"/>
        <v>8776.9969260241141</v>
      </c>
      <c r="H143" s="206">
        <f t="shared" si="23"/>
        <v>8031.9345594771858</v>
      </c>
      <c r="I143" s="206">
        <f t="shared" si="23"/>
        <v>7372.9060437669932</v>
      </c>
      <c r="J143" s="206">
        <f t="shared" si="23"/>
        <v>7009.360276016685</v>
      </c>
      <c r="K143" s="206">
        <f t="shared" si="23"/>
        <v>5843.8383773544929</v>
      </c>
      <c r="L143" s="206">
        <f t="shared" si="23"/>
        <v>8748.8928308741833</v>
      </c>
      <c r="M143" s="206">
        <f t="shared" si="23"/>
        <v>7886.7417738370978</v>
      </c>
      <c r="N143" s="206">
        <f t="shared" si="23"/>
        <v>7646.5254996245258</v>
      </c>
      <c r="O143" s="206">
        <f t="shared" si="23"/>
        <v>7136.0408925540678</v>
      </c>
      <c r="P143" s="206">
        <f t="shared" si="23"/>
        <v>6297.1903052432162</v>
      </c>
      <c r="Q143" s="206">
        <f t="shared" si="23"/>
        <v>6472.5655438118674</v>
      </c>
      <c r="R143" s="206">
        <f t="shared" si="23"/>
        <v>6476.3809389679163</v>
      </c>
      <c r="S143" s="206">
        <f t="shared" si="23"/>
        <v>6526.9118957095734</v>
      </c>
      <c r="T143" s="206">
        <f t="shared" si="23"/>
        <v>6869.9501471841459</v>
      </c>
      <c r="U143" s="206">
        <f t="shared" si="23"/>
        <v>6056.4804621890635</v>
      </c>
      <c r="V143" s="206">
        <f t="shared" si="23"/>
        <v>5327.740596242581</v>
      </c>
      <c r="W143" s="206">
        <f t="shared" si="23"/>
        <v>6068.7815427677679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771.35610396510697</v>
      </c>
      <c r="C144" s="206">
        <f t="shared" si="24"/>
        <v>698.41442106169166</v>
      </c>
      <c r="D144" s="206">
        <f t="shared" si="24"/>
        <v>764.64412101474068</v>
      </c>
      <c r="E144" s="206">
        <f t="shared" si="24"/>
        <v>813.89587785177446</v>
      </c>
      <c r="F144" s="206">
        <f t="shared" si="24"/>
        <v>902.1478781208574</v>
      </c>
      <c r="G144" s="206">
        <f t="shared" si="24"/>
        <v>1132.6266034935531</v>
      </c>
      <c r="H144" s="206">
        <f t="shared" si="24"/>
        <v>1039.8879797608272</v>
      </c>
      <c r="I144" s="206">
        <f t="shared" si="24"/>
        <v>942.22852341149962</v>
      </c>
      <c r="J144" s="206">
        <f t="shared" si="24"/>
        <v>915.44035548202805</v>
      </c>
      <c r="K144" s="206">
        <f t="shared" si="24"/>
        <v>772.70915764254357</v>
      </c>
      <c r="L144" s="206">
        <f t="shared" si="24"/>
        <v>1096.9954380519684</v>
      </c>
      <c r="M144" s="206">
        <f t="shared" si="24"/>
        <v>992.66560405791165</v>
      </c>
      <c r="N144" s="206">
        <f t="shared" si="24"/>
        <v>943.21114101656485</v>
      </c>
      <c r="O144" s="206">
        <f t="shared" si="24"/>
        <v>868.95835793657261</v>
      </c>
      <c r="P144" s="206">
        <f t="shared" si="24"/>
        <v>768.4988499020692</v>
      </c>
      <c r="Q144" s="206">
        <f t="shared" si="24"/>
        <v>779.3881096572245</v>
      </c>
      <c r="R144" s="206">
        <f t="shared" si="24"/>
        <v>787.79265058608826</v>
      </c>
      <c r="S144" s="206">
        <f t="shared" si="24"/>
        <v>790.78870797890499</v>
      </c>
      <c r="T144" s="206">
        <f t="shared" si="24"/>
        <v>834.95887397737454</v>
      </c>
      <c r="U144" s="206">
        <f t="shared" si="24"/>
        <v>736.96688288636153</v>
      </c>
      <c r="V144" s="206">
        <f t="shared" si="24"/>
        <v>646.85697751874875</v>
      </c>
      <c r="W144" s="206">
        <f t="shared" si="24"/>
        <v>733.67510091974805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32.112521651356154</v>
      </c>
      <c r="C145" s="206">
        <f t="shared" si="25"/>
        <v>28.137298986049448</v>
      </c>
      <c r="D145" s="206">
        <f t="shared" si="25"/>
        <v>28.262865132574163</v>
      </c>
      <c r="E145" s="206">
        <f t="shared" si="25"/>
        <v>33.643830545350852</v>
      </c>
      <c r="F145" s="206">
        <f t="shared" si="25"/>
        <v>36.744417030497331</v>
      </c>
      <c r="G145" s="206">
        <f t="shared" si="25"/>
        <v>41.322617530112232</v>
      </c>
      <c r="H145" s="206">
        <f t="shared" si="25"/>
        <v>33.253653773661291</v>
      </c>
      <c r="I145" s="206">
        <f t="shared" si="25"/>
        <v>28.70372372062134</v>
      </c>
      <c r="J145" s="206">
        <f t="shared" si="25"/>
        <v>27.339594398537802</v>
      </c>
      <c r="K145" s="206">
        <f t="shared" si="25"/>
        <v>32.07527374936619</v>
      </c>
      <c r="L145" s="206">
        <f t="shared" si="25"/>
        <v>32.429572292270535</v>
      </c>
      <c r="M145" s="206">
        <f t="shared" si="25"/>
        <v>30.252801839770044</v>
      </c>
      <c r="N145" s="206">
        <f t="shared" si="25"/>
        <v>31.045560403105096</v>
      </c>
      <c r="O145" s="206">
        <f t="shared" si="25"/>
        <v>31.245642243492625</v>
      </c>
      <c r="P145" s="206">
        <f t="shared" si="25"/>
        <v>28.219837051954674</v>
      </c>
      <c r="Q145" s="206">
        <f t="shared" si="25"/>
        <v>26.446275766618683</v>
      </c>
      <c r="R145" s="206">
        <f t="shared" si="25"/>
        <v>26.93547827783722</v>
      </c>
      <c r="S145" s="206">
        <f t="shared" si="25"/>
        <v>36.845284411976152</v>
      </c>
      <c r="T145" s="206">
        <f t="shared" si="25"/>
        <v>26.742900555641999</v>
      </c>
      <c r="U145" s="206">
        <f t="shared" si="25"/>
        <v>19.221358362038792</v>
      </c>
      <c r="V145" s="206">
        <f t="shared" si="25"/>
        <v>30.228386127908713</v>
      </c>
      <c r="W145" s="206">
        <f t="shared" si="25"/>
        <v>25.479964025777051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143.8510967195447</v>
      </c>
      <c r="C146" s="208">
        <f t="shared" si="26"/>
        <v>138.43571380865353</v>
      </c>
      <c r="D146" s="208">
        <f t="shared" si="26"/>
        <v>131.15832612671684</v>
      </c>
      <c r="E146" s="208">
        <f t="shared" si="26"/>
        <v>173.06408357632748</v>
      </c>
      <c r="F146" s="208">
        <f t="shared" si="26"/>
        <v>150.70745748210649</v>
      </c>
      <c r="G146" s="208">
        <f t="shared" si="26"/>
        <v>162.48631300869113</v>
      </c>
      <c r="H146" s="208">
        <f t="shared" si="26"/>
        <v>201.7240083208051</v>
      </c>
      <c r="I146" s="208">
        <f t="shared" si="26"/>
        <v>149.44695305977712</v>
      </c>
      <c r="J146" s="208">
        <f t="shared" si="26"/>
        <v>163.46413738497282</v>
      </c>
      <c r="K146" s="208">
        <f t="shared" si="26"/>
        <v>142.22360147591939</v>
      </c>
      <c r="L146" s="208">
        <f t="shared" si="26"/>
        <v>152.46221209119264</v>
      </c>
      <c r="M146" s="208">
        <f t="shared" si="26"/>
        <v>145.39019084041507</v>
      </c>
      <c r="N146" s="208">
        <f t="shared" si="26"/>
        <v>133.34949483335956</v>
      </c>
      <c r="O146" s="208">
        <f t="shared" si="26"/>
        <v>132.61514787077584</v>
      </c>
      <c r="P146" s="208">
        <f t="shared" si="26"/>
        <v>144.84433478185474</v>
      </c>
      <c r="Q146" s="208">
        <f t="shared" si="26"/>
        <v>128.68499792877969</v>
      </c>
      <c r="R146" s="208">
        <f t="shared" si="26"/>
        <v>119.402048147248</v>
      </c>
      <c r="S146" s="208">
        <f t="shared" si="26"/>
        <v>120.03527741673165</v>
      </c>
      <c r="T146" s="208">
        <f t="shared" si="26"/>
        <v>122.06511575242713</v>
      </c>
      <c r="U146" s="208">
        <f t="shared" si="26"/>
        <v>106.49306081106974</v>
      </c>
      <c r="V146" s="208">
        <f t="shared" si="26"/>
        <v>109.5438068520122</v>
      </c>
      <c r="W146" s="208">
        <f t="shared" si="26"/>
        <v>110.24887746777414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80.06767853588731</v>
      </c>
      <c r="C147" s="206">
        <f t="shared" si="27"/>
        <v>69.580962453653797</v>
      </c>
      <c r="D147" s="206">
        <f t="shared" si="27"/>
        <v>61.426750114011739</v>
      </c>
      <c r="E147" s="206">
        <f t="shared" si="27"/>
        <v>77.598385032062779</v>
      </c>
      <c r="F147" s="206">
        <f t="shared" si="27"/>
        <v>62.98300717172134</v>
      </c>
      <c r="G147" s="206">
        <f t="shared" si="27"/>
        <v>70.478896052267046</v>
      </c>
      <c r="H147" s="206">
        <f t="shared" si="27"/>
        <v>60.730128569886027</v>
      </c>
      <c r="I147" s="206">
        <f t="shared" si="27"/>
        <v>62.88901728165483</v>
      </c>
      <c r="J147" s="206">
        <f t="shared" si="27"/>
        <v>62.770154853678065</v>
      </c>
      <c r="K147" s="206">
        <f t="shared" si="27"/>
        <v>68.006850400121849</v>
      </c>
      <c r="L147" s="206">
        <f t="shared" si="27"/>
        <v>64.031897306131214</v>
      </c>
      <c r="M147" s="206">
        <f t="shared" si="27"/>
        <v>57.232045530133121</v>
      </c>
      <c r="N147" s="206">
        <f t="shared" si="27"/>
        <v>55.709135970797384</v>
      </c>
      <c r="O147" s="206">
        <f t="shared" si="27"/>
        <v>54.060260938277573</v>
      </c>
      <c r="P147" s="206">
        <f t="shared" si="27"/>
        <v>52.109925999124933</v>
      </c>
      <c r="Q147" s="206">
        <f t="shared" si="27"/>
        <v>53.219658974130219</v>
      </c>
      <c r="R147" s="206">
        <f t="shared" si="27"/>
        <v>50.941762080225701</v>
      </c>
      <c r="S147" s="206">
        <f t="shared" si="27"/>
        <v>50.279290021363401</v>
      </c>
      <c r="T147" s="206">
        <f t="shared" si="27"/>
        <v>45.552367736937832</v>
      </c>
      <c r="U147" s="206">
        <f t="shared" si="27"/>
        <v>50.118815271302658</v>
      </c>
      <c r="V147" s="206">
        <f t="shared" si="27"/>
        <v>46.680816822236608</v>
      </c>
      <c r="W147" s="206">
        <f t="shared" si="27"/>
        <v>40.975959647049621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67.881159018765445</v>
      </c>
      <c r="C148" s="206">
        <f t="shared" si="28"/>
        <v>59.539541520078444</v>
      </c>
      <c r="D148" s="206">
        <f t="shared" si="28"/>
        <v>53.546999670029948</v>
      </c>
      <c r="E148" s="206">
        <f t="shared" si="28"/>
        <v>69.265940472734457</v>
      </c>
      <c r="F148" s="206">
        <f t="shared" si="28"/>
        <v>71.488729474717843</v>
      </c>
      <c r="G148" s="206">
        <f t="shared" si="28"/>
        <v>78.767284973908943</v>
      </c>
      <c r="H148" s="206">
        <f t="shared" si="28"/>
        <v>82.297762689955775</v>
      </c>
      <c r="I148" s="206">
        <f t="shared" si="28"/>
        <v>70.011883616110808</v>
      </c>
      <c r="J148" s="206">
        <f t="shared" si="28"/>
        <v>62.402325645225531</v>
      </c>
      <c r="K148" s="206">
        <f t="shared" si="28"/>
        <v>60.727081972921106</v>
      </c>
      <c r="L148" s="206">
        <f t="shared" si="28"/>
        <v>67.364355602155769</v>
      </c>
      <c r="M148" s="206">
        <f t="shared" si="28"/>
        <v>62.197922776364322</v>
      </c>
      <c r="N148" s="206">
        <f t="shared" si="28"/>
        <v>60.246698883839485</v>
      </c>
      <c r="O148" s="206">
        <f t="shared" si="28"/>
        <v>56.29471664448122</v>
      </c>
      <c r="P148" s="206">
        <f t="shared" si="28"/>
        <v>53.813330949902664</v>
      </c>
      <c r="Q148" s="206">
        <f t="shared" si="28"/>
        <v>50.494796518265872</v>
      </c>
      <c r="R148" s="206">
        <f t="shared" si="28"/>
        <v>48.531127207431616</v>
      </c>
      <c r="S148" s="206">
        <f t="shared" si="28"/>
        <v>47.251745150634676</v>
      </c>
      <c r="T148" s="206">
        <f t="shared" si="28"/>
        <v>60.56633314847614</v>
      </c>
      <c r="U148" s="206">
        <f t="shared" si="28"/>
        <v>57.846764933525257</v>
      </c>
      <c r="V148" s="206">
        <f t="shared" si="28"/>
        <v>59.036699333647796</v>
      </c>
      <c r="W148" s="206">
        <f t="shared" si="28"/>
        <v>57.244614619807635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146.42179632520509</v>
      </c>
      <c r="C149" s="206">
        <f t="shared" si="29"/>
        <v>133.78514933441284</v>
      </c>
      <c r="D149" s="206">
        <f t="shared" si="29"/>
        <v>119.43351283161012</v>
      </c>
      <c r="E149" s="206">
        <f t="shared" si="29"/>
        <v>161.84085463990564</v>
      </c>
      <c r="F149" s="206">
        <f t="shared" si="29"/>
        <v>155.68696002477739</v>
      </c>
      <c r="G149" s="206">
        <f t="shared" si="29"/>
        <v>146.33860196023613</v>
      </c>
      <c r="H149" s="206">
        <f t="shared" si="29"/>
        <v>139.7898676137583</v>
      </c>
      <c r="I149" s="206">
        <f t="shared" si="29"/>
        <v>135.41790626266686</v>
      </c>
      <c r="J149" s="206">
        <f t="shared" si="29"/>
        <v>117.00336984539847</v>
      </c>
      <c r="K149" s="206">
        <f t="shared" si="29"/>
        <v>104.6590360620558</v>
      </c>
      <c r="L149" s="206">
        <f t="shared" si="29"/>
        <v>136.73725021913194</v>
      </c>
      <c r="M149" s="206">
        <f t="shared" si="29"/>
        <v>104.55974946066591</v>
      </c>
      <c r="N149" s="206">
        <f t="shared" si="29"/>
        <v>97.076202250551404</v>
      </c>
      <c r="O149" s="206">
        <f t="shared" si="29"/>
        <v>114.34677089166678</v>
      </c>
      <c r="P149" s="206">
        <f t="shared" si="29"/>
        <v>89.679775219640277</v>
      </c>
      <c r="Q149" s="206">
        <f t="shared" si="29"/>
        <v>88.557536255357689</v>
      </c>
      <c r="R149" s="206">
        <f t="shared" si="29"/>
        <v>85.813112088498386</v>
      </c>
      <c r="S149" s="206">
        <f t="shared" si="29"/>
        <v>78.750790450921642</v>
      </c>
      <c r="T149" s="206">
        <f t="shared" si="29"/>
        <v>58.497571306270252</v>
      </c>
      <c r="U149" s="206">
        <f t="shared" si="29"/>
        <v>61.429020545560668</v>
      </c>
      <c r="V149" s="206">
        <f t="shared" si="29"/>
        <v>66.983246594560342</v>
      </c>
      <c r="W149" s="206">
        <f t="shared" si="29"/>
        <v>64.319626937346257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196.06231512405012</v>
      </c>
      <c r="C150" s="206">
        <f t="shared" si="30"/>
        <v>167.5319651434815</v>
      </c>
      <c r="D150" s="206">
        <f t="shared" si="30"/>
        <v>104.55851536691978</v>
      </c>
      <c r="E150" s="206">
        <f t="shared" si="30"/>
        <v>218.2467490934055</v>
      </c>
      <c r="F150" s="206">
        <f t="shared" si="30"/>
        <v>243.44230534199301</v>
      </c>
      <c r="G150" s="206">
        <f t="shared" si="30"/>
        <v>262.04248538039087</v>
      </c>
      <c r="H150" s="206">
        <f t="shared" si="30"/>
        <v>257.11915066811491</v>
      </c>
      <c r="I150" s="206">
        <f t="shared" si="30"/>
        <v>253.6231084354043</v>
      </c>
      <c r="J150" s="206">
        <f t="shared" si="30"/>
        <v>251.72677473221287</v>
      </c>
      <c r="K150" s="206">
        <f t="shared" si="30"/>
        <v>247.43240172138474</v>
      </c>
      <c r="L150" s="206">
        <f t="shared" si="30"/>
        <v>268.80290983835931</v>
      </c>
      <c r="M150" s="206">
        <f t="shared" si="30"/>
        <v>203.26170481872251</v>
      </c>
      <c r="N150" s="206">
        <f t="shared" si="30"/>
        <v>168.71032703634569</v>
      </c>
      <c r="O150" s="206">
        <f t="shared" si="30"/>
        <v>174.70898759590017</v>
      </c>
      <c r="P150" s="206">
        <f t="shared" si="30"/>
        <v>241.12325733258817</v>
      </c>
      <c r="Q150" s="206">
        <f t="shared" si="30"/>
        <v>214.50684782446356</v>
      </c>
      <c r="R150" s="206">
        <f t="shared" si="30"/>
        <v>193.68599017637789</v>
      </c>
      <c r="S150" s="206">
        <f t="shared" si="30"/>
        <v>176.81342891556517</v>
      </c>
      <c r="T150" s="206">
        <f t="shared" si="30"/>
        <v>170.49073484036251</v>
      </c>
      <c r="U150" s="206">
        <f t="shared" si="30"/>
        <v>174.89087910410481</v>
      </c>
      <c r="V150" s="206">
        <f t="shared" si="30"/>
        <v>187.31677961752391</v>
      </c>
      <c r="W150" s="206">
        <f t="shared" si="30"/>
        <v>189.62698108826291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92.142796479089029</v>
      </c>
      <c r="C151" s="209">
        <f t="shared" si="31"/>
        <v>80.726362391983002</v>
      </c>
      <c r="D151" s="209">
        <f t="shared" si="31"/>
        <v>65.411303350972418</v>
      </c>
      <c r="E151" s="209">
        <f t="shared" si="31"/>
        <v>57.586004793899377</v>
      </c>
      <c r="F151" s="209">
        <f t="shared" si="31"/>
        <v>58.462708260002557</v>
      </c>
      <c r="G151" s="209">
        <f t="shared" si="31"/>
        <v>68.136706637150766</v>
      </c>
      <c r="H151" s="209">
        <f t="shared" si="31"/>
        <v>70.194518258444191</v>
      </c>
      <c r="I151" s="209">
        <f t="shared" si="31"/>
        <v>47.81976997721911</v>
      </c>
      <c r="J151" s="209">
        <f t="shared" si="31"/>
        <v>45.247311411924315</v>
      </c>
      <c r="K151" s="209">
        <f t="shared" si="31"/>
        <v>43.9357805060556</v>
      </c>
      <c r="L151" s="209">
        <f t="shared" si="31"/>
        <v>47.170507285719793</v>
      </c>
      <c r="M151" s="209">
        <f t="shared" si="31"/>
        <v>43.74593424615658</v>
      </c>
      <c r="N151" s="209">
        <f t="shared" si="31"/>
        <v>43.904328680772316</v>
      </c>
      <c r="O151" s="209">
        <f t="shared" si="31"/>
        <v>44.445453132195588</v>
      </c>
      <c r="P151" s="209">
        <f t="shared" si="31"/>
        <v>40.395314033641299</v>
      </c>
      <c r="Q151" s="209">
        <f t="shared" si="31"/>
        <v>40.816942122714586</v>
      </c>
      <c r="R151" s="209">
        <f t="shared" si="31"/>
        <v>41.034628779178583</v>
      </c>
      <c r="S151" s="209">
        <f t="shared" si="31"/>
        <v>41.213410826075112</v>
      </c>
      <c r="T151" s="209">
        <f t="shared" si="31"/>
        <v>35.788349259032458</v>
      </c>
      <c r="U151" s="209">
        <f t="shared" si="31"/>
        <v>36.77494198454437</v>
      </c>
      <c r="V151" s="209">
        <f t="shared" si="31"/>
        <v>39.932628763017249</v>
      </c>
      <c r="W151" s="209">
        <f t="shared" si="31"/>
        <v>37.532178611959395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2.3149406999073099</v>
      </c>
      <c r="C153" s="217">
        <f t="shared" si="32"/>
        <v>2.3020710447545603</v>
      </c>
      <c r="D153" s="217">
        <f t="shared" si="32"/>
        <v>2.2244470126376883</v>
      </c>
      <c r="E153" s="217">
        <f t="shared" si="32"/>
        <v>2.1026170611962613</v>
      </c>
      <c r="F153" s="217">
        <f t="shared" si="32"/>
        <v>2.113138553767</v>
      </c>
      <c r="G153" s="217">
        <f t="shared" si="32"/>
        <v>2.0940495638762657</v>
      </c>
      <c r="H153" s="217">
        <f t="shared" si="32"/>
        <v>2.1473170392255678</v>
      </c>
      <c r="I153" s="217">
        <f t="shared" si="32"/>
        <v>2.1137970459307343</v>
      </c>
      <c r="J153" s="217">
        <f t="shared" si="32"/>
        <v>2.1967744970144163</v>
      </c>
      <c r="K153" s="217">
        <f t="shared" si="32"/>
        <v>2.120106541755161</v>
      </c>
      <c r="L153" s="217">
        <f t="shared" si="32"/>
        <v>2.00085043193917</v>
      </c>
      <c r="M153" s="217">
        <f t="shared" si="32"/>
        <v>1.9176713776635235</v>
      </c>
      <c r="N153" s="217">
        <f t="shared" si="32"/>
        <v>1.9013023763757833</v>
      </c>
      <c r="O153" s="217">
        <f t="shared" si="32"/>
        <v>1.9718804820345723</v>
      </c>
      <c r="P153" s="217">
        <f t="shared" si="32"/>
        <v>1.9547516190175356</v>
      </c>
      <c r="Q153" s="217">
        <f t="shared" si="32"/>
        <v>1.8950877489651112</v>
      </c>
      <c r="R153" s="217">
        <f t="shared" si="32"/>
        <v>1.886723817204355</v>
      </c>
      <c r="S153" s="217">
        <f t="shared" si="32"/>
        <v>1.9594844752267739</v>
      </c>
      <c r="T153" s="217">
        <f t="shared" si="32"/>
        <v>2.0414123910623077</v>
      </c>
      <c r="U153" s="217">
        <f t="shared" si="32"/>
        <v>2.0392222179318651</v>
      </c>
      <c r="V153" s="217">
        <f t="shared" si="32"/>
        <v>2.0415736862455178</v>
      </c>
      <c r="W153" s="217">
        <f t="shared" si="32"/>
        <v>2.014148819589038</v>
      </c>
    </row>
    <row r="154" spans="1:23" ht="12" customHeight="1" x14ac:dyDescent="0.25">
      <c r="A154" s="25" t="s">
        <v>16</v>
      </c>
      <c r="B154" s="218">
        <f>ISI!B65</f>
        <v>2.0624279702032395</v>
      </c>
      <c r="C154" s="218">
        <f>ISI!C65</f>
        <v>1.6491846694415988</v>
      </c>
      <c r="D154" s="218">
        <f>ISI!D65</f>
        <v>1.7298978725610485</v>
      </c>
      <c r="E154" s="218">
        <f>ISI!E65</f>
        <v>1.9336341857687489</v>
      </c>
      <c r="F154" s="218">
        <f>ISI!F65</f>
        <v>1.8351634417946963</v>
      </c>
      <c r="G154" s="218">
        <f>ISI!G65</f>
        <v>1.8167436063284697</v>
      </c>
      <c r="H154" s="218">
        <f>ISI!H65</f>
        <v>1.7392833257823157</v>
      </c>
      <c r="I154" s="218">
        <f>ISI!I65</f>
        <v>1.997533134102091</v>
      </c>
      <c r="J154" s="218">
        <f>ISI!J65</f>
        <v>1.7278650249504945</v>
      </c>
      <c r="K154" s="218">
        <f>ISI!K65</f>
        <v>1.6042533416286524</v>
      </c>
      <c r="L154" s="218">
        <f>ISI!L65</f>
        <v>1.6875986272379311</v>
      </c>
      <c r="M154" s="218">
        <f>ISI!M65</f>
        <v>1.7181661743250136</v>
      </c>
      <c r="N154" s="218">
        <f>ISI!N65</f>
        <v>1.6624004993958799</v>
      </c>
      <c r="O154" s="218">
        <f>ISI!O65</f>
        <v>1.6878071528786216</v>
      </c>
      <c r="P154" s="218">
        <f>ISI!P65</f>
        <v>1.7259318623407964</v>
      </c>
      <c r="Q154" s="218">
        <f>ISI!Q65</f>
        <v>1.7188846227537384</v>
      </c>
      <c r="R154" s="218">
        <f>ISI!R65</f>
        <v>1.7281330978857263</v>
      </c>
      <c r="S154" s="218">
        <f>ISI!S65</f>
        <v>1.7393037594097203</v>
      </c>
      <c r="T154" s="218">
        <f>ISI!T65</f>
        <v>1.7848787966046822</v>
      </c>
      <c r="U154" s="218">
        <f>ISI!U65</f>
        <v>1.7769590610587567</v>
      </c>
      <c r="V154" s="218">
        <f>ISI!V65</f>
        <v>1.7673397923946004</v>
      </c>
      <c r="W154" s="218">
        <f>ISI!W65</f>
        <v>1.7399635990424558</v>
      </c>
    </row>
    <row r="155" spans="1:23" ht="12" customHeight="1" x14ac:dyDescent="0.25">
      <c r="A155" s="14" t="s">
        <v>41</v>
      </c>
      <c r="B155" s="219" t="str">
        <f>ISI!B66</f>
        <v/>
      </c>
      <c r="C155" s="219" t="str">
        <f>ISI!C66</f>
        <v/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>
        <f>ISI!B67</f>
        <v>2.0624279702032395</v>
      </c>
      <c r="C156" s="219">
        <f>ISI!C67</f>
        <v>1.6491846694415988</v>
      </c>
      <c r="D156" s="219">
        <f>ISI!D67</f>
        <v>1.7298978725610485</v>
      </c>
      <c r="E156" s="219">
        <f>ISI!E67</f>
        <v>1.9336341857687489</v>
      </c>
      <c r="F156" s="219">
        <f>ISI!F67</f>
        <v>1.8351634417946963</v>
      </c>
      <c r="G156" s="219">
        <f>ISI!G67</f>
        <v>1.8167436063284697</v>
      </c>
      <c r="H156" s="219">
        <f>ISI!H67</f>
        <v>1.7392833257823157</v>
      </c>
      <c r="I156" s="219">
        <f>ISI!I67</f>
        <v>1.997533134102091</v>
      </c>
      <c r="J156" s="219">
        <f>ISI!J67</f>
        <v>1.7278650249504945</v>
      </c>
      <c r="K156" s="219">
        <f>ISI!K67</f>
        <v>1.6042533416286524</v>
      </c>
      <c r="L156" s="219">
        <f>ISI!L67</f>
        <v>1.6875986272379311</v>
      </c>
      <c r="M156" s="219">
        <f>ISI!M67</f>
        <v>1.7181661743250136</v>
      </c>
      <c r="N156" s="219">
        <f>ISI!N67</f>
        <v>1.6624004993958799</v>
      </c>
      <c r="O156" s="219">
        <f>ISI!O67</f>
        <v>1.6878071528786216</v>
      </c>
      <c r="P156" s="219">
        <f>ISI!P67</f>
        <v>1.7259318623407964</v>
      </c>
      <c r="Q156" s="219">
        <f>ISI!Q67</f>
        <v>1.7188846227537384</v>
      </c>
      <c r="R156" s="219">
        <f>ISI!R67</f>
        <v>1.7281330978857263</v>
      </c>
      <c r="S156" s="219">
        <f>ISI!S67</f>
        <v>1.7393037594097203</v>
      </c>
      <c r="T156" s="219">
        <f>ISI!T67</f>
        <v>1.7848787966046822</v>
      </c>
      <c r="U156" s="219">
        <f>ISI!U67</f>
        <v>1.7769590610587567</v>
      </c>
      <c r="V156" s="219">
        <f>ISI!V67</f>
        <v>1.7673397923946004</v>
      </c>
      <c r="W156" s="219">
        <f>ISI!W67</f>
        <v>1.7399635990424558</v>
      </c>
    </row>
    <row r="157" spans="1:23" ht="12" customHeight="1" x14ac:dyDescent="0.25">
      <c r="A157" s="13" t="s">
        <v>20</v>
      </c>
      <c r="B157" s="220">
        <f>NFM!B96</f>
        <v>1.4944392105243272</v>
      </c>
      <c r="C157" s="220">
        <f>NFM!C96</f>
        <v>1.5093053786202386</v>
      </c>
      <c r="D157" s="220">
        <f>NFM!D96</f>
        <v>1.6086653911805182</v>
      </c>
      <c r="E157" s="220">
        <f>NFM!E96</f>
        <v>1.5402060320758291</v>
      </c>
      <c r="F157" s="220">
        <f>NFM!F96</f>
        <v>1.5410477931439588</v>
      </c>
      <c r="G157" s="220">
        <f>NFM!G96</f>
        <v>1.4514590819973296</v>
      </c>
      <c r="H157" s="220">
        <f>NFM!H96</f>
        <v>1.5011341867827037</v>
      </c>
      <c r="I157" s="220">
        <f>NFM!I96</f>
        <v>1.3745359394339394</v>
      </c>
      <c r="J157" s="220">
        <f>NFM!J96</f>
        <v>1.6252895736506627</v>
      </c>
      <c r="K157" s="220">
        <f>NFM!K96</f>
        <v>1.6862560939833497</v>
      </c>
      <c r="L157" s="220">
        <f>NFM!L96</f>
        <v>1.6517068751045532</v>
      </c>
      <c r="M157" s="220">
        <f>NFM!M96</f>
        <v>1.5335402429219289</v>
      </c>
      <c r="N157" s="220">
        <f>NFM!N96</f>
        <v>1.5496466146630516</v>
      </c>
      <c r="O157" s="220">
        <f>NFM!O96</f>
        <v>1.5457477502792827</v>
      </c>
      <c r="P157" s="220">
        <f>NFM!P96</f>
        <v>1.5364031796565072</v>
      </c>
      <c r="Q157" s="220">
        <f>NFM!Q96</f>
        <v>1.5498509849814328</v>
      </c>
      <c r="R157" s="220">
        <f>NFM!R96</f>
        <v>1.5416793066132717</v>
      </c>
      <c r="S157" s="220">
        <f>NFM!S96</f>
        <v>1.6224206609827301</v>
      </c>
      <c r="T157" s="220">
        <f>NFM!T96</f>
        <v>1.6201084298454742</v>
      </c>
      <c r="U157" s="220">
        <f>NFM!U96</f>
        <v>1.5330757050468491</v>
      </c>
      <c r="V157" s="220">
        <f>NFM!V96</f>
        <v>1.5312473205251904</v>
      </c>
      <c r="W157" s="220">
        <f>NFM!W96</f>
        <v>1.6388599804611119</v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>
        <f>NFM!B98</f>
        <v>1.4463360957497613</v>
      </c>
      <c r="C159" s="219">
        <f>NFM!C98</f>
        <v>1.4759213722142093</v>
      </c>
      <c r="D159" s="219">
        <f>NFM!D98</f>
        <v>1.6949581942969858</v>
      </c>
      <c r="E159" s="219">
        <f>NFM!E98</f>
        <v>1.5740097252762251</v>
      </c>
      <c r="F159" s="219">
        <f>NFM!F98</f>
        <v>1.5282664789690859</v>
      </c>
      <c r="G159" s="219">
        <f>NFM!G98</f>
        <v>1.4223109578387267</v>
      </c>
      <c r="H159" s="219">
        <f>NFM!H98</f>
        <v>1.4715391850215351</v>
      </c>
      <c r="I159" s="219">
        <f>NFM!I98</f>
        <v>1.3517885686076534</v>
      </c>
      <c r="J159" s="219">
        <f>NFM!J98</f>
        <v>1.5199203381930968</v>
      </c>
      <c r="K159" s="219">
        <f>NFM!K98</f>
        <v>1.3526734893021712</v>
      </c>
      <c r="L159" s="219">
        <f>NFM!L98</f>
        <v>1.4197175427135704</v>
      </c>
      <c r="M159" s="219">
        <f>NFM!M98</f>
        <v>1.4527846414678305</v>
      </c>
      <c r="N159" s="219">
        <f>NFM!N98</f>
        <v>1.438928012133774</v>
      </c>
      <c r="O159" s="219">
        <f>NFM!O98</f>
        <v>1.4183824888264831</v>
      </c>
      <c r="P159" s="219">
        <f>NFM!P98</f>
        <v>1.4043630905807509</v>
      </c>
      <c r="Q159" s="219">
        <f>NFM!Q98</f>
        <v>1.4024733870111505</v>
      </c>
      <c r="R159" s="219">
        <f>NFM!R98</f>
        <v>1.4060688807265578</v>
      </c>
      <c r="S159" s="219">
        <f>NFM!S98</f>
        <v>1.4675085090845477</v>
      </c>
      <c r="T159" s="219">
        <f>NFM!T98</f>
        <v>1.4575167486491738</v>
      </c>
      <c r="U159" s="219">
        <f>NFM!U98</f>
        <v>1.3760845353308997</v>
      </c>
      <c r="V159" s="219">
        <f>NFM!V98</f>
        <v>1.2812695020934266</v>
      </c>
      <c r="W159" s="219">
        <f>NFM!W98</f>
        <v>1.3708464428207476</v>
      </c>
    </row>
    <row r="160" spans="1:23" ht="12" customHeight="1" x14ac:dyDescent="0.25">
      <c r="A160" s="26" t="s">
        <v>44</v>
      </c>
      <c r="B160" s="221">
        <f>NFM!B99</f>
        <v>1.4463360957497613</v>
      </c>
      <c r="C160" s="221">
        <f>NFM!C99</f>
        <v>1.4759213722142093</v>
      </c>
      <c r="D160" s="221">
        <f>NFM!D99</f>
        <v>1.6949581942969858</v>
      </c>
      <c r="E160" s="221">
        <f>NFM!E99</f>
        <v>1.5740097252762251</v>
      </c>
      <c r="F160" s="221">
        <f>NFM!F99</f>
        <v>1.5282664789690859</v>
      </c>
      <c r="G160" s="221">
        <f>NFM!G99</f>
        <v>1.4223109578387267</v>
      </c>
      <c r="H160" s="221">
        <f>NFM!H99</f>
        <v>1.4699676546842781</v>
      </c>
      <c r="I160" s="221">
        <f>NFM!I99</f>
        <v>1.3498584948422887</v>
      </c>
      <c r="J160" s="221">
        <f>NFM!J99</f>
        <v>1.5067169621699676</v>
      </c>
      <c r="K160" s="221">
        <f>NFM!K99</f>
        <v>1.3328181925989153</v>
      </c>
      <c r="L160" s="221">
        <f>NFM!L99</f>
        <v>1.3983422313804528</v>
      </c>
      <c r="M160" s="221">
        <f>NFM!M99</f>
        <v>1.437523266294463</v>
      </c>
      <c r="N160" s="221">
        <f>NFM!N99</f>
        <v>1.4323740477461206</v>
      </c>
      <c r="O160" s="221">
        <f>NFM!O99</f>
        <v>1.4104504130452646</v>
      </c>
      <c r="P160" s="221">
        <f>NFM!P99</f>
        <v>1.4002688583548031</v>
      </c>
      <c r="Q160" s="221">
        <f>NFM!Q99</f>
        <v>1.3976443563607805</v>
      </c>
      <c r="R160" s="221">
        <f>NFM!R99</f>
        <v>1.4003784421974168</v>
      </c>
      <c r="S160" s="221">
        <f>NFM!S99</f>
        <v>1.456478435046028</v>
      </c>
      <c r="T160" s="221">
        <f>NFM!T99</f>
        <v>1.4475776486277516</v>
      </c>
      <c r="U160" s="221">
        <f>NFM!U99</f>
        <v>1.3728851782187226</v>
      </c>
      <c r="V160" s="221">
        <f>NFM!V99</f>
        <v>1.2678936167423192</v>
      </c>
      <c r="W160" s="221">
        <f>NFM!W99</f>
        <v>1.3561412806991906</v>
      </c>
    </row>
    <row r="161" spans="1:23" ht="12" customHeight="1" x14ac:dyDescent="0.25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>
        <f>NFM!H100</f>
        <v>1.5575075369422318</v>
      </c>
      <c r="I161" s="222">
        <f>NFM!I100</f>
        <v>1.4510374034953528</v>
      </c>
      <c r="J161" s="222">
        <f>NFM!J100</f>
        <v>2.0295349648340699</v>
      </c>
      <c r="K161" s="222">
        <f>NFM!K100</f>
        <v>2.0117015723702205</v>
      </c>
      <c r="L161" s="222">
        <f>NFM!L100</f>
        <v>1.8932792768355684</v>
      </c>
      <c r="M161" s="222">
        <f>NFM!M100</f>
        <v>2.0811425429917962</v>
      </c>
      <c r="N161" s="222">
        <f>NFM!N100</f>
        <v>1.7143045970981463</v>
      </c>
      <c r="O161" s="222">
        <f>NFM!O100</f>
        <v>1.7612999230547641</v>
      </c>
      <c r="P161" s="222">
        <f>NFM!P100</f>
        <v>1.8468650436574912</v>
      </c>
      <c r="Q161" s="222">
        <f>NFM!Q100</f>
        <v>1.9035151358120626</v>
      </c>
      <c r="R161" s="222">
        <f>NFM!R100</f>
        <v>1.8579194945061739</v>
      </c>
      <c r="S161" s="222">
        <f>NFM!S100</f>
        <v>1.928975561987887</v>
      </c>
      <c r="T161" s="222">
        <f>NFM!T100</f>
        <v>1.9514304372794351</v>
      </c>
      <c r="U161" s="222">
        <f>NFM!U100</f>
        <v>1.7563542087923196</v>
      </c>
      <c r="V161" s="222">
        <f>NFM!V100</f>
        <v>2.0993389161328548</v>
      </c>
      <c r="W161" s="222">
        <f>NFM!W100</f>
        <v>2.2358885231692609</v>
      </c>
    </row>
    <row r="162" spans="1:23" ht="12" customHeight="1" x14ac:dyDescent="0.25">
      <c r="A162" s="14" t="s">
        <v>45</v>
      </c>
      <c r="B162" s="219">
        <f>NFM!B101</f>
        <v>2.3167747717546447</v>
      </c>
      <c r="C162" s="219">
        <f>NFM!C101</f>
        <v>1.7403992190209336</v>
      </c>
      <c r="D162" s="219">
        <f>NFM!D101</f>
        <v>1.1749787971958916</v>
      </c>
      <c r="E162" s="219">
        <f>NFM!E101</f>
        <v>1.3368943630089476</v>
      </c>
      <c r="F162" s="219">
        <f>NFM!F101</f>
        <v>1.6757440049521339</v>
      </c>
      <c r="G162" s="219">
        <f>NFM!G101</f>
        <v>2.4671401081597013</v>
      </c>
      <c r="H162" s="219">
        <f>NFM!H101</f>
        <v>1.8655996850221397</v>
      </c>
      <c r="I162" s="219">
        <f>NFM!I101</f>
        <v>1.4896182756871608</v>
      </c>
      <c r="J162" s="219">
        <f>NFM!J101</f>
        <v>2.4306137656346181</v>
      </c>
      <c r="K162" s="219">
        <f>NFM!K101</f>
        <v>2.2028047191857336</v>
      </c>
      <c r="L162" s="219">
        <f>NFM!L101</f>
        <v>2.1377576175419435</v>
      </c>
      <c r="M162" s="219">
        <f>NFM!M101</f>
        <v>3.4749833256760509</v>
      </c>
      <c r="N162" s="219">
        <f>NFM!N101</f>
        <v>2.0190827828229336</v>
      </c>
      <c r="O162" s="219">
        <f>NFM!O101</f>
        <v>2.1829409134610023</v>
      </c>
      <c r="P162" s="219">
        <f>NFM!P101</f>
        <v>2.2472614065174223</v>
      </c>
      <c r="Q162" s="219">
        <f>NFM!Q101</f>
        <v>2.2774397102095123</v>
      </c>
      <c r="R162" s="219">
        <f>NFM!R101</f>
        <v>2.2131345617595382</v>
      </c>
      <c r="S162" s="219">
        <f>NFM!S101</f>
        <v>2.2082230424730831</v>
      </c>
      <c r="T162" s="219">
        <f>NFM!T101</f>
        <v>2.2150381066176359</v>
      </c>
      <c r="U162" s="219">
        <f>NFM!U101</f>
        <v>1.9798980585451049</v>
      </c>
      <c r="V162" s="219">
        <f>NFM!V101</f>
        <v>2.4112969134520137</v>
      </c>
      <c r="W162" s="219">
        <f>NFM!W101</f>
        <v>2.584329183508411</v>
      </c>
    </row>
    <row r="163" spans="1:23" ht="12" customHeight="1" x14ac:dyDescent="0.25">
      <c r="A163" s="13" t="s">
        <v>21</v>
      </c>
      <c r="B163" s="220">
        <f>CHI!B100</f>
        <v>2.4193308932518298</v>
      </c>
      <c r="C163" s="220">
        <f>CHI!C100</f>
        <v>2.4883988448448311</v>
      </c>
      <c r="D163" s="220">
        <f>CHI!D100</f>
        <v>2.3977631225933305</v>
      </c>
      <c r="E163" s="220">
        <f>CHI!E100</f>
        <v>1.7456267567829638</v>
      </c>
      <c r="F163" s="220">
        <f>CHI!F100</f>
        <v>1.7850998752625322</v>
      </c>
      <c r="G163" s="220">
        <f>CHI!G100</f>
        <v>1.8071241046665998</v>
      </c>
      <c r="H163" s="220">
        <f>CHI!H100</f>
        <v>1.846663489943952</v>
      </c>
      <c r="I163" s="220">
        <f>CHI!I100</f>
        <v>1.747306040855469</v>
      </c>
      <c r="J163" s="220">
        <f>CHI!J100</f>
        <v>1.6910760503112288</v>
      </c>
      <c r="K163" s="220">
        <f>CHI!K100</f>
        <v>1.652040188466573</v>
      </c>
      <c r="L163" s="220">
        <f>CHI!L100</f>
        <v>1.6812645544460016</v>
      </c>
      <c r="M163" s="220">
        <f>CHI!M100</f>
        <v>1.3648116199660283</v>
      </c>
      <c r="N163" s="220">
        <f>CHI!N100</f>
        <v>1.2560675293792856</v>
      </c>
      <c r="O163" s="220">
        <f>CHI!O100</f>
        <v>1.3242254073746971</v>
      </c>
      <c r="P163" s="220">
        <f>CHI!P100</f>
        <v>1.264797799952567</v>
      </c>
      <c r="Q163" s="220">
        <f>CHI!Q100</f>
        <v>1.2040049508488508</v>
      </c>
      <c r="R163" s="220">
        <f>CHI!R100</f>
        <v>1.2027187999298776</v>
      </c>
      <c r="S163" s="220">
        <f>CHI!S100</f>
        <v>1.1872863590887865</v>
      </c>
      <c r="T163" s="220">
        <f>CHI!T100</f>
        <v>1.2271530405918949</v>
      </c>
      <c r="U163" s="220">
        <f>CHI!U100</f>
        <v>1.2079569142280118</v>
      </c>
      <c r="V163" s="220">
        <f>CHI!V100</f>
        <v>1.274892282350899</v>
      </c>
      <c r="W163" s="220">
        <f>CHI!W100</f>
        <v>1.2604915747524821</v>
      </c>
    </row>
    <row r="164" spans="1:23" ht="12" customHeight="1" x14ac:dyDescent="0.25">
      <c r="A164" s="14" t="s">
        <v>89</v>
      </c>
      <c r="B164" s="219">
        <f>CHI!B101</f>
        <v>6.0506613154035067</v>
      </c>
      <c r="C164" s="219">
        <f>CHI!C101</f>
        <v>6.5325728385886883</v>
      </c>
      <c r="D164" s="219">
        <f>CHI!D101</f>
        <v>6.1064150928986392</v>
      </c>
      <c r="E164" s="219">
        <f>CHI!E101</f>
        <v>5.218140597708592</v>
      </c>
      <c r="F164" s="219">
        <f>CHI!F101</f>
        <v>5.0475422126270511</v>
      </c>
      <c r="G164" s="219">
        <f>CHI!G101</f>
        <v>5.4799388138335461</v>
      </c>
      <c r="H164" s="219">
        <f>CHI!H101</f>
        <v>5.680107372013655</v>
      </c>
      <c r="I164" s="219">
        <f>CHI!I101</f>
        <v>5.0362198127282793</v>
      </c>
      <c r="J164" s="219">
        <f>CHI!J101</f>
        <v>4.14187846852837</v>
      </c>
      <c r="K164" s="219">
        <f>CHI!K101</f>
        <v>5.455870337025555</v>
      </c>
      <c r="L164" s="219">
        <f>CHI!L101</f>
        <v>6.4059270489099491</v>
      </c>
      <c r="M164" s="219">
        <f>CHI!M101</f>
        <v>5.7554543764518344</v>
      </c>
      <c r="N164" s="219">
        <f>CHI!N101</f>
        <v>4.1290629887338977</v>
      </c>
      <c r="O164" s="219">
        <f>CHI!O101</f>
        <v>4.3400406001234924</v>
      </c>
      <c r="P164" s="219">
        <f>CHI!P101</f>
        <v>3.7177517747831716</v>
      </c>
      <c r="Q164" s="219">
        <f>CHI!Q101</f>
        <v>2.7474654371676306</v>
      </c>
      <c r="R164" s="219">
        <f>CHI!R101</f>
        <v>2.886667016147209</v>
      </c>
      <c r="S164" s="219">
        <f>CHI!S101</f>
        <v>3.0140673428870155</v>
      </c>
      <c r="T164" s="219">
        <f>CHI!T101</f>
        <v>3.2625588957276865</v>
      </c>
      <c r="U164" s="219">
        <f>CHI!U101</f>
        <v>3.7412009238305513</v>
      </c>
      <c r="V164" s="219">
        <f>CHI!V101</f>
        <v>4.2765934517437323</v>
      </c>
      <c r="W164" s="219">
        <f>CHI!W101</f>
        <v>3.8267134697579475</v>
      </c>
    </row>
    <row r="165" spans="1:23" ht="12" customHeight="1" x14ac:dyDescent="0.25">
      <c r="A165" s="14" t="s">
        <v>47</v>
      </c>
      <c r="B165" s="219">
        <f>CHI!B102</f>
        <v>1.506569502389459</v>
      </c>
      <c r="C165" s="219">
        <f>CHI!C102</f>
        <v>1.4382035029232423</v>
      </c>
      <c r="D165" s="219">
        <f>CHI!D102</f>
        <v>1.4705696871513529</v>
      </c>
      <c r="E165" s="219">
        <f>CHI!E102</f>
        <v>1.0418577193232565</v>
      </c>
      <c r="F165" s="219">
        <f>CHI!F102</f>
        <v>1.1235311987151815</v>
      </c>
      <c r="G165" s="219">
        <f>CHI!G102</f>
        <v>1.0364826484621632</v>
      </c>
      <c r="H165" s="219">
        <f>CHI!H102</f>
        <v>1.0664741172960348</v>
      </c>
      <c r="I165" s="219">
        <f>CHI!I102</f>
        <v>1.0289138011037202</v>
      </c>
      <c r="J165" s="219">
        <f>CHI!J102</f>
        <v>1.0959057177299834</v>
      </c>
      <c r="K165" s="219">
        <f>CHI!K102</f>
        <v>1.1424877618172575</v>
      </c>
      <c r="L165" s="219">
        <f>CHI!L102</f>
        <v>1.2149382758248009</v>
      </c>
      <c r="M165" s="219">
        <f>CHI!M102</f>
        <v>1.0335819786654299</v>
      </c>
      <c r="N165" s="219">
        <f>CHI!N102</f>
        <v>1.0136221904262808</v>
      </c>
      <c r="O165" s="219">
        <f>CHI!O102</f>
        <v>1.009177321811217</v>
      </c>
      <c r="P165" s="219">
        <f>CHI!P102</f>
        <v>0.88392553157742326</v>
      </c>
      <c r="Q165" s="219">
        <f>CHI!Q102</f>
        <v>0.80671353472641361</v>
      </c>
      <c r="R165" s="219">
        <f>CHI!R102</f>
        <v>0.79298467936004269</v>
      </c>
      <c r="S165" s="219">
        <f>CHI!S102</f>
        <v>0.76434142125740001</v>
      </c>
      <c r="T165" s="219">
        <f>CHI!T102</f>
        <v>0.82044427021656818</v>
      </c>
      <c r="U165" s="219">
        <f>CHI!U102</f>
        <v>0.79232955613654488</v>
      </c>
      <c r="V165" s="219">
        <f>CHI!V102</f>
        <v>0.85784842571274988</v>
      </c>
      <c r="W165" s="219">
        <f>CHI!W102</f>
        <v>0.84633726656296904</v>
      </c>
    </row>
    <row r="166" spans="1:23" ht="12" customHeight="1" x14ac:dyDescent="0.25">
      <c r="A166" s="14" t="s">
        <v>48</v>
      </c>
      <c r="B166" s="219">
        <f>CHI!B103</f>
        <v>1.6144983355970928</v>
      </c>
      <c r="C166" s="219">
        <f>CHI!C103</f>
        <v>1.535988126753832</v>
      </c>
      <c r="D166" s="219">
        <f>CHI!D103</f>
        <v>1.5531040627707962</v>
      </c>
      <c r="E166" s="219">
        <f>CHI!E103</f>
        <v>1.1006810033281402</v>
      </c>
      <c r="F166" s="219">
        <f>CHI!F103</f>
        <v>1.1808580752766675</v>
      </c>
      <c r="G166" s="219">
        <f>CHI!G103</f>
        <v>1.0847029224372331</v>
      </c>
      <c r="H166" s="219">
        <f>CHI!H103</f>
        <v>1.1183871846608096</v>
      </c>
      <c r="I166" s="219">
        <f>CHI!I103</f>
        <v>1.0803778439118756</v>
      </c>
      <c r="J166" s="219">
        <f>CHI!J103</f>
        <v>1.1877712089252335</v>
      </c>
      <c r="K166" s="219">
        <f>CHI!K103</f>
        <v>1.1154231049998822</v>
      </c>
      <c r="L166" s="219">
        <f>CHI!L103</f>
        <v>1.1605812244641962</v>
      </c>
      <c r="M166" s="219">
        <f>CHI!M103</f>
        <v>0.91798109369717185</v>
      </c>
      <c r="N166" s="219">
        <f>CHI!N103</f>
        <v>0.8519187321333731</v>
      </c>
      <c r="O166" s="219">
        <f>CHI!O103</f>
        <v>0.89310078656443359</v>
      </c>
      <c r="P166" s="219">
        <f>CHI!P103</f>
        <v>0.92107518492343488</v>
      </c>
      <c r="Q166" s="219">
        <f>CHI!Q103</f>
        <v>0.86458552704908387</v>
      </c>
      <c r="R166" s="219">
        <f>CHI!R103</f>
        <v>0.85998246988943794</v>
      </c>
      <c r="S166" s="219">
        <f>CHI!S103</f>
        <v>0.82606020891020226</v>
      </c>
      <c r="T166" s="219">
        <f>CHI!T103</f>
        <v>0.88605508022989277</v>
      </c>
      <c r="U166" s="219">
        <f>CHI!U103</f>
        <v>0.85785682835990218</v>
      </c>
      <c r="V166" s="219">
        <f>CHI!V103</f>
        <v>0.92698992144356696</v>
      </c>
      <c r="W166" s="219">
        <f>CHI!W103</f>
        <v>0.91614896633347442</v>
      </c>
    </row>
    <row r="167" spans="1:23" ht="12" customHeight="1" x14ac:dyDescent="0.25">
      <c r="A167" s="13" t="s">
        <v>22</v>
      </c>
      <c r="B167" s="220">
        <f>NMM!B76</f>
        <v>5.0707267756420453</v>
      </c>
      <c r="C167" s="220">
        <f>NMM!C76</f>
        <v>5.2414807941589991</v>
      </c>
      <c r="D167" s="220">
        <f>NMM!D76</f>
        <v>5.444041440843594</v>
      </c>
      <c r="E167" s="220">
        <f>NMM!E76</f>
        <v>5.1101489297288403</v>
      </c>
      <c r="F167" s="220">
        <f>NMM!F76</f>
        <v>5.2305026641037919</v>
      </c>
      <c r="G167" s="220">
        <f>NMM!G76</f>
        <v>5.2282526847906876</v>
      </c>
      <c r="H167" s="220">
        <f>NMM!H76</f>
        <v>5.1314370146361279</v>
      </c>
      <c r="I167" s="220">
        <f>NMM!I76</f>
        <v>5.1868490755827663</v>
      </c>
      <c r="J167" s="220">
        <f>NMM!J76</f>
        <v>5.3851907203337079</v>
      </c>
      <c r="K167" s="220">
        <f>NMM!K76</f>
        <v>5.4943662078003817</v>
      </c>
      <c r="L167" s="220">
        <f>NMM!L76</f>
        <v>4.9589531584523447</v>
      </c>
      <c r="M167" s="220">
        <f>NMM!M76</f>
        <v>4.8693955189017739</v>
      </c>
      <c r="N167" s="220">
        <f>NMM!N76</f>
        <v>4.9767968395070277</v>
      </c>
      <c r="O167" s="220">
        <f>NMM!O76</f>
        <v>5.3275834095506074</v>
      </c>
      <c r="P167" s="220">
        <f>NMM!P76</f>
        <v>5.4845613813718836</v>
      </c>
      <c r="Q167" s="220">
        <f>NMM!Q76</f>
        <v>5.2147340332170709</v>
      </c>
      <c r="R167" s="220">
        <f>NMM!R76</f>
        <v>5.3123736981789991</v>
      </c>
      <c r="S167" s="220">
        <f>NMM!S76</f>
        <v>5.5774379159123333</v>
      </c>
      <c r="T167" s="220">
        <f>NMM!T76</f>
        <v>5.780308723556054</v>
      </c>
      <c r="U167" s="220">
        <f>NMM!U76</f>
        <v>5.8644362240588936</v>
      </c>
      <c r="V167" s="220">
        <f>NMM!V76</f>
        <v>6.1870687860588358</v>
      </c>
      <c r="W167" s="220">
        <f>NMM!W76</f>
        <v>5.9051605937052773</v>
      </c>
    </row>
    <row r="168" spans="1:23" ht="12" customHeight="1" x14ac:dyDescent="0.25">
      <c r="A168" s="14" t="s">
        <v>49</v>
      </c>
      <c r="B168" s="219">
        <f>NMM!B77</f>
        <v>7.0416940257613776</v>
      </c>
      <c r="C168" s="219">
        <f>NMM!C77</f>
        <v>7.8913076487812823</v>
      </c>
      <c r="D168" s="219">
        <f>NMM!D77</f>
        <v>7.0700015428267688</v>
      </c>
      <c r="E168" s="219">
        <f>NMM!E77</f>
        <v>6.8788915061860623</v>
      </c>
      <c r="F168" s="219">
        <f>NMM!F77</f>
        <v>8.0709277806333439</v>
      </c>
      <c r="G168" s="219">
        <f>NMM!G77</f>
        <v>9.0127183809740217</v>
      </c>
      <c r="H168" s="219">
        <f>NMM!H77</f>
        <v>7.8372157058574698</v>
      </c>
      <c r="I168" s="219">
        <f>NMM!I77</f>
        <v>8.6256330105962835</v>
      </c>
      <c r="J168" s="219">
        <f>NMM!J77</f>
        <v>8.6163250556152065</v>
      </c>
      <c r="K168" s="219">
        <f>NMM!K77</f>
        <v>8.8539801757292143</v>
      </c>
      <c r="L168" s="219">
        <f>NMM!L77</f>
        <v>9.6465161513353568</v>
      </c>
      <c r="M168" s="219">
        <f>NMM!M77</f>
        <v>9.1005766250930638</v>
      </c>
      <c r="N168" s="219">
        <f>NMM!N77</f>
        <v>8.9873090487321026</v>
      </c>
      <c r="O168" s="219">
        <f>NMM!O77</f>
        <v>12.187061185254436</v>
      </c>
      <c r="P168" s="219">
        <f>NMM!P77</f>
        <v>11.059146303317343</v>
      </c>
      <c r="Q168" s="219">
        <f>NMM!Q77</f>
        <v>11.568307697762764</v>
      </c>
      <c r="R168" s="219">
        <f>NMM!R77</f>
        <v>10.479204733251169</v>
      </c>
      <c r="S168" s="219">
        <f>NMM!S77</f>
        <v>11.376275578645169</v>
      </c>
      <c r="T168" s="219">
        <f>NMM!T77</f>
        <v>13.240327889263801</v>
      </c>
      <c r="U168" s="219">
        <f>NMM!U77</f>
        <v>10.079220768343083</v>
      </c>
      <c r="V168" s="219">
        <f>NMM!V77</f>
        <v>11.124616391943221</v>
      </c>
      <c r="W168" s="219">
        <f>NMM!W77</f>
        <v>11.141783259546957</v>
      </c>
    </row>
    <row r="169" spans="1:23" ht="12" customHeight="1" x14ac:dyDescent="0.25">
      <c r="A169" s="14" t="s">
        <v>50</v>
      </c>
      <c r="B169" s="219">
        <f>NMM!B78</f>
        <v>2.4540011914249131</v>
      </c>
      <c r="C169" s="219">
        <f>NMM!C78</f>
        <v>2.5881992252212669</v>
      </c>
      <c r="D169" s="219">
        <f>NMM!D78</f>
        <v>2.7185790966172445</v>
      </c>
      <c r="E169" s="219">
        <f>NMM!E78</f>
        <v>2.6300473234279522</v>
      </c>
      <c r="F169" s="219">
        <f>NMM!F78</f>
        <v>2.6904095748095944</v>
      </c>
      <c r="G169" s="219">
        <f>NMM!G78</f>
        <v>2.6325123400461079</v>
      </c>
      <c r="H169" s="219">
        <f>NMM!H78</f>
        <v>2.6823556655320049</v>
      </c>
      <c r="I169" s="219">
        <f>NMM!I78</f>
        <v>2.7221370848504143</v>
      </c>
      <c r="J169" s="219">
        <f>NMM!J78</f>
        <v>2.7720636658165305</v>
      </c>
      <c r="K169" s="219">
        <f>NMM!K78</f>
        <v>2.8121178961582665</v>
      </c>
      <c r="L169" s="219">
        <f>NMM!L78</f>
        <v>2.6515023209852315</v>
      </c>
      <c r="M169" s="219">
        <f>NMM!M78</f>
        <v>2.6995951676413368</v>
      </c>
      <c r="N169" s="219">
        <f>NMM!N78</f>
        <v>2.6498177695779472</v>
      </c>
      <c r="O169" s="219">
        <f>NMM!O78</f>
        <v>2.7807599591718875</v>
      </c>
      <c r="P169" s="219">
        <f>NMM!P78</f>
        <v>2.8318408636677734</v>
      </c>
      <c r="Q169" s="219">
        <f>NMM!Q78</f>
        <v>2.783911813753527</v>
      </c>
      <c r="R169" s="219">
        <f>NMM!R78</f>
        <v>2.9741688594301916</v>
      </c>
      <c r="S169" s="219">
        <f>NMM!S78</f>
        <v>3.082748118222737</v>
      </c>
      <c r="T169" s="219">
        <f>NMM!T78</f>
        <v>3.2262952796706581</v>
      </c>
      <c r="U169" s="219">
        <f>NMM!U78</f>
        <v>3.2140408977098254</v>
      </c>
      <c r="V169" s="219">
        <f>NMM!V78</f>
        <v>3.2728413737391042</v>
      </c>
      <c r="W169" s="219">
        <f>NMM!W78</f>
        <v>3.1548817167149998</v>
      </c>
    </row>
    <row r="170" spans="1:23" ht="12" customHeight="1" x14ac:dyDescent="0.25">
      <c r="A170" s="14" t="s">
        <v>58</v>
      </c>
      <c r="B170" s="219">
        <f>NMM!B79</f>
        <v>2.3325701010356368</v>
      </c>
      <c r="C170" s="219">
        <f>NMM!C79</f>
        <v>2.5207200309144246</v>
      </c>
      <c r="D170" s="219">
        <f>NMM!D79</f>
        <v>2.4110771015913866</v>
      </c>
      <c r="E170" s="219">
        <f>NMM!E79</f>
        <v>2.446091227006884</v>
      </c>
      <c r="F170" s="219">
        <f>NMM!F79</f>
        <v>2.7150427953125167</v>
      </c>
      <c r="G170" s="219">
        <f>NMM!G79</f>
        <v>2.6770247315514646</v>
      </c>
      <c r="H170" s="219">
        <f>NMM!H79</f>
        <v>2.4755464721488436</v>
      </c>
      <c r="I170" s="219">
        <f>NMM!I79</f>
        <v>2.5363048153565715</v>
      </c>
      <c r="J170" s="219">
        <f>NMM!J79</f>
        <v>2.535882269972221</v>
      </c>
      <c r="K170" s="219">
        <f>NMM!K79</f>
        <v>2.6140027767095919</v>
      </c>
      <c r="L170" s="219">
        <f>NMM!L79</f>
        <v>2.4133510487910446</v>
      </c>
      <c r="M170" s="219">
        <f>NMM!M79</f>
        <v>2.4578379769086913</v>
      </c>
      <c r="N170" s="219">
        <f>NMM!N79</f>
        <v>2.4720902643672606</v>
      </c>
      <c r="O170" s="219">
        <f>NMM!O79</f>
        <v>2.5166406035390603</v>
      </c>
      <c r="P170" s="219">
        <f>NMM!P79</f>
        <v>2.4498533806017679</v>
      </c>
      <c r="Q170" s="219">
        <f>NMM!Q79</f>
        <v>2.2866966881590964</v>
      </c>
      <c r="R170" s="219">
        <f>NMM!R79</f>
        <v>2.4459268692098286</v>
      </c>
      <c r="S170" s="219">
        <f>NMM!S79</f>
        <v>2.4202068554221849</v>
      </c>
      <c r="T170" s="219">
        <f>NMM!T79</f>
        <v>2.4465496051749289</v>
      </c>
      <c r="U170" s="219">
        <f>NMM!U79</f>
        <v>2.4538545783627419</v>
      </c>
      <c r="V170" s="219">
        <f>NMM!V79</f>
        <v>2.4722494976123213</v>
      </c>
      <c r="W170" s="219">
        <f>NMM!W79</f>
        <v>2.6296768140440312</v>
      </c>
    </row>
    <row r="171" spans="1:23" ht="12" customHeight="1" x14ac:dyDescent="0.25">
      <c r="A171" s="13" t="s">
        <v>23</v>
      </c>
      <c r="B171" s="220">
        <f>PPA!B74</f>
        <v>1.4448988623205421</v>
      </c>
      <c r="C171" s="220">
        <f>PPA!C74</f>
        <v>1.4323314816553392</v>
      </c>
      <c r="D171" s="220">
        <f>PPA!D74</f>
        <v>1.5123840293317985</v>
      </c>
      <c r="E171" s="220">
        <f>PPA!E74</f>
        <v>1.5578280718540962</v>
      </c>
      <c r="F171" s="220">
        <f>PPA!F74</f>
        <v>1.6265500509066024</v>
      </c>
      <c r="G171" s="220">
        <f>PPA!G74</f>
        <v>1.6849890046232132</v>
      </c>
      <c r="H171" s="220">
        <f>PPA!H74</f>
        <v>1.6857329882686543</v>
      </c>
      <c r="I171" s="220">
        <f>PPA!I74</f>
        <v>1.7688999088771384</v>
      </c>
      <c r="J171" s="220">
        <f>PPA!J74</f>
        <v>1.7559725598911746</v>
      </c>
      <c r="K171" s="220">
        <f>PPA!K74</f>
        <v>1.7783969734346219</v>
      </c>
      <c r="L171" s="220">
        <f>PPA!L74</f>
        <v>1.7155877777198689</v>
      </c>
      <c r="M171" s="220">
        <f>PPA!M74</f>
        <v>1.7295354650795167</v>
      </c>
      <c r="N171" s="220">
        <f>PPA!N74</f>
        <v>1.7105046168642215</v>
      </c>
      <c r="O171" s="220">
        <f>PPA!O74</f>
        <v>1.7183194134189417</v>
      </c>
      <c r="P171" s="220">
        <f>PPA!P74</f>
        <v>1.6496185054094248</v>
      </c>
      <c r="Q171" s="220">
        <f>PPA!Q74</f>
        <v>1.5997099719705712</v>
      </c>
      <c r="R171" s="220">
        <f>PPA!R74</f>
        <v>1.5706388253685843</v>
      </c>
      <c r="S171" s="220">
        <f>PPA!S74</f>
        <v>1.5339641120300378</v>
      </c>
      <c r="T171" s="220">
        <f>PPA!T74</f>
        <v>1.5968876704980226</v>
      </c>
      <c r="U171" s="220">
        <f>PPA!U74</f>
        <v>1.5724373177205673</v>
      </c>
      <c r="V171" s="220">
        <f>PPA!V74</f>
        <v>1.4710643033909458</v>
      </c>
      <c r="W171" s="220">
        <f>PPA!W74</f>
        <v>1.4085808732507483</v>
      </c>
    </row>
    <row r="172" spans="1:23" ht="12" customHeight="1" x14ac:dyDescent="0.25">
      <c r="A172" s="14" t="s">
        <v>52</v>
      </c>
      <c r="B172" s="219">
        <f>PPA!B75</f>
        <v>1.206629659128988</v>
      </c>
      <c r="C172" s="219">
        <f>PPA!C75</f>
        <v>1.1073646501529821</v>
      </c>
      <c r="D172" s="219">
        <f>PPA!D75</f>
        <v>1.2037712581613518</v>
      </c>
      <c r="E172" s="219">
        <f>PPA!E75</f>
        <v>1.3385996594096068</v>
      </c>
      <c r="F172" s="219">
        <f>PPA!F75</f>
        <v>1.4013232080200584</v>
      </c>
      <c r="G172" s="219">
        <f>PPA!G75</f>
        <v>1.4034885641617472</v>
      </c>
      <c r="H172" s="219">
        <f>PPA!H75</f>
        <v>1.3337685318110317</v>
      </c>
      <c r="I172" s="219">
        <f>PPA!I75</f>
        <v>1.2394554897890002</v>
      </c>
      <c r="J172" s="219">
        <f>PPA!J75</f>
        <v>1.3644901681042823</v>
      </c>
      <c r="K172" s="219">
        <f>PPA!K75</f>
        <v>1.3728069987515139</v>
      </c>
      <c r="L172" s="219">
        <f>PPA!L75</f>
        <v>1.1562005250519087</v>
      </c>
      <c r="M172" s="219">
        <f>PPA!M75</f>
        <v>1.1542590886643744</v>
      </c>
      <c r="N172" s="219">
        <f>PPA!N75</f>
        <v>1.1477388021340365</v>
      </c>
      <c r="O172" s="219">
        <f>PPA!O75</f>
        <v>1.1759391590168393</v>
      </c>
      <c r="P172" s="219">
        <f>PPA!P75</f>
        <v>1.0903699468215757</v>
      </c>
      <c r="Q172" s="219">
        <f>PPA!Q75</f>
        <v>1.059420103423395</v>
      </c>
      <c r="R172" s="219">
        <f>PPA!R75</f>
        <v>1.0315189572003531</v>
      </c>
      <c r="S172" s="219">
        <f>PPA!S75</f>
        <v>1.02856053098297</v>
      </c>
      <c r="T172" s="219">
        <f>PPA!T75</f>
        <v>1.0655343244920932</v>
      </c>
      <c r="U172" s="219">
        <f>PPA!U75</f>
        <v>1.0233541888142195</v>
      </c>
      <c r="V172" s="219">
        <f>PPA!V75</f>
        <v>0.96473131086735409</v>
      </c>
      <c r="W172" s="219">
        <f>PPA!W75</f>
        <v>0.92217676967950113</v>
      </c>
    </row>
    <row r="173" spans="1:23" ht="12" customHeight="1" x14ac:dyDescent="0.25">
      <c r="A173" s="14" t="s">
        <v>59</v>
      </c>
      <c r="B173" s="219">
        <f>PPA!B76</f>
        <v>1.5935675138845964</v>
      </c>
      <c r="C173" s="219">
        <f>PPA!C76</f>
        <v>1.566787554149365</v>
      </c>
      <c r="D173" s="219">
        <f>PPA!D76</f>
        <v>1.6301280839171071</v>
      </c>
      <c r="E173" s="219">
        <f>PPA!E76</f>
        <v>1.7154449126331126</v>
      </c>
      <c r="F173" s="219">
        <f>PPA!F76</f>
        <v>1.7728083897655533</v>
      </c>
      <c r="G173" s="219">
        <f>PPA!G76</f>
        <v>1.7994798764694417</v>
      </c>
      <c r="H173" s="219">
        <f>PPA!H76</f>
        <v>1.8278776034405617</v>
      </c>
      <c r="I173" s="219">
        <f>PPA!I76</f>
        <v>1.8741740953897266</v>
      </c>
      <c r="J173" s="219">
        <f>PPA!J76</f>
        <v>1.92983987141032</v>
      </c>
      <c r="K173" s="219">
        <f>PPA!K76</f>
        <v>1.9450464310691959</v>
      </c>
      <c r="L173" s="219">
        <f>PPA!L76</f>
        <v>1.7982199566926174</v>
      </c>
      <c r="M173" s="219">
        <f>PPA!M76</f>
        <v>1.8174452890225758</v>
      </c>
      <c r="N173" s="219">
        <f>PPA!N76</f>
        <v>1.8117374228724223</v>
      </c>
      <c r="O173" s="219">
        <f>PPA!O76</f>
        <v>1.8346053148024219</v>
      </c>
      <c r="P173" s="219">
        <f>PPA!P76</f>
        <v>1.7667169084732537</v>
      </c>
      <c r="Q173" s="219">
        <f>PPA!Q76</f>
        <v>1.7267592435831634</v>
      </c>
      <c r="R173" s="219">
        <f>PPA!R76</f>
        <v>1.6801294144096119</v>
      </c>
      <c r="S173" s="219">
        <f>PPA!S76</f>
        <v>1.6597632984244368</v>
      </c>
      <c r="T173" s="219">
        <f>PPA!T76</f>
        <v>1.7154933032839943</v>
      </c>
      <c r="U173" s="219">
        <f>PPA!U76</f>
        <v>1.6774257484687625</v>
      </c>
      <c r="V173" s="219">
        <f>PPA!V76</f>
        <v>1.5852594592117808</v>
      </c>
      <c r="W173" s="219">
        <f>PPA!W76</f>
        <v>1.5253127172322298</v>
      </c>
    </row>
    <row r="174" spans="1:23" ht="12" customHeight="1" x14ac:dyDescent="0.25">
      <c r="A174" s="14" t="s">
        <v>60</v>
      </c>
      <c r="B174" s="219">
        <f>PPA!B77</f>
        <v>0.33297056477346793</v>
      </c>
      <c r="C174" s="219">
        <f>PPA!C77</f>
        <v>0.20394354086261191</v>
      </c>
      <c r="D174" s="219">
        <f>PPA!D77</f>
        <v>0.28673951834501477</v>
      </c>
      <c r="E174" s="219">
        <f>PPA!E77</f>
        <v>0.40203753618355509</v>
      </c>
      <c r="F174" s="219">
        <f>PPA!F77</f>
        <v>0.43101460238387712</v>
      </c>
      <c r="G174" s="219">
        <f>PPA!G77</f>
        <v>0.40405495934250996</v>
      </c>
      <c r="H174" s="219">
        <f>PPA!H77</f>
        <v>0.28282451564829997</v>
      </c>
      <c r="I174" s="219">
        <f>PPA!I77</f>
        <v>0.1773671141459664</v>
      </c>
      <c r="J174" s="219">
        <f>PPA!J77</f>
        <v>0.25535926777716367</v>
      </c>
      <c r="K174" s="219">
        <f>PPA!K77</f>
        <v>0.25229613082827268</v>
      </c>
      <c r="L174" s="219">
        <f>PPA!L77</f>
        <v>0.15236547990190008</v>
      </c>
      <c r="M174" s="219">
        <f>PPA!M77</f>
        <v>0.13400501175619953</v>
      </c>
      <c r="N174" s="219">
        <f>PPA!N77</f>
        <v>0.13148288317295787</v>
      </c>
      <c r="O174" s="219">
        <f>PPA!O77</f>
        <v>0.13793002426458825</v>
      </c>
      <c r="P174" s="219">
        <f>PPA!P77</f>
        <v>0.10439368929143594</v>
      </c>
      <c r="Q174" s="219">
        <f>PPA!Q77</f>
        <v>9.9572596634633664E-2</v>
      </c>
      <c r="R174" s="219">
        <f>PPA!R77</f>
        <v>0.10238928336095422</v>
      </c>
      <c r="S174" s="219">
        <f>PPA!S77</f>
        <v>0.10654112933648849</v>
      </c>
      <c r="T174" s="219">
        <f>PPA!T77</f>
        <v>0.1089897066707497</v>
      </c>
      <c r="U174" s="219">
        <f>PPA!U77</f>
        <v>9.7452323859872431E-2</v>
      </c>
      <c r="V174" s="219">
        <f>PPA!V77</f>
        <v>0.10064243862402271</v>
      </c>
      <c r="W174" s="219">
        <f>PPA!W77</f>
        <v>0.10265429192904653</v>
      </c>
    </row>
    <row r="175" spans="1:23" ht="12" customHeight="1" x14ac:dyDescent="0.25">
      <c r="A175" s="15" t="s">
        <v>61</v>
      </c>
      <c r="B175" s="223">
        <f>FBT!B$38</f>
        <v>2.1040202452550383</v>
      </c>
      <c r="C175" s="223">
        <f>FBT!C$38</f>
        <v>2.0880825468473869</v>
      </c>
      <c r="D175" s="223">
        <f>FBT!D$38</f>
        <v>2.0718921749499728</v>
      </c>
      <c r="E175" s="223">
        <f>FBT!E$38</f>
        <v>2.0228748457589232</v>
      </c>
      <c r="F175" s="223">
        <f>FBT!F$38</f>
        <v>1.9689539292491196</v>
      </c>
      <c r="G175" s="223">
        <f>FBT!G$38</f>
        <v>1.8192128874930473</v>
      </c>
      <c r="H175" s="223">
        <f>FBT!H$38</f>
        <v>1.8540168830865682</v>
      </c>
      <c r="I175" s="223">
        <f>FBT!I$38</f>
        <v>1.592387025279373</v>
      </c>
      <c r="J175" s="223">
        <f>FBT!J$38</f>
        <v>1.6226581935752127</v>
      </c>
      <c r="K175" s="223">
        <f>FBT!K$38</f>
        <v>1.5841108599787328</v>
      </c>
      <c r="L175" s="223">
        <f>FBT!L$38</f>
        <v>1.5888938395026317</v>
      </c>
      <c r="M175" s="223">
        <f>FBT!M$38</f>
        <v>1.5093832619195817</v>
      </c>
      <c r="N175" s="223">
        <f>FBT!N$38</f>
        <v>1.4114190140451714</v>
      </c>
      <c r="O175" s="223">
        <f>FBT!O$38</f>
        <v>1.4560078872040865</v>
      </c>
      <c r="P175" s="223">
        <f>FBT!P$38</f>
        <v>1.5396247580719324</v>
      </c>
      <c r="Q175" s="223">
        <f>FBT!Q$38</f>
        <v>1.4287158387017145</v>
      </c>
      <c r="R175" s="223">
        <f>FBT!R$38</f>
        <v>1.3850356900869825</v>
      </c>
      <c r="S175" s="223">
        <f>FBT!S$38</f>
        <v>1.3499910398979329</v>
      </c>
      <c r="T175" s="223">
        <f>FBT!T$38</f>
        <v>1.5068422297600266</v>
      </c>
      <c r="U175" s="223">
        <f>FBT!U$38</f>
        <v>1.3585024994214734</v>
      </c>
      <c r="V175" s="223">
        <f>FBT!V$38</f>
        <v>1.3787626126374002</v>
      </c>
      <c r="W175" s="223">
        <f>FBT!W$38</f>
        <v>1.3840532767689713</v>
      </c>
    </row>
    <row r="176" spans="1:23" ht="12" customHeight="1" x14ac:dyDescent="0.25">
      <c r="A176" s="12" t="s">
        <v>62</v>
      </c>
      <c r="B176" s="219">
        <f>TRE!B$38</f>
        <v>1.4455012670893779</v>
      </c>
      <c r="C176" s="219">
        <f>TRE!C$38</f>
        <v>1.3368736928499547</v>
      </c>
      <c r="D176" s="219">
        <f>TRE!D$38</f>
        <v>1.218307083989133</v>
      </c>
      <c r="E176" s="219">
        <f>TRE!E$38</f>
        <v>1.3945791085434471</v>
      </c>
      <c r="F176" s="219">
        <f>TRE!F$38</f>
        <v>1.2351062626876808</v>
      </c>
      <c r="G176" s="219">
        <f>TRE!G$38</f>
        <v>1.345786966120589</v>
      </c>
      <c r="H176" s="219">
        <f>TRE!H$38</f>
        <v>1.2398522613935297</v>
      </c>
      <c r="I176" s="219">
        <f>TRE!I$38</f>
        <v>1.1742485924577881</v>
      </c>
      <c r="J176" s="219">
        <f>TRE!J$38</f>
        <v>1.123164702664309</v>
      </c>
      <c r="K176" s="219">
        <f>TRE!K$38</f>
        <v>1.2147355962162985</v>
      </c>
      <c r="L176" s="219">
        <f>TRE!L$38</f>
        <v>1.2031460421798603</v>
      </c>
      <c r="M176" s="219">
        <f>TRE!M$38</f>
        <v>1.0989090081166948</v>
      </c>
      <c r="N176" s="219">
        <f>TRE!N$38</f>
        <v>0.92092675027947646</v>
      </c>
      <c r="O176" s="219">
        <f>TRE!O$38</f>
        <v>1.0276780950063957</v>
      </c>
      <c r="P176" s="219">
        <f>TRE!P$38</f>
        <v>0.90067888104637694</v>
      </c>
      <c r="Q176" s="219">
        <f>TRE!Q$38</f>
        <v>0.99364402219697057</v>
      </c>
      <c r="R176" s="219">
        <f>TRE!R$38</f>
        <v>1.0015629472803356</v>
      </c>
      <c r="S176" s="219">
        <f>TRE!S$38</f>
        <v>0.97258417764467375</v>
      </c>
      <c r="T176" s="219">
        <f>TRE!T$38</f>
        <v>0.93400849129345376</v>
      </c>
      <c r="U176" s="219">
        <f>TRE!U$38</f>
        <v>0.95183615982203518</v>
      </c>
      <c r="V176" s="219">
        <f>TRE!V$38</f>
        <v>0.94269688280558639</v>
      </c>
      <c r="W176" s="219">
        <f>TRE!W$38</f>
        <v>0.93259473516964342</v>
      </c>
    </row>
    <row r="177" spans="1:23" ht="12" customHeight="1" x14ac:dyDescent="0.25">
      <c r="A177" s="12" t="s">
        <v>63</v>
      </c>
      <c r="B177" s="219">
        <f>MAE!B$38</f>
        <v>1.4433221648702521</v>
      </c>
      <c r="C177" s="219">
        <f>MAE!C$38</f>
        <v>1.3494497388346769</v>
      </c>
      <c r="D177" s="219">
        <f>MAE!D$38</f>
        <v>1.2321227982916478</v>
      </c>
      <c r="E177" s="219">
        <f>MAE!E$38</f>
        <v>1.2981912125349817</v>
      </c>
      <c r="F177" s="219">
        <f>MAE!F$38</f>
        <v>1.2678055456460486</v>
      </c>
      <c r="G177" s="219">
        <f>MAE!G$38</f>
        <v>1.2870625876305954</v>
      </c>
      <c r="H177" s="219">
        <f>MAE!H$38</f>
        <v>1.3099527173309784</v>
      </c>
      <c r="I177" s="219">
        <f>MAE!I$38</f>
        <v>1.0695821254949909</v>
      </c>
      <c r="J177" s="219">
        <f>MAE!J$38</f>
        <v>0.99064760633240589</v>
      </c>
      <c r="K177" s="219">
        <f>MAE!K$38</f>
        <v>1.0242581124168963</v>
      </c>
      <c r="L177" s="219">
        <f>MAE!L$38</f>
        <v>1.0075309424500971</v>
      </c>
      <c r="M177" s="219">
        <f>MAE!M$38</f>
        <v>0.96703686665463029</v>
      </c>
      <c r="N177" s="219">
        <f>MAE!N$38</f>
        <v>1.0380023169724033</v>
      </c>
      <c r="O177" s="219">
        <f>MAE!O$38</f>
        <v>0.92176268077387746</v>
      </c>
      <c r="P177" s="219">
        <f>MAE!P$38</f>
        <v>0.89384477045962307</v>
      </c>
      <c r="Q177" s="219">
        <f>MAE!Q$38</f>
        <v>0.85649771235338878</v>
      </c>
      <c r="R177" s="219">
        <f>MAE!R$38</f>
        <v>0.82772568454279982</v>
      </c>
      <c r="S177" s="219">
        <f>MAE!S$38</f>
        <v>0.82712885620927035</v>
      </c>
      <c r="T177" s="219">
        <f>MAE!T$38</f>
        <v>0.94549573875289328</v>
      </c>
      <c r="U177" s="219">
        <f>MAE!U$38</f>
        <v>0.89923852678694516</v>
      </c>
      <c r="V177" s="219">
        <f>MAE!V$38</f>
        <v>0.89120083233216207</v>
      </c>
      <c r="W177" s="219">
        <f>MAE!W$38</f>
        <v>0.87849498343296784</v>
      </c>
    </row>
    <row r="178" spans="1:23" ht="12" customHeight="1" x14ac:dyDescent="0.25">
      <c r="A178" s="12" t="s">
        <v>64</v>
      </c>
      <c r="B178" s="219">
        <f>TEL!B$38</f>
        <v>1.852422324456223</v>
      </c>
      <c r="C178" s="219">
        <f>TEL!C$38</f>
        <v>1.7426602581283768</v>
      </c>
      <c r="D178" s="219">
        <f>TEL!D$38</f>
        <v>1.7200432317685899</v>
      </c>
      <c r="E178" s="219">
        <f>TEL!E$38</f>
        <v>1.5113778086041878</v>
      </c>
      <c r="F178" s="219">
        <f>TEL!F$38</f>
        <v>1.5142411245071075</v>
      </c>
      <c r="G178" s="219">
        <f>TEL!G$38</f>
        <v>1.4298841608561912</v>
      </c>
      <c r="H178" s="219">
        <f>TEL!H$38</f>
        <v>1.4809644763573637</v>
      </c>
      <c r="I178" s="219">
        <f>TEL!I$38</f>
        <v>1.3375711527945162</v>
      </c>
      <c r="J178" s="219">
        <f>TEL!J$38</f>
        <v>1.3608965170700482</v>
      </c>
      <c r="K178" s="219">
        <f>TEL!K$38</f>
        <v>1.3988383430586744</v>
      </c>
      <c r="L178" s="219">
        <f>TEL!L$38</f>
        <v>1.2384378317400357</v>
      </c>
      <c r="M178" s="219">
        <f>TEL!M$38</f>
        <v>1.1187596573402188</v>
      </c>
      <c r="N178" s="219">
        <f>TEL!N$38</f>
        <v>1.1532151960739012</v>
      </c>
      <c r="O178" s="219">
        <f>TEL!O$38</f>
        <v>1.1531217926332891</v>
      </c>
      <c r="P178" s="219">
        <f>TEL!P$38</f>
        <v>1.193667541816082</v>
      </c>
      <c r="Q178" s="219">
        <f>TEL!Q$38</f>
        <v>1.1855349704363953</v>
      </c>
      <c r="R178" s="219">
        <f>TEL!R$38</f>
        <v>1.2122104283857185</v>
      </c>
      <c r="S178" s="219">
        <f>TEL!S$38</f>
        <v>1.1386658201652615</v>
      </c>
      <c r="T178" s="219">
        <f>TEL!T$38</f>
        <v>0.96723113631924229</v>
      </c>
      <c r="U178" s="219">
        <f>TEL!U$38</f>
        <v>0.91219253516209386</v>
      </c>
      <c r="V178" s="219">
        <f>TEL!V$38</f>
        <v>0.92161188753202428</v>
      </c>
      <c r="W178" s="219">
        <f>TEL!W$38</f>
        <v>1.022016054974626</v>
      </c>
    </row>
    <row r="179" spans="1:23" ht="12" customHeight="1" x14ac:dyDescent="0.25">
      <c r="A179" s="12" t="s">
        <v>65</v>
      </c>
      <c r="B179" s="219">
        <f>WWP!B$38</f>
        <v>1.4857524719669342</v>
      </c>
      <c r="C179" s="219">
        <f>WWP!C$38</f>
        <v>1.4346217509249339</v>
      </c>
      <c r="D179" s="219">
        <f>WWP!D$38</f>
        <v>0.58588580810902358</v>
      </c>
      <c r="E179" s="219">
        <f>WWP!E$38</f>
        <v>0.28234800326513526</v>
      </c>
      <c r="F179" s="219">
        <f>WWP!F$38</f>
        <v>0.23084877250894806</v>
      </c>
      <c r="G179" s="219">
        <f>WWP!G$38</f>
        <v>0.16877724043114456</v>
      </c>
      <c r="H179" s="219">
        <f>WWP!H$38</f>
        <v>0.29216612252008695</v>
      </c>
      <c r="I179" s="219">
        <f>WWP!I$38</f>
        <v>0.3239744780928383</v>
      </c>
      <c r="J179" s="219">
        <f>WWP!J$38</f>
        <v>0.29242247352021222</v>
      </c>
      <c r="K179" s="219">
        <f>WWP!K$38</f>
        <v>0.2031462179130073</v>
      </c>
      <c r="L179" s="219">
        <f>WWP!L$38</f>
        <v>0.26140508349285962</v>
      </c>
      <c r="M179" s="219">
        <f>WWP!M$38</f>
        <v>0.22592110425999612</v>
      </c>
      <c r="N179" s="219">
        <f>WWP!N$38</f>
        <v>0.27049476208701451</v>
      </c>
      <c r="O179" s="219">
        <f>WWP!O$38</f>
        <v>0.14684896838698741</v>
      </c>
      <c r="P179" s="219">
        <f>WWP!P$38</f>
        <v>0.12933380460848654</v>
      </c>
      <c r="Q179" s="219">
        <f>WWP!Q$38</f>
        <v>0.12705178733465078</v>
      </c>
      <c r="R179" s="219">
        <f>WWP!R$38</f>
        <v>6.4581421731785438E-2</v>
      </c>
      <c r="S179" s="219">
        <f>WWP!S$38</f>
        <v>8.0811386185948436E-2</v>
      </c>
      <c r="T179" s="219">
        <f>WWP!T$38</f>
        <v>0.16950363935205456</v>
      </c>
      <c r="U179" s="219">
        <f>WWP!U$38</f>
        <v>0.15078961142947639</v>
      </c>
      <c r="V179" s="219">
        <f>WWP!V$38</f>
        <v>0.1099486774988188</v>
      </c>
      <c r="W179" s="219">
        <f>WWP!W$38</f>
        <v>0.11043392621687122</v>
      </c>
    </row>
    <row r="180" spans="1:23" ht="12" customHeight="1" x14ac:dyDescent="0.25">
      <c r="A180" s="16" t="s">
        <v>66</v>
      </c>
      <c r="B180" s="224">
        <f>OIS!B$38</f>
        <v>1.9239987169228372</v>
      </c>
      <c r="C180" s="224">
        <f>OIS!C$38</f>
        <v>1.69436927535409</v>
      </c>
      <c r="D180" s="224">
        <f>OIS!D$38</f>
        <v>1.4399129897346419</v>
      </c>
      <c r="E180" s="224">
        <f>OIS!E$38</f>
        <v>1.5256537953216791</v>
      </c>
      <c r="F180" s="224">
        <f>OIS!F$38</f>
        <v>1.5383054415939368</v>
      </c>
      <c r="G180" s="224">
        <f>OIS!G$38</f>
        <v>1.5642459855553243</v>
      </c>
      <c r="H180" s="224">
        <f>OIS!H$38</f>
        <v>1.6325120847620749</v>
      </c>
      <c r="I180" s="224">
        <f>OIS!I$38</f>
        <v>1.4057385155469502</v>
      </c>
      <c r="J180" s="224">
        <f>OIS!J$38</f>
        <v>1.5260620493427921</v>
      </c>
      <c r="K180" s="224">
        <f>OIS!K$38</f>
        <v>1.5468594417887265</v>
      </c>
      <c r="L180" s="224">
        <f>OIS!L$38</f>
        <v>1.3598909310411014</v>
      </c>
      <c r="M180" s="224">
        <f>OIS!M$38</f>
        <v>1.2691365690948382</v>
      </c>
      <c r="N180" s="224">
        <f>OIS!N$38</f>
        <v>1.3304992309068344</v>
      </c>
      <c r="O180" s="224">
        <f>OIS!O$38</f>
        <v>1.2456635177679107</v>
      </c>
      <c r="P180" s="224">
        <f>OIS!P$38</f>
        <v>1.2077717394545306</v>
      </c>
      <c r="Q180" s="224">
        <f>OIS!Q$38</f>
        <v>1.2016954937644977</v>
      </c>
      <c r="R180" s="224">
        <f>OIS!R$38</f>
        <v>1.2198603116915783</v>
      </c>
      <c r="S180" s="224">
        <f>OIS!S$38</f>
        <v>1.2179401941211643</v>
      </c>
      <c r="T180" s="224">
        <f>OIS!T$38</f>
        <v>1.1944051281600983</v>
      </c>
      <c r="U180" s="224">
        <f>OIS!U$38</f>
        <v>1.2452555713425233</v>
      </c>
      <c r="V180" s="224">
        <f>OIS!V$38</f>
        <v>1.3690119344576044</v>
      </c>
      <c r="W180" s="224">
        <f>OIS!W$38</f>
        <v>1.2887547451730541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SI: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1426.8995700767637</v>
      </c>
      <c r="C5" s="225">
        <f t="shared" si="0"/>
        <v>1338.3589853825697</v>
      </c>
      <c r="D5" s="225">
        <f t="shared" si="0"/>
        <v>1265.2510748061354</v>
      </c>
      <c r="E5" s="225">
        <f t="shared" si="0"/>
        <v>1501.9722269983945</v>
      </c>
      <c r="F5" s="225">
        <f t="shared" si="0"/>
        <v>1536.4895958721713</v>
      </c>
      <c r="G5" s="225">
        <f t="shared" si="0"/>
        <v>1645.8715391222827</v>
      </c>
      <c r="H5" s="225">
        <f t="shared" si="0"/>
        <v>1701.2730008592271</v>
      </c>
      <c r="I5" s="225">
        <f t="shared" si="0"/>
        <v>1607.5560619083185</v>
      </c>
      <c r="J5" s="225">
        <f t="shared" si="0"/>
        <v>1485.3378331891631</v>
      </c>
      <c r="K5" s="225">
        <f t="shared" si="0"/>
        <v>1221.1075666373517</v>
      </c>
      <c r="L5" s="225">
        <f t="shared" si="0"/>
        <v>1274.0556319857092</v>
      </c>
      <c r="M5" s="225">
        <f t="shared" si="0"/>
        <v>1236.8919174541206</v>
      </c>
      <c r="N5" s="225">
        <f t="shared" si="0"/>
        <v>1207.4141874455679</v>
      </c>
      <c r="O5" s="225">
        <f t="shared" si="0"/>
        <v>1197.650730867776</v>
      </c>
      <c r="P5" s="225">
        <f t="shared" si="0"/>
        <v>1231.2127257086881</v>
      </c>
      <c r="Q5" s="225">
        <f t="shared" si="0"/>
        <v>1228.0212381764338</v>
      </c>
      <c r="R5" s="225">
        <f t="shared" si="0"/>
        <v>1242.3368873599156</v>
      </c>
      <c r="S5" s="225">
        <f t="shared" si="0"/>
        <v>1295.6119518481153</v>
      </c>
      <c r="T5" s="225">
        <f t="shared" si="0"/>
        <v>1319.1759243332956</v>
      </c>
      <c r="U5" s="225">
        <f t="shared" si="0"/>
        <v>1322.0802235595525</v>
      </c>
      <c r="V5" s="225">
        <f t="shared" si="0"/>
        <v>1256.4076526218598</v>
      </c>
      <c r="W5" s="225">
        <f t="shared" si="0"/>
        <v>1294.2629406702799</v>
      </c>
    </row>
    <row r="6" spans="1:23" ht="12" customHeight="1" x14ac:dyDescent="0.25">
      <c r="A6" s="202" t="s">
        <v>92</v>
      </c>
      <c r="B6" s="226">
        <v>12.84439638986121</v>
      </c>
      <c r="C6" s="226">
        <v>13.028569602574823</v>
      </c>
      <c r="D6" s="226">
        <v>12.236938436195539</v>
      </c>
      <c r="E6" s="226">
        <v>14.040330547523878</v>
      </c>
      <c r="F6" s="226">
        <v>14.615641549610503</v>
      </c>
      <c r="G6" s="226">
        <v>16.128730902999269</v>
      </c>
      <c r="H6" s="226">
        <v>16.954333065873591</v>
      </c>
      <c r="I6" s="226">
        <v>16.255559958037836</v>
      </c>
      <c r="J6" s="226">
        <v>14.595175666641508</v>
      </c>
      <c r="K6" s="226">
        <v>12.56475306519518</v>
      </c>
      <c r="L6" s="226">
        <v>13.497465797338895</v>
      </c>
      <c r="M6" s="226">
        <v>12.942419843587292</v>
      </c>
      <c r="N6" s="226">
        <v>12.61304504194996</v>
      </c>
      <c r="O6" s="226">
        <v>12.609565018575086</v>
      </c>
      <c r="P6" s="226">
        <v>12.797115219784496</v>
      </c>
      <c r="Q6" s="226">
        <v>12.883128908403323</v>
      </c>
      <c r="R6" s="226">
        <v>13.077386601193997</v>
      </c>
      <c r="S6" s="226">
        <v>13.756699705830222</v>
      </c>
      <c r="T6" s="226">
        <v>14.569006150018279</v>
      </c>
      <c r="U6" s="226">
        <v>14.796153429859849</v>
      </c>
      <c r="V6" s="226">
        <v>13.937448638630102</v>
      </c>
      <c r="W6" s="226">
        <v>14.841880168612757</v>
      </c>
    </row>
    <row r="7" spans="1:23" ht="12" customHeight="1" x14ac:dyDescent="0.25">
      <c r="A7" s="202" t="s">
        <v>93</v>
      </c>
      <c r="B7" s="226">
        <v>18.189368210088062</v>
      </c>
      <c r="C7" s="226">
        <v>18.186783626750152</v>
      </c>
      <c r="D7" s="226">
        <v>18.096515004944706</v>
      </c>
      <c r="E7" s="226">
        <v>25.744699441566354</v>
      </c>
      <c r="F7" s="226">
        <v>26.486598072198387</v>
      </c>
      <c r="G7" s="226">
        <v>26.876663960935929</v>
      </c>
      <c r="H7" s="226">
        <v>27.033972421732607</v>
      </c>
      <c r="I7" s="226">
        <v>27.690533782184616</v>
      </c>
      <c r="J7" s="226">
        <v>22.720679325659123</v>
      </c>
      <c r="K7" s="226">
        <v>20.576225424731447</v>
      </c>
      <c r="L7" s="226">
        <v>22.387232061862754</v>
      </c>
      <c r="M7" s="226">
        <v>21.491105185212664</v>
      </c>
      <c r="N7" s="226">
        <v>21.087280168526654</v>
      </c>
      <c r="O7" s="226">
        <v>20.551180267450171</v>
      </c>
      <c r="P7" s="226">
        <v>20.626929352492031</v>
      </c>
      <c r="Q7" s="226">
        <v>20.766308289167259</v>
      </c>
      <c r="R7" s="226">
        <v>20.815513149610116</v>
      </c>
      <c r="S7" s="226">
        <v>21.454551216978182</v>
      </c>
      <c r="T7" s="226">
        <v>22.128519179558626</v>
      </c>
      <c r="U7" s="226">
        <v>22.133246098335633</v>
      </c>
      <c r="V7" s="226">
        <v>21.582431106376802</v>
      </c>
      <c r="W7" s="226">
        <v>23.009590734640824</v>
      </c>
    </row>
    <row r="8" spans="1:23" ht="12" customHeight="1" x14ac:dyDescent="0.25">
      <c r="A8" s="202" t="s">
        <v>94</v>
      </c>
      <c r="B8" s="226">
        <v>39.833349396342761</v>
      </c>
      <c r="C8" s="226">
        <v>39.489635722373791</v>
      </c>
      <c r="D8" s="226">
        <v>39.780659225118065</v>
      </c>
      <c r="E8" s="226">
        <v>48.659286253762069</v>
      </c>
      <c r="F8" s="226">
        <v>49.841766843862594</v>
      </c>
      <c r="G8" s="226">
        <v>51.526392305654554</v>
      </c>
      <c r="H8" s="226">
        <v>51.975742688874718</v>
      </c>
      <c r="I8" s="226">
        <v>50.051922454873015</v>
      </c>
      <c r="J8" s="226">
        <v>44.69499523399675</v>
      </c>
      <c r="K8" s="226">
        <v>39.046588702535843</v>
      </c>
      <c r="L8" s="226">
        <v>41.930368752857667</v>
      </c>
      <c r="M8" s="226">
        <v>41.157157155755442</v>
      </c>
      <c r="N8" s="226">
        <v>41.268898493583507</v>
      </c>
      <c r="O8" s="226">
        <v>40.213338084545491</v>
      </c>
      <c r="P8" s="226">
        <v>40.641878597403064</v>
      </c>
      <c r="Q8" s="226">
        <v>41.314159835514772</v>
      </c>
      <c r="R8" s="226">
        <v>41.242157322370431</v>
      </c>
      <c r="S8" s="226">
        <v>42.901255421395668</v>
      </c>
      <c r="T8" s="226">
        <v>43.03464803072778</v>
      </c>
      <c r="U8" s="226">
        <v>43.17729688413651</v>
      </c>
      <c r="V8" s="226">
        <v>41.210185689537411</v>
      </c>
      <c r="W8" s="226">
        <v>43.437356801103483</v>
      </c>
    </row>
    <row r="9" spans="1:23" ht="12" customHeight="1" x14ac:dyDescent="0.25">
      <c r="A9" s="202" t="s">
        <v>95</v>
      </c>
      <c r="B9" s="226">
        <v>30.860329532611694</v>
      </c>
      <c r="C9" s="226">
        <v>30.801380791136157</v>
      </c>
      <c r="D9" s="226">
        <v>31.247177237376519</v>
      </c>
      <c r="E9" s="226">
        <v>44.403291406244605</v>
      </c>
      <c r="F9" s="226">
        <v>46.042874668216683</v>
      </c>
      <c r="G9" s="226">
        <v>46.197285343232252</v>
      </c>
      <c r="H9" s="226">
        <v>45.120362722642511</v>
      </c>
      <c r="I9" s="226">
        <v>46.093892923208379</v>
      </c>
      <c r="J9" s="226">
        <v>37.286108727727338</v>
      </c>
      <c r="K9" s="226">
        <v>34.895446529379008</v>
      </c>
      <c r="L9" s="226">
        <v>37.16290546617919</v>
      </c>
      <c r="M9" s="226">
        <v>36.005881328074508</v>
      </c>
      <c r="N9" s="226">
        <v>35.688826556208546</v>
      </c>
      <c r="O9" s="226">
        <v>34.087920592696136</v>
      </c>
      <c r="P9" s="226">
        <v>34.381209157836082</v>
      </c>
      <c r="Q9" s="226">
        <v>34.724738523733848</v>
      </c>
      <c r="R9" s="226">
        <v>34.562283550442409</v>
      </c>
      <c r="S9" s="226">
        <v>35.132424441717355</v>
      </c>
      <c r="T9" s="226">
        <v>34.831039345344955</v>
      </c>
      <c r="U9" s="226">
        <v>34.751708582574899</v>
      </c>
      <c r="V9" s="226">
        <v>34.517480200008862</v>
      </c>
      <c r="W9" s="226">
        <v>36.411230791686442</v>
      </c>
    </row>
    <row r="10" spans="1:23" ht="12" customHeight="1" x14ac:dyDescent="0.25">
      <c r="A10" s="36" t="s">
        <v>96</v>
      </c>
      <c r="B10" s="227">
        <f t="shared" ref="B10:W10" si="1">SUM(B11:B15)</f>
        <v>28.997783238170463</v>
      </c>
      <c r="C10" s="227">
        <f t="shared" si="1"/>
        <v>26.941714833232286</v>
      </c>
      <c r="D10" s="227">
        <f t="shared" si="1"/>
        <v>24.568218102250881</v>
      </c>
      <c r="E10" s="227">
        <f t="shared" si="1"/>
        <v>30.832705328870393</v>
      </c>
      <c r="F10" s="227">
        <f t="shared" si="1"/>
        <v>30.811111715689378</v>
      </c>
      <c r="G10" s="227">
        <f t="shared" si="1"/>
        <v>31.397481785997336</v>
      </c>
      <c r="H10" s="227">
        <f t="shared" si="1"/>
        <v>31.175335481208307</v>
      </c>
      <c r="I10" s="227">
        <f t="shared" si="1"/>
        <v>29.569489378218588</v>
      </c>
      <c r="J10" s="227">
        <f t="shared" si="1"/>
        <v>26.392414246930809</v>
      </c>
      <c r="K10" s="227">
        <f t="shared" si="1"/>
        <v>22.21442220847424</v>
      </c>
      <c r="L10" s="227">
        <f t="shared" si="1"/>
        <v>23.875227029604808</v>
      </c>
      <c r="M10" s="227">
        <f t="shared" si="1"/>
        <v>22.041237672464298</v>
      </c>
      <c r="N10" s="227">
        <f t="shared" si="1"/>
        <v>21.127638044299061</v>
      </c>
      <c r="O10" s="227">
        <f t="shared" si="1"/>
        <v>21.059746553882942</v>
      </c>
      <c r="P10" s="227">
        <f t="shared" si="1"/>
        <v>22.012922771681932</v>
      </c>
      <c r="Q10" s="227">
        <f t="shared" si="1"/>
        <v>22.244047105675094</v>
      </c>
      <c r="R10" s="227">
        <f t="shared" si="1"/>
        <v>22.543984695993124</v>
      </c>
      <c r="S10" s="227">
        <f t="shared" si="1"/>
        <v>23.357698739417991</v>
      </c>
      <c r="T10" s="227">
        <f t="shared" si="1"/>
        <v>23.389002692396954</v>
      </c>
      <c r="U10" s="227">
        <f t="shared" si="1"/>
        <v>23.391430566061423</v>
      </c>
      <c r="V10" s="227">
        <f t="shared" si="1"/>
        <v>23.005049212258498</v>
      </c>
      <c r="W10" s="227">
        <f t="shared" si="1"/>
        <v>23.569803770881496</v>
      </c>
    </row>
    <row r="11" spans="1:23" ht="12" customHeight="1" x14ac:dyDescent="0.25">
      <c r="A11" s="37" t="s">
        <v>83</v>
      </c>
      <c r="B11" s="228">
        <v>4.4531323502530471</v>
      </c>
      <c r="C11" s="228">
        <v>2.9905830251593333</v>
      </c>
      <c r="D11" s="228">
        <v>2.169418036798068</v>
      </c>
      <c r="E11" s="228">
        <v>3.7646728060544219</v>
      </c>
      <c r="F11" s="228">
        <v>3.2211413568545217</v>
      </c>
      <c r="G11" s="228">
        <v>3.0371856498724403</v>
      </c>
      <c r="H11" s="228">
        <v>3.4600749397747705</v>
      </c>
      <c r="I11" s="228">
        <v>2.475879086308006</v>
      </c>
      <c r="J11" s="228">
        <v>2.38791222530415</v>
      </c>
      <c r="K11" s="228">
        <v>1.9699311555203856</v>
      </c>
      <c r="L11" s="228">
        <v>1.7602555739260777</v>
      </c>
      <c r="M11" s="228">
        <v>1.4626459077567577</v>
      </c>
      <c r="N11" s="228">
        <v>1.3523779459410104</v>
      </c>
      <c r="O11" s="228">
        <v>1.2862177841219948</v>
      </c>
      <c r="P11" s="228">
        <v>1.1394106929029664</v>
      </c>
      <c r="Q11" s="228">
        <v>1.0911147074522485</v>
      </c>
      <c r="R11" s="228">
        <v>1.1467376733781198</v>
      </c>
      <c r="S11" s="228">
        <v>0.93052591017779018</v>
      </c>
      <c r="T11" s="228">
        <v>0.98094611274688903</v>
      </c>
      <c r="U11" s="228">
        <v>0.86075218991185642</v>
      </c>
      <c r="V11" s="228">
        <v>0.80714366300696039</v>
      </c>
      <c r="W11" s="228">
        <v>0.75742915928312993</v>
      </c>
    </row>
    <row r="12" spans="1:23" ht="12" customHeight="1" x14ac:dyDescent="0.25">
      <c r="A12" s="37" t="s">
        <v>72</v>
      </c>
      <c r="B12" s="228">
        <v>18.483067454916036</v>
      </c>
      <c r="C12" s="228">
        <v>16.250063148619443</v>
      </c>
      <c r="D12" s="228">
        <v>14.356337086935978</v>
      </c>
      <c r="E12" s="228">
        <v>17.390615362538416</v>
      </c>
      <c r="F12" s="228">
        <v>17.527529701654018</v>
      </c>
      <c r="G12" s="228">
        <v>17.450919756732763</v>
      </c>
      <c r="H12" s="228">
        <v>15.998642263358459</v>
      </c>
      <c r="I12" s="228">
        <v>14.06634442511632</v>
      </c>
      <c r="J12" s="228">
        <v>14.173473164334757</v>
      </c>
      <c r="K12" s="228">
        <v>11.583898811824383</v>
      </c>
      <c r="L12" s="228">
        <v>12.144618910424782</v>
      </c>
      <c r="M12" s="228">
        <v>10.243656308457597</v>
      </c>
      <c r="N12" s="228">
        <v>9.3886002972312479</v>
      </c>
      <c r="O12" s="228">
        <v>9.3101230995376039</v>
      </c>
      <c r="P12" s="228">
        <v>8.7146564939378131</v>
      </c>
      <c r="Q12" s="228">
        <v>8.4496673748765865</v>
      </c>
      <c r="R12" s="228">
        <v>8.6681869349158287</v>
      </c>
      <c r="S12" s="228">
        <v>9.0041417409898248</v>
      </c>
      <c r="T12" s="228">
        <v>9.1663832155178255</v>
      </c>
      <c r="U12" s="228">
        <v>8.697328027704355</v>
      </c>
      <c r="V12" s="228">
        <v>9.1004225058045058</v>
      </c>
      <c r="W12" s="228">
        <v>9.3352153376123947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6.061583433001382</v>
      </c>
      <c r="C15" s="229">
        <v>7.7010686594535072</v>
      </c>
      <c r="D15" s="229">
        <v>8.0424629785168342</v>
      </c>
      <c r="E15" s="229">
        <v>9.6774171602775567</v>
      </c>
      <c r="F15" s="229">
        <v>10.06244065718084</v>
      </c>
      <c r="G15" s="229">
        <v>10.90937637939213</v>
      </c>
      <c r="H15" s="229">
        <v>11.71661827807508</v>
      </c>
      <c r="I15" s="229">
        <v>13.027265866794263</v>
      </c>
      <c r="J15" s="229">
        <v>9.8310288572919013</v>
      </c>
      <c r="K15" s="229">
        <v>8.6605922411294713</v>
      </c>
      <c r="L15" s="229">
        <v>9.9703525452539488</v>
      </c>
      <c r="M15" s="229">
        <v>10.334935456249946</v>
      </c>
      <c r="N15" s="229">
        <v>10.386659801126806</v>
      </c>
      <c r="O15" s="229">
        <v>10.463405670223343</v>
      </c>
      <c r="P15" s="229">
        <v>12.158855584841152</v>
      </c>
      <c r="Q15" s="229">
        <v>12.70326502334626</v>
      </c>
      <c r="R15" s="229">
        <v>12.729060087699176</v>
      </c>
      <c r="S15" s="229">
        <v>13.423031088250374</v>
      </c>
      <c r="T15" s="229">
        <v>13.241673364132239</v>
      </c>
      <c r="U15" s="229">
        <v>13.83335034844521</v>
      </c>
      <c r="V15" s="229">
        <v>13.097483043447031</v>
      </c>
      <c r="W15" s="229">
        <v>13.477159273985972</v>
      </c>
    </row>
    <row r="16" spans="1:23" ht="12" customHeight="1" x14ac:dyDescent="0.25">
      <c r="A16" s="39" t="s">
        <v>98</v>
      </c>
      <c r="B16" s="230">
        <f t="shared" ref="B16:W16" si="2">SUM(B17:B26)</f>
        <v>430.5480432206557</v>
      </c>
      <c r="C16" s="230">
        <f t="shared" si="2"/>
        <v>388.81856222177532</v>
      </c>
      <c r="D16" s="230">
        <f t="shared" si="2"/>
        <v>376.72501437317953</v>
      </c>
      <c r="E16" s="230">
        <f t="shared" si="2"/>
        <v>471.55206132861974</v>
      </c>
      <c r="F16" s="230">
        <f t="shared" si="2"/>
        <v>481.52028756716692</v>
      </c>
      <c r="G16" s="230">
        <f t="shared" si="2"/>
        <v>504.3987888264212</v>
      </c>
      <c r="H16" s="230">
        <f t="shared" si="2"/>
        <v>481.35136317794638</v>
      </c>
      <c r="I16" s="230">
        <f t="shared" si="2"/>
        <v>439.17288027589893</v>
      </c>
      <c r="J16" s="230">
        <f t="shared" si="2"/>
        <v>413.78207445593455</v>
      </c>
      <c r="K16" s="230">
        <f t="shared" si="2"/>
        <v>367.87230144247212</v>
      </c>
      <c r="L16" s="230">
        <f t="shared" si="2"/>
        <v>371.1487592824983</v>
      </c>
      <c r="M16" s="230">
        <f t="shared" si="2"/>
        <v>337.53495727416606</v>
      </c>
      <c r="N16" s="230">
        <f t="shared" si="2"/>
        <v>314.3422693322201</v>
      </c>
      <c r="O16" s="230">
        <f t="shared" si="2"/>
        <v>314.07282354635083</v>
      </c>
      <c r="P16" s="230">
        <f t="shared" si="2"/>
        <v>334.6434452214782</v>
      </c>
      <c r="Q16" s="230">
        <f t="shared" si="2"/>
        <v>323.32585760496056</v>
      </c>
      <c r="R16" s="230">
        <f t="shared" si="2"/>
        <v>324.83908502822942</v>
      </c>
      <c r="S16" s="230">
        <f t="shared" si="2"/>
        <v>329.61910505203616</v>
      </c>
      <c r="T16" s="230">
        <f t="shared" si="2"/>
        <v>329.47900821853744</v>
      </c>
      <c r="U16" s="230">
        <f t="shared" si="2"/>
        <v>332.14541045851786</v>
      </c>
      <c r="V16" s="230">
        <f t="shared" si="2"/>
        <v>324.74950760492874</v>
      </c>
      <c r="W16" s="230">
        <f t="shared" si="2"/>
        <v>327.99620079181352</v>
      </c>
    </row>
    <row r="17" spans="1:23" ht="12" customHeight="1" x14ac:dyDescent="0.25">
      <c r="A17" s="46" t="s">
        <v>30</v>
      </c>
      <c r="B17" s="231">
        <v>37.723613114280234</v>
      </c>
      <c r="C17" s="231">
        <v>38.106591769627087</v>
      </c>
      <c r="D17" s="231">
        <v>42.433164235774839</v>
      </c>
      <c r="E17" s="231">
        <v>34.60245818074398</v>
      </c>
      <c r="F17" s="231">
        <v>34.662207382134589</v>
      </c>
      <c r="G17" s="231">
        <v>37.718570663346171</v>
      </c>
      <c r="H17" s="231">
        <v>34.443162065278656</v>
      </c>
      <c r="I17" s="231">
        <v>28.74367075979022</v>
      </c>
      <c r="J17" s="231">
        <v>23.967755614475713</v>
      </c>
      <c r="K17" s="231">
        <v>21.3067609816929</v>
      </c>
      <c r="L17" s="231">
        <v>21.401699531011509</v>
      </c>
      <c r="M17" s="231">
        <v>26.060244880171215</v>
      </c>
      <c r="N17" s="231">
        <v>23.973721634372918</v>
      </c>
      <c r="O17" s="231">
        <v>25.335552730908759</v>
      </c>
      <c r="P17" s="231">
        <v>25.039094093576654</v>
      </c>
      <c r="Q17" s="231">
        <v>22.74852314789894</v>
      </c>
      <c r="R17" s="231">
        <v>21.008501681772461</v>
      </c>
      <c r="S17" s="231">
        <v>21.139599602529913</v>
      </c>
      <c r="T17" s="231">
        <v>23.939311021443768</v>
      </c>
      <c r="U17" s="231">
        <v>23.139130604773978</v>
      </c>
      <c r="V17" s="231">
        <v>12.930117018049152</v>
      </c>
      <c r="W17" s="231">
        <v>4.6224180083546154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3.6910061913547585</v>
      </c>
      <c r="C19" s="231">
        <v>3.0321288885774922</v>
      </c>
      <c r="D19" s="231">
        <v>2.7054729765289496</v>
      </c>
      <c r="E19" s="231">
        <v>5.8981747478029805</v>
      </c>
      <c r="F19" s="231">
        <v>6.7519569807162458</v>
      </c>
      <c r="G19" s="231">
        <v>10.303138862170373</v>
      </c>
      <c r="H19" s="231">
        <v>11.006797301911471</v>
      </c>
      <c r="I19" s="231">
        <v>4.6732544242890501</v>
      </c>
      <c r="J19" s="231">
        <v>5.9842373409796554</v>
      </c>
      <c r="K19" s="231">
        <v>5.9928306392067885</v>
      </c>
      <c r="L19" s="231">
        <v>6.5069980003733905</v>
      </c>
      <c r="M19" s="231">
        <v>7.6785467281353075</v>
      </c>
      <c r="N19" s="231">
        <v>7.1680406192151915</v>
      </c>
      <c r="O19" s="231">
        <v>6.7511545723719202</v>
      </c>
      <c r="P19" s="231">
        <v>7.9445931348762722</v>
      </c>
      <c r="Q19" s="231">
        <v>7.300670648976368</v>
      </c>
      <c r="R19" s="231">
        <v>7.3699738702431024</v>
      </c>
      <c r="S19" s="231">
        <v>8.4737252830846082</v>
      </c>
      <c r="T19" s="231">
        <v>8.8836300972758799</v>
      </c>
      <c r="U19" s="231">
        <v>8.980922017469716</v>
      </c>
      <c r="V19" s="231">
        <v>9.1951791545018846</v>
      </c>
      <c r="W19" s="231">
        <v>8.7352539408193035</v>
      </c>
    </row>
    <row r="20" spans="1:23" ht="12" customHeight="1" x14ac:dyDescent="0.25">
      <c r="A20" s="46" t="s">
        <v>83</v>
      </c>
      <c r="B20" s="231">
        <v>50.719655289024338</v>
      </c>
      <c r="C20" s="231">
        <v>37.470186958350062</v>
      </c>
      <c r="D20" s="231">
        <v>25.07825834373557</v>
      </c>
      <c r="E20" s="231">
        <v>35.093336235384633</v>
      </c>
      <c r="F20" s="231">
        <v>31.057916804823694</v>
      </c>
      <c r="G20" s="231">
        <v>30.368130168926552</v>
      </c>
      <c r="H20" s="231">
        <v>36.438565549576005</v>
      </c>
      <c r="I20" s="231">
        <v>30.182278275422032</v>
      </c>
      <c r="J20" s="231">
        <v>25.606853697673955</v>
      </c>
      <c r="K20" s="231">
        <v>23.496021403211724</v>
      </c>
      <c r="L20" s="231">
        <v>23.613168415609401</v>
      </c>
      <c r="M20" s="231">
        <v>20.082460969269896</v>
      </c>
      <c r="N20" s="231">
        <v>18.112517948200047</v>
      </c>
      <c r="O20" s="231">
        <v>17.942921004361402</v>
      </c>
      <c r="P20" s="231">
        <v>15.168991187345087</v>
      </c>
      <c r="Q20" s="231">
        <v>14.86367750776752</v>
      </c>
      <c r="R20" s="231">
        <v>14.486306578500638</v>
      </c>
      <c r="S20" s="231">
        <v>11.98589081093859</v>
      </c>
      <c r="T20" s="231">
        <v>12.063983220203296</v>
      </c>
      <c r="U20" s="231">
        <v>10.727861249170477</v>
      </c>
      <c r="V20" s="231">
        <v>9.2519562645825175</v>
      </c>
      <c r="W20" s="231">
        <v>9.3689373299169372</v>
      </c>
    </row>
    <row r="21" spans="1:23" ht="12" customHeight="1" x14ac:dyDescent="0.25">
      <c r="A21" s="46" t="s">
        <v>70</v>
      </c>
      <c r="B21" s="231">
        <v>31.395711232333579</v>
      </c>
      <c r="C21" s="231">
        <v>31.970565953411587</v>
      </c>
      <c r="D21" s="231">
        <v>25.45339603617083</v>
      </c>
      <c r="E21" s="231">
        <v>22.966566253688864</v>
      </c>
      <c r="F21" s="231">
        <v>34.015584291871924</v>
      </c>
      <c r="G21" s="231">
        <v>34.059956167861728</v>
      </c>
      <c r="H21" s="231">
        <v>29.416332467168314</v>
      </c>
      <c r="I21" s="231">
        <v>9.3207758649361736</v>
      </c>
      <c r="J21" s="231">
        <v>8.2285014233420135</v>
      </c>
      <c r="K21" s="231">
        <v>10.948930035171191</v>
      </c>
      <c r="L21" s="231">
        <v>4.2563754592735226</v>
      </c>
      <c r="M21" s="231">
        <v>2.5480660077721526</v>
      </c>
      <c r="N21" s="231">
        <v>2.6174373408952869</v>
      </c>
      <c r="O21" s="231">
        <v>3.3402727727877166</v>
      </c>
      <c r="P21" s="231">
        <v>2.8403084292970426</v>
      </c>
      <c r="Q21" s="231">
        <v>1.782176446874614</v>
      </c>
      <c r="R21" s="231">
        <v>0.82781164560783593</v>
      </c>
      <c r="S21" s="231">
        <v>0.15644513533264789</v>
      </c>
      <c r="T21" s="231">
        <v>0.16283169299362327</v>
      </c>
      <c r="U21" s="231">
        <v>0</v>
      </c>
      <c r="V21" s="231">
        <v>0</v>
      </c>
      <c r="W21" s="231">
        <v>0</v>
      </c>
    </row>
    <row r="22" spans="1:23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0.25413656965976528</v>
      </c>
      <c r="F22" s="231">
        <v>0.53123784708200628</v>
      </c>
      <c r="G22" s="231">
        <v>0.71263779732693178</v>
      </c>
      <c r="H22" s="231">
        <v>1.8595502483914397</v>
      </c>
      <c r="I22" s="231">
        <v>1.4940265143445666</v>
      </c>
      <c r="J22" s="231">
        <v>0.64547014064691299</v>
      </c>
      <c r="K22" s="231">
        <v>1.2420216077191815</v>
      </c>
      <c r="L22" s="231">
        <v>0.47106351047716993</v>
      </c>
      <c r="M22" s="231">
        <v>0.44839514116020091</v>
      </c>
      <c r="N22" s="231">
        <v>0.25303874377684749</v>
      </c>
      <c r="O22" s="231">
        <v>0.72099711645592535</v>
      </c>
      <c r="P22" s="231">
        <v>0.72916657511663596</v>
      </c>
      <c r="Q22" s="231">
        <v>0.53723873151224111</v>
      </c>
      <c r="R22" s="231">
        <v>0.55487210719373126</v>
      </c>
      <c r="S22" s="231">
        <v>0.84482474912406891</v>
      </c>
      <c r="T22" s="231">
        <v>1.014767370123959</v>
      </c>
      <c r="U22" s="231">
        <v>0.78815333213620842</v>
      </c>
      <c r="V22" s="231">
        <v>0.9003089949195191</v>
      </c>
      <c r="W22" s="231">
        <v>0.95955768006471209</v>
      </c>
    </row>
    <row r="23" spans="1:23" ht="12" customHeight="1" x14ac:dyDescent="0.25">
      <c r="A23" s="46" t="s">
        <v>72</v>
      </c>
      <c r="B23" s="231">
        <v>206.0340505155234</v>
      </c>
      <c r="C23" s="231">
        <v>187.74037841971247</v>
      </c>
      <c r="D23" s="231">
        <v>186.11353619495449</v>
      </c>
      <c r="E23" s="231">
        <v>220.34922073581379</v>
      </c>
      <c r="F23" s="231">
        <v>218.28986747475469</v>
      </c>
      <c r="G23" s="231">
        <v>218.00755718871383</v>
      </c>
      <c r="H23" s="231">
        <v>213.70355711198994</v>
      </c>
      <c r="I23" s="231">
        <v>219.46250098218692</v>
      </c>
      <c r="J23" s="231">
        <v>204.16496986584798</v>
      </c>
      <c r="K23" s="231">
        <v>188.24044290023213</v>
      </c>
      <c r="L23" s="231">
        <v>190.14910584204009</v>
      </c>
      <c r="M23" s="231">
        <v>163.28265850790072</v>
      </c>
      <c r="N23" s="231">
        <v>161.70237217569127</v>
      </c>
      <c r="O23" s="231">
        <v>153.65247837632239</v>
      </c>
      <c r="P23" s="231">
        <v>157.15212729037583</v>
      </c>
      <c r="Q23" s="231">
        <v>151.50654677511906</v>
      </c>
      <c r="R23" s="231">
        <v>154.96745206054987</v>
      </c>
      <c r="S23" s="231">
        <v>160.03476693984703</v>
      </c>
      <c r="T23" s="231">
        <v>169.08119483835404</v>
      </c>
      <c r="U23" s="231">
        <v>164.07002581522943</v>
      </c>
      <c r="V23" s="231">
        <v>167.18315025823051</v>
      </c>
      <c r="W23" s="231">
        <v>173.57432722815457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74.710920034057295</v>
      </c>
      <c r="C25" s="231">
        <v>63.962940670906534</v>
      </c>
      <c r="D25" s="231">
        <v>70.101203783160386</v>
      </c>
      <c r="E25" s="231">
        <v>94.611470411946442</v>
      </c>
      <c r="F25" s="231">
        <v>103.16379537620914</v>
      </c>
      <c r="G25" s="231">
        <v>111.3199415729037</v>
      </c>
      <c r="H25" s="231">
        <v>96.109365760129734</v>
      </c>
      <c r="I25" s="231">
        <v>85.752091426232653</v>
      </c>
      <c r="J25" s="231">
        <v>76.683340544080124</v>
      </c>
      <c r="K25" s="231">
        <v>60.182181236166905</v>
      </c>
      <c r="L25" s="231">
        <v>71.034011464917029</v>
      </c>
      <c r="M25" s="231">
        <v>59.108445745566883</v>
      </c>
      <c r="N25" s="231">
        <v>45.819440096899754</v>
      </c>
      <c r="O25" s="231">
        <v>54.452146887825762</v>
      </c>
      <c r="P25" s="231">
        <v>77.211812834876653</v>
      </c>
      <c r="Q25" s="231">
        <v>75.456413857394139</v>
      </c>
      <c r="R25" s="231">
        <v>74.77386613889135</v>
      </c>
      <c r="S25" s="231">
        <v>75.611281594499999</v>
      </c>
      <c r="T25" s="231">
        <v>68.465964097125706</v>
      </c>
      <c r="U25" s="231">
        <v>73.193487689299985</v>
      </c>
      <c r="V25" s="231">
        <v>74.487506147471393</v>
      </c>
      <c r="W25" s="231">
        <v>80.925818384782303</v>
      </c>
    </row>
    <row r="26" spans="1:23" ht="12" customHeight="1" x14ac:dyDescent="0.25">
      <c r="A26" s="46" t="s">
        <v>79</v>
      </c>
      <c r="B26" s="231">
        <v>26.27308684408208</v>
      </c>
      <c r="C26" s="231">
        <v>26.535769561190122</v>
      </c>
      <c r="D26" s="231">
        <v>24.83998280285449</v>
      </c>
      <c r="E26" s="231">
        <v>57.776698193579257</v>
      </c>
      <c r="F26" s="231">
        <v>53.047721409574628</v>
      </c>
      <c r="G26" s="231">
        <v>61.908856405171875</v>
      </c>
      <c r="H26" s="231">
        <v>58.374032673500864</v>
      </c>
      <c r="I26" s="231">
        <v>59.544282028697282</v>
      </c>
      <c r="J26" s="231">
        <v>68.500945828888248</v>
      </c>
      <c r="K26" s="231">
        <v>56.463112639071319</v>
      </c>
      <c r="L26" s="231">
        <v>53.716337058796164</v>
      </c>
      <c r="M26" s="231">
        <v>58.326139294189645</v>
      </c>
      <c r="N26" s="231">
        <v>54.695700773168767</v>
      </c>
      <c r="O26" s="231">
        <v>51.877300085316968</v>
      </c>
      <c r="P26" s="231">
        <v>48.557351676014015</v>
      </c>
      <c r="Q26" s="231">
        <v>49.130610489417705</v>
      </c>
      <c r="R26" s="231">
        <v>50.850300945470401</v>
      </c>
      <c r="S26" s="231">
        <v>51.372570936679303</v>
      </c>
      <c r="T26" s="231">
        <v>45.867325881017173</v>
      </c>
      <c r="U26" s="231">
        <v>51.245829750438098</v>
      </c>
      <c r="V26" s="231">
        <v>50.801289767173763</v>
      </c>
      <c r="W26" s="231">
        <v>49.809888219721074</v>
      </c>
    </row>
    <row r="27" spans="1:23" ht="12" customHeight="1" x14ac:dyDescent="0.25">
      <c r="A27" s="39" t="s">
        <v>99</v>
      </c>
      <c r="B27" s="230">
        <f t="shared" ref="B27:W27" si="3">SUM(B28:B37)</f>
        <v>865.62630008903363</v>
      </c>
      <c r="C27" s="230">
        <f t="shared" si="3"/>
        <v>821.09233858472703</v>
      </c>
      <c r="D27" s="230">
        <f t="shared" si="3"/>
        <v>762.59655242707004</v>
      </c>
      <c r="E27" s="230">
        <f t="shared" si="3"/>
        <v>866.7398526918073</v>
      </c>
      <c r="F27" s="230">
        <f t="shared" si="3"/>
        <v>887.17131545542679</v>
      </c>
      <c r="G27" s="230">
        <f t="shared" si="3"/>
        <v>969.34619599704229</v>
      </c>
      <c r="H27" s="230">
        <f t="shared" si="3"/>
        <v>1047.661891300949</v>
      </c>
      <c r="I27" s="230">
        <f t="shared" si="3"/>
        <v>998.72178313589723</v>
      </c>
      <c r="J27" s="230">
        <f t="shared" si="3"/>
        <v>925.86638553227317</v>
      </c>
      <c r="K27" s="230">
        <f t="shared" si="3"/>
        <v>723.93782926456379</v>
      </c>
      <c r="L27" s="230">
        <f t="shared" si="3"/>
        <v>764.05367359536763</v>
      </c>
      <c r="M27" s="230">
        <f t="shared" si="3"/>
        <v>765.71915899486044</v>
      </c>
      <c r="N27" s="230">
        <f t="shared" si="3"/>
        <v>761.28622980878004</v>
      </c>
      <c r="O27" s="230">
        <f t="shared" si="3"/>
        <v>755.05615680427536</v>
      </c>
      <c r="P27" s="230">
        <f t="shared" si="3"/>
        <v>766.10922538801219</v>
      </c>
      <c r="Q27" s="230">
        <f t="shared" si="3"/>
        <v>772.76299790897895</v>
      </c>
      <c r="R27" s="230">
        <f t="shared" si="3"/>
        <v>785.25647701207629</v>
      </c>
      <c r="S27" s="230">
        <f t="shared" si="3"/>
        <v>829.39021727073964</v>
      </c>
      <c r="T27" s="230">
        <f t="shared" si="3"/>
        <v>851.74470071671158</v>
      </c>
      <c r="U27" s="230">
        <f t="shared" si="3"/>
        <v>851.68497754006614</v>
      </c>
      <c r="V27" s="230">
        <f t="shared" si="3"/>
        <v>797.40555017011945</v>
      </c>
      <c r="W27" s="230">
        <f t="shared" si="3"/>
        <v>824.99687761154132</v>
      </c>
    </row>
    <row r="28" spans="1:23" ht="12" customHeight="1" x14ac:dyDescent="0.25">
      <c r="A28" s="18" t="s">
        <v>30</v>
      </c>
      <c r="B28" s="232">
        <v>48.660909671618292</v>
      </c>
      <c r="C28" s="232">
        <v>47.395901781533681</v>
      </c>
      <c r="D28" s="232">
        <v>54.527024930175273</v>
      </c>
      <c r="E28" s="232">
        <v>47.407172085808043</v>
      </c>
      <c r="F28" s="232">
        <v>42.500217381407971</v>
      </c>
      <c r="G28" s="232">
        <v>42.183664934246252</v>
      </c>
      <c r="H28" s="232">
        <v>44.842478519416105</v>
      </c>
      <c r="I28" s="232">
        <v>53.914282808567478</v>
      </c>
      <c r="J28" s="232">
        <v>56.911780069101233</v>
      </c>
      <c r="K28" s="232">
        <v>32.995818553990659</v>
      </c>
      <c r="L28" s="232">
        <v>26.063820675351344</v>
      </c>
      <c r="M28" s="232">
        <v>26.886530700224309</v>
      </c>
      <c r="N28" s="232">
        <v>26.820173464509285</v>
      </c>
      <c r="O28" s="232">
        <v>22.133320871842749</v>
      </c>
      <c r="P28" s="232">
        <v>20.027113988968477</v>
      </c>
      <c r="Q28" s="232">
        <v>16.551476852101057</v>
      </c>
      <c r="R28" s="232">
        <v>15.260457905501834</v>
      </c>
      <c r="S28" s="232">
        <v>17.113882770642917</v>
      </c>
      <c r="T28" s="232">
        <v>16.918212624300001</v>
      </c>
      <c r="U28" s="232">
        <v>16.660697426180452</v>
      </c>
      <c r="V28" s="232">
        <v>15.357759164238033</v>
      </c>
      <c r="W28" s="232">
        <v>16.434675714775217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9.865915562729505</v>
      </c>
      <c r="C30" s="232">
        <v>10.524792865506772</v>
      </c>
      <c r="D30" s="232">
        <v>8.5920334723102592</v>
      </c>
      <c r="E30" s="232">
        <v>15.566915535945942</v>
      </c>
      <c r="F30" s="232">
        <v>14.713219287555463</v>
      </c>
      <c r="G30" s="232">
        <v>17.940541275404861</v>
      </c>
      <c r="H30" s="232">
        <v>24.0153007204445</v>
      </c>
      <c r="I30" s="232">
        <v>15.124767931686877</v>
      </c>
      <c r="J30" s="232">
        <v>17.113527061427916</v>
      </c>
      <c r="K30" s="232">
        <v>14.90510573224635</v>
      </c>
      <c r="L30" s="232">
        <v>15.490852386556963</v>
      </c>
      <c r="M30" s="232">
        <v>17.618787751658331</v>
      </c>
      <c r="N30" s="232">
        <v>17.029551814146803</v>
      </c>
      <c r="O30" s="232">
        <v>16.346523845512856</v>
      </c>
      <c r="P30" s="232">
        <v>16.252913313962932</v>
      </c>
      <c r="Q30" s="232">
        <v>13.597351706999554</v>
      </c>
      <c r="R30" s="232">
        <v>14.627876516687246</v>
      </c>
      <c r="S30" s="232">
        <v>15.56427987598676</v>
      </c>
      <c r="T30" s="232">
        <v>17.235286497737015</v>
      </c>
      <c r="U30" s="232">
        <v>13.785458034121</v>
      </c>
      <c r="V30" s="232">
        <v>14.138956701044117</v>
      </c>
      <c r="W30" s="232">
        <v>11.986758097013885</v>
      </c>
    </row>
    <row r="31" spans="1:23" ht="12" customHeight="1" x14ac:dyDescent="0.25">
      <c r="A31" s="18" t="s">
        <v>83</v>
      </c>
      <c r="B31" s="232">
        <v>111.20709198239069</v>
      </c>
      <c r="C31" s="232">
        <v>82.7835980302481</v>
      </c>
      <c r="D31" s="232">
        <v>54.915264290145629</v>
      </c>
      <c r="E31" s="232">
        <v>73.089110477047598</v>
      </c>
      <c r="F31" s="232">
        <v>68.424639172801577</v>
      </c>
      <c r="G31" s="232">
        <v>80.595801979997205</v>
      </c>
      <c r="H31" s="232">
        <v>96.444265787519356</v>
      </c>
      <c r="I31" s="232">
        <v>71.125247625372282</v>
      </c>
      <c r="J31" s="232">
        <v>72.736274489747615</v>
      </c>
      <c r="K31" s="232">
        <v>57.967753374199972</v>
      </c>
      <c r="L31" s="232">
        <v>47.885217455004486</v>
      </c>
      <c r="M31" s="232">
        <v>39.503818316438533</v>
      </c>
      <c r="N31" s="232">
        <v>36.496669024173656</v>
      </c>
      <c r="O31" s="232">
        <v>33.681351323296482</v>
      </c>
      <c r="P31" s="232">
        <v>29.476206890173273</v>
      </c>
      <c r="Q31" s="232">
        <v>29.830762384952187</v>
      </c>
      <c r="R31" s="232">
        <v>31.169965206418752</v>
      </c>
      <c r="S31" s="232">
        <v>31.190548025229269</v>
      </c>
      <c r="T31" s="232">
        <v>29.595999299895894</v>
      </c>
      <c r="U31" s="232">
        <v>31.564009088862637</v>
      </c>
      <c r="V31" s="232">
        <v>31.436944784362367</v>
      </c>
      <c r="W31" s="232">
        <v>32.244828695666655</v>
      </c>
    </row>
    <row r="32" spans="1:23" ht="12" customHeight="1" x14ac:dyDescent="0.25">
      <c r="A32" s="18" t="s">
        <v>70</v>
      </c>
      <c r="B32" s="232">
        <v>61.238080685121275</v>
      </c>
      <c r="C32" s="232">
        <v>47.154283573673546</v>
      </c>
      <c r="D32" s="232">
        <v>22.793551513270273</v>
      </c>
      <c r="E32" s="232">
        <v>16.595858509853695</v>
      </c>
      <c r="F32" s="232">
        <v>11.336522328936333</v>
      </c>
      <c r="G32" s="232">
        <v>8.3971375552681096</v>
      </c>
      <c r="H32" s="232">
        <v>12.076014910303744</v>
      </c>
      <c r="I32" s="232">
        <v>7.3990005753045835</v>
      </c>
      <c r="J32" s="232">
        <v>6.5033988346115521</v>
      </c>
      <c r="K32" s="232">
        <v>4.7892470929457485</v>
      </c>
      <c r="L32" s="232">
        <v>3.6088008089981862</v>
      </c>
      <c r="M32" s="232">
        <v>4.3259666663465062</v>
      </c>
      <c r="N32" s="232">
        <v>5.234239357299038</v>
      </c>
      <c r="O32" s="232">
        <v>3.5292887061460747</v>
      </c>
      <c r="P32" s="232">
        <v>3.045676093488856</v>
      </c>
      <c r="Q32" s="232">
        <v>1.1587521859714731</v>
      </c>
      <c r="R32" s="232">
        <v>0.15241191415140731</v>
      </c>
      <c r="S32" s="232">
        <v>5.0347641967438073E-2</v>
      </c>
      <c r="T32" s="232">
        <v>3.8114136757021633E-2</v>
      </c>
      <c r="U32" s="232">
        <v>0</v>
      </c>
      <c r="V32" s="232">
        <v>0</v>
      </c>
      <c r="W32" s="232">
        <v>0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20.704590859403005</v>
      </c>
      <c r="F33" s="232">
        <v>31.294987432367694</v>
      </c>
      <c r="G33" s="232">
        <v>35.771111127866526</v>
      </c>
      <c r="H33" s="232">
        <v>48.867792829854473</v>
      </c>
      <c r="I33" s="232">
        <v>38.094709513170471</v>
      </c>
      <c r="J33" s="232">
        <v>38.943265886868126</v>
      </c>
      <c r="K33" s="232">
        <v>32.910858873794147</v>
      </c>
      <c r="L33" s="232">
        <v>23.79995970534398</v>
      </c>
      <c r="M33" s="232">
        <v>21.457709759957599</v>
      </c>
      <c r="N33" s="232">
        <v>17.864502098871473</v>
      </c>
      <c r="O33" s="232">
        <v>33.43618259119669</v>
      </c>
      <c r="P33" s="232">
        <v>34.828701008718276</v>
      </c>
      <c r="Q33" s="232">
        <v>23.995607356191972</v>
      </c>
      <c r="R33" s="232">
        <v>23.794483008885368</v>
      </c>
      <c r="S33" s="232">
        <v>26.950532086645488</v>
      </c>
      <c r="T33" s="232">
        <v>29.622034005628407</v>
      </c>
      <c r="U33" s="232">
        <v>27.885277450322949</v>
      </c>
      <c r="V33" s="232">
        <v>31.978366843429576</v>
      </c>
      <c r="W33" s="232">
        <v>35.514389009531158</v>
      </c>
    </row>
    <row r="34" spans="1:23" ht="12" customHeight="1" x14ac:dyDescent="0.25">
      <c r="A34" s="18" t="s">
        <v>72</v>
      </c>
      <c r="B34" s="232">
        <v>267.03490266584595</v>
      </c>
      <c r="C34" s="232">
        <v>253.61918869822009</v>
      </c>
      <c r="D34" s="232">
        <v>230.14061682988941</v>
      </c>
      <c r="E34" s="232">
        <v>261.27134188960991</v>
      </c>
      <c r="F34" s="232">
        <v>274.90917204113214</v>
      </c>
      <c r="G34" s="232">
        <v>305.34117911646229</v>
      </c>
      <c r="H34" s="232">
        <v>320.25480836325863</v>
      </c>
      <c r="I34" s="232">
        <v>314.83744865976462</v>
      </c>
      <c r="J34" s="232">
        <v>307.77935576603392</v>
      </c>
      <c r="K34" s="232">
        <v>249.35399018820138</v>
      </c>
      <c r="L34" s="232">
        <v>280.9871006989539</v>
      </c>
      <c r="M34" s="232">
        <v>252.21409790935095</v>
      </c>
      <c r="N34" s="232">
        <v>245.45150388133374</v>
      </c>
      <c r="O34" s="232">
        <v>230.96594538570491</v>
      </c>
      <c r="P34" s="232">
        <v>226.10802275051</v>
      </c>
      <c r="Q34" s="232">
        <v>242.63768094888658</v>
      </c>
      <c r="R34" s="232">
        <v>252.19987261244489</v>
      </c>
      <c r="S34" s="232">
        <v>270.09333551520785</v>
      </c>
      <c r="T34" s="232">
        <v>279.27125255661815</v>
      </c>
      <c r="U34" s="232">
        <v>279.83625750702316</v>
      </c>
      <c r="V34" s="232">
        <v>271.03138854292968</v>
      </c>
      <c r="W34" s="232">
        <v>295.01444711609031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8.1638520300140129</v>
      </c>
      <c r="F36" s="232">
        <v>10.216428183550093</v>
      </c>
      <c r="G36" s="232">
        <v>14.074211479546832</v>
      </c>
      <c r="H36" s="232">
        <v>14.237409820265796</v>
      </c>
      <c r="I36" s="232">
        <v>9.2130848420390663</v>
      </c>
      <c r="J36" s="232">
        <v>12.35844793399383</v>
      </c>
      <c r="K36" s="232">
        <v>19.759521257384257</v>
      </c>
      <c r="L36" s="232">
        <v>19.369169962426056</v>
      </c>
      <c r="M36" s="232">
        <v>21.430505243255112</v>
      </c>
      <c r="N36" s="232">
        <v>24.233956291750289</v>
      </c>
      <c r="O36" s="232">
        <v>27.471928778554272</v>
      </c>
      <c r="P36" s="232">
        <v>36.168324740359807</v>
      </c>
      <c r="Q36" s="232">
        <v>34.364910304256767</v>
      </c>
      <c r="R36" s="232">
        <v>34.450295512011479</v>
      </c>
      <c r="S36" s="232">
        <v>40.819586849180112</v>
      </c>
      <c r="T36" s="232">
        <v>48.070493340535506</v>
      </c>
      <c r="U36" s="232">
        <v>52.46033862196397</v>
      </c>
      <c r="V36" s="232">
        <v>46.056861866286141</v>
      </c>
      <c r="W36" s="232">
        <v>43.749933979792061</v>
      </c>
    </row>
    <row r="37" spans="1:23" ht="12" customHeight="1" x14ac:dyDescent="0.25">
      <c r="A37" s="47" t="s">
        <v>38</v>
      </c>
      <c r="B37" s="233">
        <v>367.61939952132792</v>
      </c>
      <c r="C37" s="233">
        <v>379.61457363554479</v>
      </c>
      <c r="D37" s="233">
        <v>391.62806139127912</v>
      </c>
      <c r="E37" s="233">
        <v>423.94101130412503</v>
      </c>
      <c r="F37" s="233">
        <v>433.77612962767557</v>
      </c>
      <c r="G37" s="233">
        <v>465.04254852825022</v>
      </c>
      <c r="H37" s="233">
        <v>486.92382034988646</v>
      </c>
      <c r="I37" s="233">
        <v>489.01324117999189</v>
      </c>
      <c r="J37" s="233">
        <v>413.52033549048906</v>
      </c>
      <c r="K37" s="233">
        <v>311.25553419180125</v>
      </c>
      <c r="L37" s="233">
        <v>346.84875190273277</v>
      </c>
      <c r="M37" s="233">
        <v>382.28174264762913</v>
      </c>
      <c r="N37" s="233">
        <v>388.15563387669567</v>
      </c>
      <c r="O37" s="233">
        <v>387.49161530202133</v>
      </c>
      <c r="P37" s="233">
        <v>400.20226660183062</v>
      </c>
      <c r="Q37" s="233">
        <v>410.62645616961936</v>
      </c>
      <c r="R37" s="233">
        <v>413.60111433597535</v>
      </c>
      <c r="S37" s="233">
        <v>427.60770450587984</v>
      </c>
      <c r="T37" s="233">
        <v>430.99330825523953</v>
      </c>
      <c r="U37" s="233">
        <v>429.49293941159198</v>
      </c>
      <c r="V37" s="233">
        <v>387.40527226782956</v>
      </c>
      <c r="W37" s="233">
        <v>390.0518449986721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0.99999999999999989</v>
      </c>
      <c r="C41" s="234">
        <f t="shared" si="4"/>
        <v>0.99999999999999989</v>
      </c>
      <c r="D41" s="234">
        <f t="shared" si="4"/>
        <v>0.99999999999999978</v>
      </c>
      <c r="E41" s="234">
        <f t="shared" si="4"/>
        <v>0.99999999999999989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0.99999999999999989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0.99999999999999989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0.99999999999999989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9.0016120680239693E-3</v>
      </c>
      <c r="C42" s="235">
        <f t="shared" si="5"/>
        <v>9.7347346600363798E-3</v>
      </c>
      <c r="D42" s="235">
        <f t="shared" si="5"/>
        <v>9.6715495286739898E-3</v>
      </c>
      <c r="E42" s="235">
        <f t="shared" si="5"/>
        <v>9.3479295390053087E-3</v>
      </c>
      <c r="F42" s="235">
        <f t="shared" si="5"/>
        <v>9.5123595948035655E-3</v>
      </c>
      <c r="G42" s="235">
        <f t="shared" si="5"/>
        <v>9.7995077499186036E-3</v>
      </c>
      <c r="H42" s="235">
        <f t="shared" si="5"/>
        <v>9.9656745609380815E-3</v>
      </c>
      <c r="I42" s="235">
        <f t="shared" si="5"/>
        <v>1.0111970800409271E-2</v>
      </c>
      <c r="J42" s="235">
        <f t="shared" si="5"/>
        <v>9.826165698145763E-3</v>
      </c>
      <c r="K42" s="235">
        <f t="shared" si="5"/>
        <v>1.0289636563137193E-2</v>
      </c>
      <c r="L42" s="235">
        <f t="shared" si="5"/>
        <v>1.0594094526549131E-2</v>
      </c>
      <c r="M42" s="235">
        <f t="shared" si="5"/>
        <v>1.0463662718587825E-2</v>
      </c>
      <c r="N42" s="235">
        <f t="shared" si="5"/>
        <v>1.0446328337945404E-2</v>
      </c>
      <c r="O42" s="235">
        <f t="shared" si="5"/>
        <v>1.052858291117865E-2</v>
      </c>
      <c r="P42" s="235">
        <f t="shared" si="5"/>
        <v>1.0393910778024533E-2</v>
      </c>
      <c r="Q42" s="235">
        <f t="shared" si="5"/>
        <v>1.049096587900572E-2</v>
      </c>
      <c r="R42" s="235">
        <f t="shared" si="5"/>
        <v>1.0526441526649579E-2</v>
      </c>
      <c r="S42" s="235">
        <f t="shared" si="5"/>
        <v>1.061791664256191E-2</v>
      </c>
      <c r="T42" s="235">
        <f t="shared" si="5"/>
        <v>1.1044020650529516E-2</v>
      </c>
      <c r="U42" s="235">
        <f t="shared" si="5"/>
        <v>1.1191570047105666E-2</v>
      </c>
      <c r="V42" s="235">
        <f t="shared" si="5"/>
        <v>1.1093094354802411E-2</v>
      </c>
      <c r="W42" s="235">
        <f t="shared" si="5"/>
        <v>1.1467438108771285E-2</v>
      </c>
    </row>
    <row r="43" spans="1:23" ht="12" customHeight="1" x14ac:dyDescent="0.25">
      <c r="A43" s="202" t="s">
        <v>93</v>
      </c>
      <c r="B43" s="235">
        <f t="shared" ref="B43:W43" si="6">IF(B7=0,0,B7/B$5)</f>
        <v>1.2747476130439594E-2</v>
      </c>
      <c r="C43" s="235">
        <f t="shared" si="6"/>
        <v>1.3588868028222983E-2</v>
      </c>
      <c r="D43" s="235">
        <f t="shared" si="6"/>
        <v>1.4302706684297813E-2</v>
      </c>
      <c r="E43" s="235">
        <f t="shared" si="6"/>
        <v>1.714059619665249E-2</v>
      </c>
      <c r="F43" s="235">
        <f t="shared" si="6"/>
        <v>1.7238384264596052E-2</v>
      </c>
      <c r="G43" s="235">
        <f t="shared" si="6"/>
        <v>1.6329745865384385E-2</v>
      </c>
      <c r="H43" s="235">
        <f t="shared" si="6"/>
        <v>1.5890437577084401E-2</v>
      </c>
      <c r="I43" s="235">
        <f t="shared" si="6"/>
        <v>1.7225236766743535E-2</v>
      </c>
      <c r="J43" s="235">
        <f t="shared" si="6"/>
        <v>1.5296640816638759E-2</v>
      </c>
      <c r="K43" s="235">
        <f t="shared" si="6"/>
        <v>1.6850460996973116E-2</v>
      </c>
      <c r="L43" s="235">
        <f t="shared" si="6"/>
        <v>1.7571628349517681E-2</v>
      </c>
      <c r="M43" s="235">
        <f t="shared" si="6"/>
        <v>1.7375087412202953E-2</v>
      </c>
      <c r="N43" s="235">
        <f t="shared" si="6"/>
        <v>1.7464827221501653E-2</v>
      </c>
      <c r="O43" s="235">
        <f t="shared" si="6"/>
        <v>1.7159577277224638E-2</v>
      </c>
      <c r="P43" s="235">
        <f t="shared" si="6"/>
        <v>1.6753343205268719E-2</v>
      </c>
      <c r="Q43" s="235">
        <f t="shared" si="6"/>
        <v>1.6910382038672605E-2</v>
      </c>
      <c r="R43" s="235">
        <f t="shared" si="6"/>
        <v>1.6755127664159652E-2</v>
      </c>
      <c r="S43" s="235">
        <f t="shared" si="6"/>
        <v>1.655939587958764E-2</v>
      </c>
      <c r="T43" s="235">
        <f t="shared" si="6"/>
        <v>1.677450199884618E-2</v>
      </c>
      <c r="U43" s="235">
        <f t="shared" si="6"/>
        <v>1.674122772878665E-2</v>
      </c>
      <c r="V43" s="235">
        <f t="shared" si="6"/>
        <v>1.7177888929073924E-2</v>
      </c>
      <c r="W43" s="235">
        <f t="shared" si="6"/>
        <v>1.7778142301381583E-2</v>
      </c>
    </row>
    <row r="44" spans="1:23" ht="12" customHeight="1" x14ac:dyDescent="0.25">
      <c r="A44" s="202" t="s">
        <v>94</v>
      </c>
      <c r="B44" s="235">
        <f t="shared" ref="B44:W44" si="7">IF(B8=0,0,B8/B$5)</f>
        <v>2.7916014715877884E-2</v>
      </c>
      <c r="C44" s="235">
        <f t="shared" si="7"/>
        <v>2.9506011581104816E-2</v>
      </c>
      <c r="D44" s="235">
        <f t="shared" si="7"/>
        <v>3.1440921108257781E-2</v>
      </c>
      <c r="E44" s="235">
        <f t="shared" si="7"/>
        <v>3.2396928104992236E-2</v>
      </c>
      <c r="F44" s="235">
        <f t="shared" si="7"/>
        <v>3.2438727198520645E-2</v>
      </c>
      <c r="G44" s="235">
        <f t="shared" si="7"/>
        <v>3.1306448335046103E-2</v>
      </c>
      <c r="H44" s="235">
        <f t="shared" si="7"/>
        <v>3.0551088897916086E-2</v>
      </c>
      <c r="I44" s="235">
        <f t="shared" si="7"/>
        <v>3.113541334008391E-2</v>
      </c>
      <c r="J44" s="235">
        <f t="shared" si="7"/>
        <v>3.0090794319856715E-2</v>
      </c>
      <c r="K44" s="235">
        <f t="shared" si="7"/>
        <v>3.1976371098953328E-2</v>
      </c>
      <c r="L44" s="235">
        <f t="shared" si="7"/>
        <v>3.2910940229121791E-2</v>
      </c>
      <c r="M44" s="235">
        <f t="shared" si="7"/>
        <v>3.327465930933457E-2</v>
      </c>
      <c r="N44" s="235">
        <f t="shared" si="7"/>
        <v>3.4179570625133118E-2</v>
      </c>
      <c r="O44" s="235">
        <f t="shared" si="7"/>
        <v>3.3576849283437002E-2</v>
      </c>
      <c r="P44" s="235">
        <f t="shared" si="7"/>
        <v>3.300963168164911E-2</v>
      </c>
      <c r="Q44" s="235">
        <f t="shared" si="7"/>
        <v>3.3642870783623234E-2</v>
      </c>
      <c r="R44" s="235">
        <f t="shared" si="7"/>
        <v>3.3197241216924619E-2</v>
      </c>
      <c r="S44" s="235">
        <f t="shared" si="7"/>
        <v>3.3112735152064254E-2</v>
      </c>
      <c r="T44" s="235">
        <f t="shared" si="7"/>
        <v>3.2622372222626227E-2</v>
      </c>
      <c r="U44" s="235">
        <f t="shared" si="7"/>
        <v>3.2658605820368822E-2</v>
      </c>
      <c r="V44" s="235">
        <f t="shared" si="7"/>
        <v>3.280001168692373E-2</v>
      </c>
      <c r="W44" s="235">
        <f t="shared" si="7"/>
        <v>3.3561462231629619E-2</v>
      </c>
    </row>
    <row r="45" spans="1:23" ht="12" customHeight="1" x14ac:dyDescent="0.25">
      <c r="A45" s="202" t="s">
        <v>95</v>
      </c>
      <c r="B45" s="235">
        <f t="shared" ref="B45:W45" si="8">IF(B9=0,0,B9/B$5)</f>
        <v>2.1627541404999853E-2</v>
      </c>
      <c r="C45" s="235">
        <f t="shared" si="8"/>
        <v>2.3014289235956813E-2</v>
      </c>
      <c r="D45" s="235">
        <f t="shared" si="8"/>
        <v>2.4696424179812913E-2</v>
      </c>
      <c r="E45" s="235">
        <f t="shared" si="8"/>
        <v>2.9563323880483491E-2</v>
      </c>
      <c r="F45" s="235">
        <f t="shared" si="8"/>
        <v>2.9966278191477732E-2</v>
      </c>
      <c r="G45" s="235">
        <f t="shared" si="8"/>
        <v>2.80685850901028E-2</v>
      </c>
      <c r="H45" s="235">
        <f t="shared" si="8"/>
        <v>2.65215298778353E-2</v>
      </c>
      <c r="I45" s="235">
        <f t="shared" si="8"/>
        <v>2.8673272438468268E-2</v>
      </c>
      <c r="J45" s="235">
        <f t="shared" si="8"/>
        <v>2.5102779916182757E-2</v>
      </c>
      <c r="K45" s="235">
        <f t="shared" si="8"/>
        <v>2.8576881744720499E-2</v>
      </c>
      <c r="L45" s="235">
        <f t="shared" si="8"/>
        <v>2.9168981740819337E-2</v>
      </c>
      <c r="M45" s="235">
        <f t="shared" si="8"/>
        <v>2.9109965729410676E-2</v>
      </c>
      <c r="N45" s="235">
        <f t="shared" si="8"/>
        <v>2.9558064603922383E-2</v>
      </c>
      <c r="O45" s="235">
        <f t="shared" si="8"/>
        <v>2.8462321872418695E-2</v>
      </c>
      <c r="P45" s="235">
        <f t="shared" si="8"/>
        <v>2.7924670075227007E-2</v>
      </c>
      <c r="Q45" s="235">
        <f t="shared" si="8"/>
        <v>2.8276985319324609E-2</v>
      </c>
      <c r="R45" s="235">
        <f t="shared" si="8"/>
        <v>2.7820379401186868E-2</v>
      </c>
      <c r="S45" s="235">
        <f t="shared" si="8"/>
        <v>2.7116471403033131E-2</v>
      </c>
      <c r="T45" s="235">
        <f t="shared" si="8"/>
        <v>2.6403634801740621E-2</v>
      </c>
      <c r="U45" s="235">
        <f t="shared" si="8"/>
        <v>2.6285627727650165E-2</v>
      </c>
      <c r="V45" s="235">
        <f t="shared" si="8"/>
        <v>2.7473153421167171E-2</v>
      </c>
      <c r="W45" s="235">
        <f t="shared" si="8"/>
        <v>2.8132792531963866E-2</v>
      </c>
    </row>
    <row r="46" spans="1:23" ht="12" customHeight="1" x14ac:dyDescent="0.25">
      <c r="A46" s="202" t="s">
        <v>96</v>
      </c>
      <c r="B46" s="235">
        <f t="shared" ref="B46:W46" si="9">IF(B10=0,0,B10/B$5)</f>
        <v>2.0322231393349186E-2</v>
      </c>
      <c r="C46" s="235">
        <f t="shared" si="9"/>
        <v>2.0130409798482431E-2</v>
      </c>
      <c r="D46" s="235">
        <f t="shared" si="9"/>
        <v>1.9417662305495593E-2</v>
      </c>
      <c r="E46" s="235">
        <f t="shared" si="9"/>
        <v>2.0528146109923609E-2</v>
      </c>
      <c r="F46" s="235">
        <f t="shared" si="9"/>
        <v>2.0052925707056149E-2</v>
      </c>
      <c r="G46" s="235">
        <f t="shared" si="9"/>
        <v>1.9076508123313875E-2</v>
      </c>
      <c r="H46" s="235">
        <f t="shared" si="9"/>
        <v>1.8324710652237012E-2</v>
      </c>
      <c r="I46" s="235">
        <f t="shared" si="9"/>
        <v>1.8394064181573147E-2</v>
      </c>
      <c r="J46" s="235">
        <f t="shared" si="9"/>
        <v>1.7768627215442132E-2</v>
      </c>
      <c r="K46" s="235">
        <f t="shared" si="9"/>
        <v>1.8192027316354799E-2</v>
      </c>
      <c r="L46" s="235">
        <f t="shared" si="9"/>
        <v>1.8739548282042846E-2</v>
      </c>
      <c r="M46" s="235">
        <f t="shared" si="9"/>
        <v>1.7819857468089458E-2</v>
      </c>
      <c r="N46" s="235">
        <f t="shared" si="9"/>
        <v>1.749825226834311E-2</v>
      </c>
      <c r="O46" s="235">
        <f t="shared" si="9"/>
        <v>1.7584213837220961E-2</v>
      </c>
      <c r="P46" s="235">
        <f t="shared" si="9"/>
        <v>1.7879057218979973E-2</v>
      </c>
      <c r="Q46" s="235">
        <f t="shared" si="9"/>
        <v>1.8113731598572904E-2</v>
      </c>
      <c r="R46" s="235">
        <f t="shared" si="9"/>
        <v>1.8146434292795766E-2</v>
      </c>
      <c r="S46" s="235">
        <f t="shared" si="9"/>
        <v>1.8028313729353599E-2</v>
      </c>
      <c r="T46" s="235">
        <f t="shared" si="9"/>
        <v>1.7730010274571703E-2</v>
      </c>
      <c r="U46" s="235">
        <f t="shared" si="9"/>
        <v>1.7692898017249381E-2</v>
      </c>
      <c r="V46" s="235">
        <f t="shared" si="9"/>
        <v>1.8310179155827153E-2</v>
      </c>
      <c r="W46" s="235">
        <f t="shared" si="9"/>
        <v>1.8210985596694158E-2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0.30173675306209063</v>
      </c>
      <c r="C47" s="236">
        <f t="shared" si="10"/>
        <v>0.29051888653822694</v>
      </c>
      <c r="D47" s="236">
        <f t="shared" si="10"/>
        <v>0.29774723916429169</v>
      </c>
      <c r="E47" s="236">
        <f t="shared" si="10"/>
        <v>0.31395524687629511</v>
      </c>
      <c r="F47" s="236">
        <f t="shared" si="10"/>
        <v>0.31338987837001087</v>
      </c>
      <c r="G47" s="236">
        <f t="shared" si="10"/>
        <v>0.30646303604922237</v>
      </c>
      <c r="H47" s="236">
        <f t="shared" si="10"/>
        <v>0.28293599142221154</v>
      </c>
      <c r="I47" s="236">
        <f t="shared" si="10"/>
        <v>0.27319288619680232</v>
      </c>
      <c r="J47" s="236">
        <f t="shared" si="10"/>
        <v>0.27857775194987439</v>
      </c>
      <c r="K47" s="236">
        <f t="shared" si="10"/>
        <v>0.30126117591385293</v>
      </c>
      <c r="L47" s="236">
        <f t="shared" si="10"/>
        <v>0.29131283592698048</v>
      </c>
      <c r="M47" s="236">
        <f t="shared" si="10"/>
        <v>0.27288961348289031</v>
      </c>
      <c r="N47" s="236">
        <f t="shared" si="10"/>
        <v>0.26034336236950267</v>
      </c>
      <c r="O47" s="236">
        <f t="shared" si="10"/>
        <v>0.26224074803409891</v>
      </c>
      <c r="P47" s="236">
        <f t="shared" si="10"/>
        <v>0.27179985897957387</v>
      </c>
      <c r="Q47" s="236">
        <f t="shared" si="10"/>
        <v>0.26329011873205671</v>
      </c>
      <c r="R47" s="236">
        <f t="shared" si="10"/>
        <v>0.26147423322392321</v>
      </c>
      <c r="S47" s="236">
        <f t="shared" si="10"/>
        <v>0.254411905186467</v>
      </c>
      <c r="T47" s="236">
        <f t="shared" si="10"/>
        <v>0.24976123513249709</v>
      </c>
      <c r="U47" s="236">
        <f t="shared" si="10"/>
        <v>0.25122939178702308</v>
      </c>
      <c r="V47" s="236">
        <f t="shared" si="10"/>
        <v>0.25847463355324563</v>
      </c>
      <c r="W47" s="236">
        <f t="shared" si="10"/>
        <v>0.25342315729286746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0.60664837122521875</v>
      </c>
      <c r="C48" s="237">
        <f t="shared" si="11"/>
        <v>0.61350680015796955</v>
      </c>
      <c r="D48" s="237">
        <f t="shared" si="11"/>
        <v>0.60272349702917005</v>
      </c>
      <c r="E48" s="237">
        <f t="shared" si="11"/>
        <v>0.57706782929264766</v>
      </c>
      <c r="F48" s="237">
        <f t="shared" si="11"/>
        <v>0.57740144667353499</v>
      </c>
      <c r="G48" s="237">
        <f t="shared" si="11"/>
        <v>0.58895616878701196</v>
      </c>
      <c r="H48" s="237">
        <f t="shared" si="11"/>
        <v>0.61581056701177761</v>
      </c>
      <c r="I48" s="237">
        <f t="shared" si="11"/>
        <v>0.62126715627591966</v>
      </c>
      <c r="J48" s="237">
        <f t="shared" si="11"/>
        <v>0.6233372400838596</v>
      </c>
      <c r="K48" s="237">
        <f t="shared" si="11"/>
        <v>0.59285344636600801</v>
      </c>
      <c r="L48" s="237">
        <f t="shared" si="11"/>
        <v>0.5997019709449688</v>
      </c>
      <c r="M48" s="237">
        <f t="shared" si="11"/>
        <v>0.6190671538794843</v>
      </c>
      <c r="N48" s="237">
        <f t="shared" si="11"/>
        <v>0.63050959457365163</v>
      </c>
      <c r="O48" s="237">
        <f t="shared" si="11"/>
        <v>0.63044770678442119</v>
      </c>
      <c r="P48" s="237">
        <f t="shared" si="11"/>
        <v>0.62223952806127669</v>
      </c>
      <c r="Q48" s="237">
        <f t="shared" si="11"/>
        <v>0.6292749456487442</v>
      </c>
      <c r="R48" s="237">
        <f t="shared" si="11"/>
        <v>0.63208014267436041</v>
      </c>
      <c r="S48" s="237">
        <f t="shared" si="11"/>
        <v>0.64015326200693246</v>
      </c>
      <c r="T48" s="237">
        <f t="shared" si="11"/>
        <v>0.64566422491918862</v>
      </c>
      <c r="U48" s="237">
        <f t="shared" si="11"/>
        <v>0.64420067887181609</v>
      </c>
      <c r="V48" s="237">
        <f t="shared" si="11"/>
        <v>0.63467103889896004</v>
      </c>
      <c r="W48" s="237">
        <f t="shared" si="11"/>
        <v>0.63742602193669196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SI: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688.13878588059174</v>
      </c>
      <c r="C5" s="225">
        <f t="shared" si="0"/>
        <v>650.08846729346931</v>
      </c>
      <c r="D5" s="225">
        <f t="shared" si="0"/>
        <v>628.96309969390222</v>
      </c>
      <c r="E5" s="225">
        <f t="shared" si="0"/>
        <v>745.24918040291118</v>
      </c>
      <c r="F5" s="225">
        <f t="shared" si="0"/>
        <v>768.13683786741308</v>
      </c>
      <c r="G5" s="225">
        <f t="shared" si="0"/>
        <v>825.36236553439448</v>
      </c>
      <c r="H5" s="225">
        <f t="shared" si="0"/>
        <v>839.32627289597406</v>
      </c>
      <c r="I5" s="225">
        <f t="shared" si="0"/>
        <v>798.75201403461358</v>
      </c>
      <c r="J5" s="225">
        <f t="shared" si="0"/>
        <v>740.54664467652481</v>
      </c>
      <c r="K5" s="225">
        <f t="shared" si="0"/>
        <v>611.5311085637029</v>
      </c>
      <c r="L5" s="225">
        <f t="shared" si="0"/>
        <v>641.00616482949567</v>
      </c>
      <c r="M5" s="225">
        <f t="shared" si="0"/>
        <v>626.12286738032117</v>
      </c>
      <c r="N5" s="225">
        <f t="shared" si="0"/>
        <v>611.57829025143428</v>
      </c>
      <c r="O5" s="225">
        <f t="shared" si="0"/>
        <v>604.14428767064862</v>
      </c>
      <c r="P5" s="225">
        <f t="shared" si="0"/>
        <v>620.18303113503828</v>
      </c>
      <c r="Q5" s="225">
        <f t="shared" si="0"/>
        <v>619.68745619850415</v>
      </c>
      <c r="R5" s="225">
        <f t="shared" si="0"/>
        <v>630.52356120728018</v>
      </c>
      <c r="S5" s="225">
        <f t="shared" si="0"/>
        <v>659.41980413369345</v>
      </c>
      <c r="T5" s="225">
        <f t="shared" si="0"/>
        <v>676.11500396848442</v>
      </c>
      <c r="U5" s="225">
        <f t="shared" si="0"/>
        <v>682.93687790823219</v>
      </c>
      <c r="V5" s="225">
        <f t="shared" si="0"/>
        <v>645.72520491527644</v>
      </c>
      <c r="W5" s="225">
        <f t="shared" si="0"/>
        <v>663.1193552555676</v>
      </c>
    </row>
    <row r="6" spans="1:23" ht="12" customHeight="1" x14ac:dyDescent="0.25">
      <c r="A6" s="202" t="s">
        <v>92</v>
      </c>
      <c r="B6" s="226">
        <v>5.9002985785158657</v>
      </c>
      <c r="C6" s="226">
        <v>5.9780145003975198</v>
      </c>
      <c r="D6" s="226">
        <v>5.61205901895765</v>
      </c>
      <c r="E6" s="226">
        <v>6.3634574690705259</v>
      </c>
      <c r="F6" s="226">
        <v>6.631878824698588</v>
      </c>
      <c r="G6" s="226">
        <v>7.3789594970325645</v>
      </c>
      <c r="H6" s="226">
        <v>7.7545137859918487</v>
      </c>
      <c r="I6" s="226">
        <v>7.4041881896813662</v>
      </c>
      <c r="J6" s="226">
        <v>6.6715495772612554</v>
      </c>
      <c r="K6" s="226">
        <v>5.7312964780598623</v>
      </c>
      <c r="L6" s="226">
        <v>6.1550506889467549</v>
      </c>
      <c r="M6" s="226">
        <v>5.8979071780389818</v>
      </c>
      <c r="N6" s="226">
        <v>5.7401445728546934</v>
      </c>
      <c r="O6" s="226">
        <v>5.7213411025907641</v>
      </c>
      <c r="P6" s="226">
        <v>5.8107978693295603</v>
      </c>
      <c r="Q6" s="226">
        <v>5.8524050669167069</v>
      </c>
      <c r="R6" s="226">
        <v>5.9580238760984932</v>
      </c>
      <c r="S6" s="226">
        <v>6.2809757689720547</v>
      </c>
      <c r="T6" s="226">
        <v>6.6802448456878425</v>
      </c>
      <c r="U6" s="226">
        <v>6.818017753623745</v>
      </c>
      <c r="V6" s="226">
        <v>6.4149508948005423</v>
      </c>
      <c r="W6" s="226">
        <v>6.8474539376563026</v>
      </c>
    </row>
    <row r="7" spans="1:23" ht="12" customHeight="1" x14ac:dyDescent="0.25">
      <c r="A7" s="202" t="s">
        <v>93</v>
      </c>
      <c r="B7" s="226">
        <v>2.0190061808515223</v>
      </c>
      <c r="C7" s="226">
        <v>2.0133484553439471</v>
      </c>
      <c r="D7" s="226">
        <v>1.9878394438633007</v>
      </c>
      <c r="E7" s="226">
        <v>2.7587414528503054</v>
      </c>
      <c r="F7" s="226">
        <v>2.8443300768778714</v>
      </c>
      <c r="G7" s="226">
        <v>2.9228675357808549</v>
      </c>
      <c r="H7" s="226">
        <v>2.9538950305616853</v>
      </c>
      <c r="I7" s="226">
        <v>3.0094084731727633</v>
      </c>
      <c r="J7" s="226">
        <v>2.5049644142867558</v>
      </c>
      <c r="K7" s="226">
        <v>2.2448652237133717</v>
      </c>
      <c r="L7" s="226">
        <v>2.475544877342934</v>
      </c>
      <c r="M7" s="226">
        <v>2.3744712904884828</v>
      </c>
      <c r="N7" s="226">
        <v>2.322112521595161</v>
      </c>
      <c r="O7" s="226">
        <v>2.260968911606307</v>
      </c>
      <c r="P7" s="226">
        <v>2.2705375069806939</v>
      </c>
      <c r="Q7" s="226">
        <v>2.2836821009533552</v>
      </c>
      <c r="R7" s="226">
        <v>2.3016654452485588</v>
      </c>
      <c r="S7" s="226">
        <v>2.3894053188788416</v>
      </c>
      <c r="T7" s="226">
        <v>2.4943512211678267</v>
      </c>
      <c r="U7" s="226">
        <v>2.5115836591702569</v>
      </c>
      <c r="V7" s="226">
        <v>2.4476356088999247</v>
      </c>
      <c r="W7" s="226">
        <v>2.6212640808302305</v>
      </c>
    </row>
    <row r="8" spans="1:23" ht="12" customHeight="1" x14ac:dyDescent="0.25">
      <c r="A8" s="202" t="s">
        <v>94</v>
      </c>
      <c r="B8" s="226">
        <v>23.917584972249585</v>
      </c>
      <c r="C8" s="226">
        <v>23.594245566648596</v>
      </c>
      <c r="D8" s="226">
        <v>23.741541819789429</v>
      </c>
      <c r="E8" s="226">
        <v>28.772641277103684</v>
      </c>
      <c r="F8" s="226">
        <v>29.574331029354617</v>
      </c>
      <c r="G8" s="226">
        <v>30.79549345924254</v>
      </c>
      <c r="H8" s="226">
        <v>31.104934164971421</v>
      </c>
      <c r="I8" s="226">
        <v>29.838769460078304</v>
      </c>
      <c r="J8" s="226">
        <v>26.927124571030621</v>
      </c>
      <c r="K8" s="226">
        <v>23.455790393117866</v>
      </c>
      <c r="L8" s="226">
        <v>25.197721354384115</v>
      </c>
      <c r="M8" s="226">
        <v>24.712082738619202</v>
      </c>
      <c r="N8" s="226">
        <v>24.724860837230441</v>
      </c>
      <c r="O8" s="226">
        <v>24.069000493813906</v>
      </c>
      <c r="P8" s="226">
        <v>24.384283589734501</v>
      </c>
      <c r="Q8" s="226">
        <v>24.833865033823415</v>
      </c>
      <c r="R8" s="226">
        <v>24.863334971927983</v>
      </c>
      <c r="S8" s="226">
        <v>26.062550794872237</v>
      </c>
      <c r="T8" s="226">
        <v>26.414539058732327</v>
      </c>
      <c r="U8" s="226">
        <v>26.657664452870392</v>
      </c>
      <c r="V8" s="226">
        <v>25.44223529624632</v>
      </c>
      <c r="W8" s="226">
        <v>26.904251897490628</v>
      </c>
    </row>
    <row r="9" spans="1:23" ht="12" customHeight="1" x14ac:dyDescent="0.25">
      <c r="A9" s="202" t="s">
        <v>95</v>
      </c>
      <c r="B9" s="226">
        <v>13.357430449444569</v>
      </c>
      <c r="C9" s="226">
        <v>13.288712393122317</v>
      </c>
      <c r="D9" s="226">
        <v>13.36158411704171</v>
      </c>
      <c r="E9" s="226">
        <v>18.447818129289313</v>
      </c>
      <c r="F9" s="226">
        <v>19.212444571569993</v>
      </c>
      <c r="G9" s="226">
        <v>19.518360586726903</v>
      </c>
      <c r="H9" s="226">
        <v>19.048163179367638</v>
      </c>
      <c r="I9" s="226">
        <v>19.335909161075126</v>
      </c>
      <c r="J9" s="226">
        <v>15.898269446777803</v>
      </c>
      <c r="K9" s="226">
        <v>14.716476784098784</v>
      </c>
      <c r="L9" s="226">
        <v>15.882706396938898</v>
      </c>
      <c r="M9" s="226">
        <v>15.387367762643967</v>
      </c>
      <c r="N9" s="226">
        <v>15.196934657359126</v>
      </c>
      <c r="O9" s="226">
        <v>14.465289819718626</v>
      </c>
      <c r="P9" s="226">
        <v>14.612657451430286</v>
      </c>
      <c r="Q9" s="226">
        <v>14.730692041734169</v>
      </c>
      <c r="R9" s="226">
        <v>14.727988608256187</v>
      </c>
      <c r="S9" s="226">
        <v>15.085254505086027</v>
      </c>
      <c r="T9" s="226">
        <v>15.103226210038759</v>
      </c>
      <c r="U9" s="226">
        <v>15.171862783765327</v>
      </c>
      <c r="V9" s="226">
        <v>15.109274164407166</v>
      </c>
      <c r="W9" s="226">
        <v>16.018104778459684</v>
      </c>
    </row>
    <row r="10" spans="1:23" ht="12" customHeight="1" x14ac:dyDescent="0.25">
      <c r="A10" s="36" t="s">
        <v>96</v>
      </c>
      <c r="B10" s="227">
        <f t="shared" ref="B10:W10" si="1">SUM(B11:B15)</f>
        <v>19.359762130662055</v>
      </c>
      <c r="C10" s="227">
        <f t="shared" si="1"/>
        <v>18.302653128067686</v>
      </c>
      <c r="D10" s="227">
        <f t="shared" si="1"/>
        <v>16.845532973724744</v>
      </c>
      <c r="E10" s="227">
        <f t="shared" si="1"/>
        <v>20.783830651001413</v>
      </c>
      <c r="F10" s="227">
        <f t="shared" si="1"/>
        <v>20.906786473920448</v>
      </c>
      <c r="G10" s="227">
        <f t="shared" si="1"/>
        <v>21.580574903501272</v>
      </c>
      <c r="H10" s="227">
        <f t="shared" si="1"/>
        <v>21.32241107585385</v>
      </c>
      <c r="I10" s="227">
        <f t="shared" si="1"/>
        <v>20.399230527409653</v>
      </c>
      <c r="J10" s="227">
        <f t="shared" si="1"/>
        <v>18.036413511821049</v>
      </c>
      <c r="K10" s="227">
        <f t="shared" si="1"/>
        <v>15.217165438417723</v>
      </c>
      <c r="L10" s="227">
        <f t="shared" si="1"/>
        <v>16.522142841739676</v>
      </c>
      <c r="M10" s="227">
        <f t="shared" si="1"/>
        <v>15.517333608170906</v>
      </c>
      <c r="N10" s="227">
        <f t="shared" si="1"/>
        <v>14.977464516143753</v>
      </c>
      <c r="O10" s="227">
        <f t="shared" si="1"/>
        <v>14.869289339061131</v>
      </c>
      <c r="P10" s="227">
        <f t="shared" si="1"/>
        <v>15.530037732571696</v>
      </c>
      <c r="Q10" s="227">
        <f t="shared" si="1"/>
        <v>15.669246638708186</v>
      </c>
      <c r="R10" s="227">
        <f t="shared" si="1"/>
        <v>15.901406715522054</v>
      </c>
      <c r="S10" s="227">
        <f t="shared" si="1"/>
        <v>16.767081930380691</v>
      </c>
      <c r="T10" s="227">
        <f t="shared" si="1"/>
        <v>16.773634272561793</v>
      </c>
      <c r="U10" s="227">
        <f t="shared" si="1"/>
        <v>16.911414921412049</v>
      </c>
      <c r="V10" s="227">
        <f t="shared" si="1"/>
        <v>16.630240092287153</v>
      </c>
      <c r="W10" s="227">
        <f t="shared" si="1"/>
        <v>17.060349788301139</v>
      </c>
    </row>
    <row r="11" spans="1:23" ht="12" customHeight="1" x14ac:dyDescent="0.25">
      <c r="A11" s="37" t="s">
        <v>83</v>
      </c>
      <c r="B11" s="228">
        <v>2.6870581855204518</v>
      </c>
      <c r="C11" s="228">
        <v>1.7905395152061347</v>
      </c>
      <c r="D11" s="228">
        <v>1.2984633713183789</v>
      </c>
      <c r="E11" s="228">
        <v>2.2198125279335774</v>
      </c>
      <c r="F11" s="228">
        <v>1.9350104331160169</v>
      </c>
      <c r="G11" s="228">
        <v>1.8230114409933287</v>
      </c>
      <c r="H11" s="228">
        <v>2.0832752588278143</v>
      </c>
      <c r="I11" s="228">
        <v>1.4666993059594806</v>
      </c>
      <c r="J11" s="228">
        <v>1.4132398762309741</v>
      </c>
      <c r="K11" s="228">
        <v>1.1728128154747097</v>
      </c>
      <c r="L11" s="228">
        <v>1.0311217963024339</v>
      </c>
      <c r="M11" s="228">
        <v>0.85904035446598059</v>
      </c>
      <c r="N11" s="228">
        <v>0.78716592129664464</v>
      </c>
      <c r="O11" s="228">
        <v>0.75213918684672543</v>
      </c>
      <c r="P11" s="228">
        <v>0.66005290665417438</v>
      </c>
      <c r="Q11" s="228">
        <v>0.63022775042718437</v>
      </c>
      <c r="R11" s="228">
        <v>0.65210499846769421</v>
      </c>
      <c r="S11" s="228">
        <v>0.53401130575007683</v>
      </c>
      <c r="T11" s="228">
        <v>0.56521280012038821</v>
      </c>
      <c r="U11" s="228">
        <v>0.49668445903720132</v>
      </c>
      <c r="V11" s="228">
        <v>0.46790431961125012</v>
      </c>
      <c r="W11" s="228">
        <v>0.4395032111768436</v>
      </c>
    </row>
    <row r="12" spans="1:23" ht="12" customHeight="1" x14ac:dyDescent="0.25">
      <c r="A12" s="37" t="s">
        <v>72</v>
      </c>
      <c r="B12" s="228">
        <v>11.791788152166262</v>
      </c>
      <c r="C12" s="228">
        <v>10.303509016451512</v>
      </c>
      <c r="D12" s="228">
        <v>9.1689851914268328</v>
      </c>
      <c r="E12" s="228">
        <v>11.344292190042262</v>
      </c>
      <c r="F12" s="228">
        <v>11.429493522504506</v>
      </c>
      <c r="G12" s="228">
        <v>11.484387506418264</v>
      </c>
      <c r="H12" s="228">
        <v>10.295176524365566</v>
      </c>
      <c r="I12" s="228">
        <v>8.9229044844129284</v>
      </c>
      <c r="J12" s="228">
        <v>8.8821746129125625</v>
      </c>
      <c r="K12" s="228">
        <v>7.1453007920933347</v>
      </c>
      <c r="L12" s="228">
        <v>7.4781823041982403</v>
      </c>
      <c r="M12" s="228">
        <v>6.3205722053298441</v>
      </c>
      <c r="N12" s="228">
        <v>5.8222906685406368</v>
      </c>
      <c r="O12" s="228">
        <v>5.7111253256929322</v>
      </c>
      <c r="P12" s="228">
        <v>5.3072446951792775</v>
      </c>
      <c r="Q12" s="228">
        <v>5.0941259789550513</v>
      </c>
      <c r="R12" s="228">
        <v>5.2181052432654278</v>
      </c>
      <c r="S12" s="228">
        <v>5.5120664098333174</v>
      </c>
      <c r="T12" s="228">
        <v>5.6299006009035786</v>
      </c>
      <c r="U12" s="228">
        <v>5.3556903635452082</v>
      </c>
      <c r="V12" s="228">
        <v>5.628305880778913</v>
      </c>
      <c r="W12" s="228">
        <v>5.7732292225469974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4.8809157929753422</v>
      </c>
      <c r="C15" s="229">
        <v>6.208604596410038</v>
      </c>
      <c r="D15" s="229">
        <v>6.3780844109795307</v>
      </c>
      <c r="E15" s="229">
        <v>7.2197259330255745</v>
      </c>
      <c r="F15" s="229">
        <v>7.542282518299924</v>
      </c>
      <c r="G15" s="229">
        <v>8.2731759560896805</v>
      </c>
      <c r="H15" s="229">
        <v>8.9439592926604714</v>
      </c>
      <c r="I15" s="229">
        <v>10.009626737037244</v>
      </c>
      <c r="J15" s="229">
        <v>7.7409990226775127</v>
      </c>
      <c r="K15" s="229">
        <v>6.899051830849678</v>
      </c>
      <c r="L15" s="229">
        <v>8.0128387412390012</v>
      </c>
      <c r="M15" s="229">
        <v>8.3377210483750819</v>
      </c>
      <c r="N15" s="229">
        <v>8.3680079263064719</v>
      </c>
      <c r="O15" s="229">
        <v>8.4060248265214739</v>
      </c>
      <c r="P15" s="229">
        <v>9.5627401307382431</v>
      </c>
      <c r="Q15" s="229">
        <v>9.9448929093259508</v>
      </c>
      <c r="R15" s="229">
        <v>10.031196473788931</v>
      </c>
      <c r="S15" s="229">
        <v>10.721004214797297</v>
      </c>
      <c r="T15" s="229">
        <v>10.578520871537826</v>
      </c>
      <c r="U15" s="229">
        <v>11.059040098829639</v>
      </c>
      <c r="V15" s="229">
        <v>10.534029891896989</v>
      </c>
      <c r="W15" s="229">
        <v>10.847617354577297</v>
      </c>
    </row>
    <row r="16" spans="1:23" ht="12" customHeight="1" x14ac:dyDescent="0.25">
      <c r="A16" s="39" t="s">
        <v>98</v>
      </c>
      <c r="B16" s="230">
        <f t="shared" ref="B16:W16" si="2">SUM(B17:B26)</f>
        <v>236.00411367348934</v>
      </c>
      <c r="C16" s="230">
        <f t="shared" si="2"/>
        <v>212.4604266337212</v>
      </c>
      <c r="D16" s="230">
        <f t="shared" si="2"/>
        <v>213.7253476665027</v>
      </c>
      <c r="E16" s="230">
        <f t="shared" si="2"/>
        <v>265.7795146423241</v>
      </c>
      <c r="F16" s="230">
        <f t="shared" si="2"/>
        <v>276.50963142019333</v>
      </c>
      <c r="G16" s="230">
        <f t="shared" si="2"/>
        <v>293.44323418282522</v>
      </c>
      <c r="H16" s="230">
        <f t="shared" si="2"/>
        <v>272.34030517965499</v>
      </c>
      <c r="I16" s="230">
        <f t="shared" si="2"/>
        <v>250.76102247118962</v>
      </c>
      <c r="J16" s="230">
        <f t="shared" si="2"/>
        <v>237.97546287109736</v>
      </c>
      <c r="K16" s="230">
        <f t="shared" si="2"/>
        <v>215.17725482133298</v>
      </c>
      <c r="L16" s="230">
        <f t="shared" si="2"/>
        <v>217.14743917573119</v>
      </c>
      <c r="M16" s="230">
        <f t="shared" si="2"/>
        <v>199.27915844706752</v>
      </c>
      <c r="N16" s="230">
        <f t="shared" si="2"/>
        <v>188.61899742015481</v>
      </c>
      <c r="O16" s="230">
        <f t="shared" si="2"/>
        <v>185.89987579150159</v>
      </c>
      <c r="P16" s="230">
        <f t="shared" si="2"/>
        <v>193.26139173892827</v>
      </c>
      <c r="Q16" s="230">
        <f t="shared" si="2"/>
        <v>187.72769459170604</v>
      </c>
      <c r="R16" s="230">
        <f t="shared" si="2"/>
        <v>191.48998927002921</v>
      </c>
      <c r="S16" s="230">
        <f t="shared" si="2"/>
        <v>196.14282715673704</v>
      </c>
      <c r="T16" s="230">
        <f t="shared" si="2"/>
        <v>198.13715946283153</v>
      </c>
      <c r="U16" s="230">
        <f t="shared" si="2"/>
        <v>200.5857046228889</v>
      </c>
      <c r="V16" s="230">
        <f t="shared" si="2"/>
        <v>194.49525584749324</v>
      </c>
      <c r="W16" s="230">
        <f t="shared" si="2"/>
        <v>194.23031519551967</v>
      </c>
    </row>
    <row r="17" spans="1:23" ht="12" customHeight="1" x14ac:dyDescent="0.25">
      <c r="A17" s="46" t="s">
        <v>30</v>
      </c>
      <c r="B17" s="231">
        <v>21.382241384210811</v>
      </c>
      <c r="C17" s="231">
        <v>23.112293990962009</v>
      </c>
      <c r="D17" s="231">
        <v>25.58826752474749</v>
      </c>
      <c r="E17" s="231">
        <v>21.749095532818053</v>
      </c>
      <c r="F17" s="231">
        <v>22.273637341099086</v>
      </c>
      <c r="G17" s="231">
        <v>24.101879822118992</v>
      </c>
      <c r="H17" s="231">
        <v>21.834499332184471</v>
      </c>
      <c r="I17" s="231">
        <v>18.538813432001167</v>
      </c>
      <c r="J17" s="231">
        <v>15.034288693507593</v>
      </c>
      <c r="K17" s="231">
        <v>13.735370792799136</v>
      </c>
      <c r="L17" s="231">
        <v>13.871356004302484</v>
      </c>
      <c r="M17" s="231">
        <v>16.801000932232068</v>
      </c>
      <c r="N17" s="231">
        <v>15.571767963254956</v>
      </c>
      <c r="O17" s="231">
        <v>16.417390939795904</v>
      </c>
      <c r="P17" s="231">
        <v>16.378862465246076</v>
      </c>
      <c r="Q17" s="231">
        <v>14.866887555641467</v>
      </c>
      <c r="R17" s="231">
        <v>13.999284022809785</v>
      </c>
      <c r="S17" s="231">
        <v>14.217203197176351</v>
      </c>
      <c r="T17" s="231">
        <v>16.173372811229591</v>
      </c>
      <c r="U17" s="231">
        <v>15.68864128479947</v>
      </c>
      <c r="V17" s="231">
        <v>8.591705193419056</v>
      </c>
      <c r="W17" s="231">
        <v>2.7692157531231167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2.148938975724648</v>
      </c>
      <c r="C19" s="231">
        <v>1.5862086126033579</v>
      </c>
      <c r="D19" s="231">
        <v>1.4574069864664616</v>
      </c>
      <c r="E19" s="231">
        <v>3.127739729642689</v>
      </c>
      <c r="F19" s="231">
        <v>3.5207166768431022</v>
      </c>
      <c r="G19" s="231">
        <v>5.526618144990441</v>
      </c>
      <c r="H19" s="231">
        <v>5.9552383679043039</v>
      </c>
      <c r="I19" s="231">
        <v>2.4752823704370281</v>
      </c>
      <c r="J19" s="231">
        <v>3.4660845711948864</v>
      </c>
      <c r="K19" s="231">
        <v>3.4316480713721962</v>
      </c>
      <c r="L19" s="231">
        <v>3.6881534672948981</v>
      </c>
      <c r="M19" s="231">
        <v>4.3286081914037231</v>
      </c>
      <c r="N19" s="231">
        <v>4.1767333265765165</v>
      </c>
      <c r="O19" s="231">
        <v>3.9352809852278763</v>
      </c>
      <c r="P19" s="231">
        <v>4.4403647591082596</v>
      </c>
      <c r="Q19" s="231">
        <v>4.1176516491959712</v>
      </c>
      <c r="R19" s="231">
        <v>4.162772316007465</v>
      </c>
      <c r="S19" s="231">
        <v>4.3979824090969402</v>
      </c>
      <c r="T19" s="231">
        <v>4.883838973306899</v>
      </c>
      <c r="U19" s="231">
        <v>4.7819887315951268</v>
      </c>
      <c r="V19" s="231">
        <v>4.6475651762552905</v>
      </c>
      <c r="W19" s="231">
        <v>4.5269665230490475</v>
      </c>
    </row>
    <row r="20" spans="1:23" ht="12" customHeight="1" x14ac:dyDescent="0.25">
      <c r="A20" s="46" t="s">
        <v>83</v>
      </c>
      <c r="B20" s="231">
        <v>24.251385182934207</v>
      </c>
      <c r="C20" s="231">
        <v>17.44377883100675</v>
      </c>
      <c r="D20" s="231">
        <v>11.967089532806028</v>
      </c>
      <c r="E20" s="231">
        <v>16.867776182946116</v>
      </c>
      <c r="F20" s="231">
        <v>14.931100969784731</v>
      </c>
      <c r="G20" s="231">
        <v>14.724411708892919</v>
      </c>
      <c r="H20" s="231">
        <v>18.044767232416888</v>
      </c>
      <c r="I20" s="231">
        <v>14.802325801691852</v>
      </c>
      <c r="J20" s="231">
        <v>12.266645905842298</v>
      </c>
      <c r="K20" s="231">
        <v>11.832426676706799</v>
      </c>
      <c r="L20" s="231">
        <v>11.952417194788426</v>
      </c>
      <c r="M20" s="231">
        <v>10.328020414883317</v>
      </c>
      <c r="N20" s="231">
        <v>9.4385261912212641</v>
      </c>
      <c r="O20" s="231">
        <v>9.2871548946681912</v>
      </c>
      <c r="P20" s="231">
        <v>7.6186276887562627</v>
      </c>
      <c r="Q20" s="231">
        <v>7.5014400931756935</v>
      </c>
      <c r="R20" s="231">
        <v>7.3616623224844178</v>
      </c>
      <c r="S20" s="231">
        <v>6.0734308055585071</v>
      </c>
      <c r="T20" s="231">
        <v>6.4254701860712382</v>
      </c>
      <c r="U20" s="231">
        <v>5.5574812772106466</v>
      </c>
      <c r="V20" s="231">
        <v>4.8913589989623825</v>
      </c>
      <c r="W20" s="231">
        <v>5.0339496380737287</v>
      </c>
    </row>
    <row r="21" spans="1:23" ht="12" customHeight="1" x14ac:dyDescent="0.25">
      <c r="A21" s="46" t="s">
        <v>70</v>
      </c>
      <c r="B21" s="231">
        <v>13.012124291310176</v>
      </c>
      <c r="C21" s="231">
        <v>13.292818254209575</v>
      </c>
      <c r="D21" s="231">
        <v>10.504092189773241</v>
      </c>
      <c r="E21" s="231">
        <v>9.6470435791506493</v>
      </c>
      <c r="F21" s="231">
        <v>16.903702593584505</v>
      </c>
      <c r="G21" s="231">
        <v>19.385061433113332</v>
      </c>
      <c r="H21" s="231">
        <v>14.356192408156517</v>
      </c>
      <c r="I21" s="231">
        <v>4.2101452638705243</v>
      </c>
      <c r="J21" s="231">
        <v>3.9431697206563858</v>
      </c>
      <c r="K21" s="231">
        <v>6.1096650106122405</v>
      </c>
      <c r="L21" s="231">
        <v>1.8064526435660933</v>
      </c>
      <c r="M21" s="231">
        <v>1.1021379574783949</v>
      </c>
      <c r="N21" s="231">
        <v>1.1326228826928268</v>
      </c>
      <c r="O21" s="231">
        <v>1.4210688024209994</v>
      </c>
      <c r="P21" s="231">
        <v>1.1804693777445632</v>
      </c>
      <c r="Q21" s="231">
        <v>0.72040271795559718</v>
      </c>
      <c r="R21" s="231">
        <v>0.33908607390555512</v>
      </c>
      <c r="S21" s="231">
        <v>6.3009071289777049E-2</v>
      </c>
      <c r="T21" s="231">
        <v>6.5066154620096101E-2</v>
      </c>
      <c r="U21" s="231">
        <v>0</v>
      </c>
      <c r="V21" s="231">
        <v>0</v>
      </c>
      <c r="W21" s="231">
        <v>0</v>
      </c>
    </row>
    <row r="22" spans="1:23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9.8914136203490891E-2</v>
      </c>
      <c r="F22" s="231">
        <v>0.20628289486636681</v>
      </c>
      <c r="G22" s="231">
        <v>0.28051989446345205</v>
      </c>
      <c r="H22" s="231">
        <v>0.72138923579956638</v>
      </c>
      <c r="I22" s="231">
        <v>0.62703547965644613</v>
      </c>
      <c r="J22" s="231">
        <v>0.25515960878145183</v>
      </c>
      <c r="K22" s="231">
        <v>0.50572632347385249</v>
      </c>
      <c r="L22" s="231">
        <v>0.18502763235912564</v>
      </c>
      <c r="M22" s="231">
        <v>0.17624286044736667</v>
      </c>
      <c r="N22" s="231">
        <v>9.9628571906673E-2</v>
      </c>
      <c r="O22" s="231">
        <v>0.28243374662465609</v>
      </c>
      <c r="P22" s="231">
        <v>0.28625610202079244</v>
      </c>
      <c r="Q22" s="231">
        <v>0.21057915378550143</v>
      </c>
      <c r="R22" s="231">
        <v>0.22009513300443145</v>
      </c>
      <c r="S22" s="231">
        <v>0.33793671234054423</v>
      </c>
      <c r="T22" s="231">
        <v>0.40566684562251665</v>
      </c>
      <c r="U22" s="231">
        <v>0.31272780418267976</v>
      </c>
      <c r="V22" s="231">
        <v>0.37225563351919666</v>
      </c>
      <c r="W22" s="231">
        <v>0.38678477690183072</v>
      </c>
    </row>
    <row r="23" spans="1:23" ht="12" customHeight="1" x14ac:dyDescent="0.25">
      <c r="A23" s="46" t="s">
        <v>72</v>
      </c>
      <c r="B23" s="231">
        <v>123.89462749975921</v>
      </c>
      <c r="C23" s="231">
        <v>110.38271211079545</v>
      </c>
      <c r="D23" s="231">
        <v>114.88880813992847</v>
      </c>
      <c r="E23" s="231">
        <v>135.03696958000853</v>
      </c>
      <c r="F23" s="231">
        <v>137.55844860826622</v>
      </c>
      <c r="G23" s="231">
        <v>140.01481893307894</v>
      </c>
      <c r="H23" s="231">
        <v>135.02934924781874</v>
      </c>
      <c r="I23" s="231">
        <v>142.50876795253657</v>
      </c>
      <c r="J23" s="231">
        <v>132.42313281278973</v>
      </c>
      <c r="K23" s="231">
        <v>123.25868500700173</v>
      </c>
      <c r="L23" s="231">
        <v>124.86425224456008</v>
      </c>
      <c r="M23" s="231">
        <v>107.33730131745018</v>
      </c>
      <c r="N23" s="231">
        <v>106.65036416030175</v>
      </c>
      <c r="O23" s="231">
        <v>100.60064604128135</v>
      </c>
      <c r="P23" s="231">
        <v>102.33340188329382</v>
      </c>
      <c r="Q23" s="231">
        <v>99.38608590761487</v>
      </c>
      <c r="R23" s="231">
        <v>102.95982617547099</v>
      </c>
      <c r="S23" s="231">
        <v>107.0360723574245</v>
      </c>
      <c r="T23" s="231">
        <v>112.26250914280155</v>
      </c>
      <c r="U23" s="231">
        <v>110.88900584651849</v>
      </c>
      <c r="V23" s="231">
        <v>112.28873819345196</v>
      </c>
      <c r="W23" s="231">
        <v>115.84215552097531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40.541770045115172</v>
      </c>
      <c r="C25" s="231">
        <v>35.761878020754942</v>
      </c>
      <c r="D25" s="231">
        <v>39.134287512050939</v>
      </c>
      <c r="E25" s="231">
        <v>47.740890924424086</v>
      </c>
      <c r="F25" s="231">
        <v>52.253061248541691</v>
      </c>
      <c r="G25" s="231">
        <v>56.255242200148416</v>
      </c>
      <c r="H25" s="231">
        <v>45.308158222203453</v>
      </c>
      <c r="I25" s="231">
        <v>35.760398662057554</v>
      </c>
      <c r="J25" s="231">
        <v>32.047799726373256</v>
      </c>
      <c r="K25" s="231">
        <v>25.585104824847836</v>
      </c>
      <c r="L25" s="231">
        <v>30.715447039574336</v>
      </c>
      <c r="M25" s="231">
        <v>26.253466970026366</v>
      </c>
      <c r="N25" s="231">
        <v>21.062309025832086</v>
      </c>
      <c r="O25" s="231">
        <v>24.570794179542787</v>
      </c>
      <c r="P25" s="231">
        <v>33.833886246305681</v>
      </c>
      <c r="Q25" s="231">
        <v>33.407418151728855</v>
      </c>
      <c r="R25" s="231">
        <v>33.969314251773845</v>
      </c>
      <c r="S25" s="231">
        <v>35.115185529496024</v>
      </c>
      <c r="T25" s="231">
        <v>31.797048649799351</v>
      </c>
      <c r="U25" s="231">
        <v>33.99968274792063</v>
      </c>
      <c r="V25" s="231">
        <v>34.433509561003582</v>
      </c>
      <c r="W25" s="231">
        <v>36.618845772159233</v>
      </c>
    </row>
    <row r="26" spans="1:23" ht="12" customHeight="1" x14ac:dyDescent="0.25">
      <c r="A26" s="46" t="s">
        <v>79</v>
      </c>
      <c r="B26" s="231">
        <v>10.773026294435139</v>
      </c>
      <c r="C26" s="231">
        <v>10.880736813389099</v>
      </c>
      <c r="D26" s="231">
        <v>10.185395780730058</v>
      </c>
      <c r="E26" s="231">
        <v>31.51108497713048</v>
      </c>
      <c r="F26" s="231">
        <v>28.862681087207601</v>
      </c>
      <c r="G26" s="231">
        <v>33.154682046018685</v>
      </c>
      <c r="H26" s="231">
        <v>31.090711133171034</v>
      </c>
      <c r="I26" s="231">
        <v>31.83825350893845</v>
      </c>
      <c r="J26" s="231">
        <v>38.539181831951751</v>
      </c>
      <c r="K26" s="231">
        <v>30.718628114519184</v>
      </c>
      <c r="L26" s="231">
        <v>30.064332949285767</v>
      </c>
      <c r="M26" s="231">
        <v>32.95237980314608</v>
      </c>
      <c r="N26" s="231">
        <v>30.487045298368756</v>
      </c>
      <c r="O26" s="231">
        <v>29.385106201939802</v>
      </c>
      <c r="P26" s="231">
        <v>27.189523216452837</v>
      </c>
      <c r="Q26" s="231">
        <v>27.517229362608081</v>
      </c>
      <c r="R26" s="231">
        <v>28.477948974572719</v>
      </c>
      <c r="S26" s="231">
        <v>28.902007074354412</v>
      </c>
      <c r="T26" s="231">
        <v>26.124186699380317</v>
      </c>
      <c r="U26" s="231">
        <v>29.356176930661825</v>
      </c>
      <c r="V26" s="231">
        <v>29.270123090881793</v>
      </c>
      <c r="W26" s="231">
        <v>29.052397211237398</v>
      </c>
    </row>
    <row r="27" spans="1:23" ht="12" customHeight="1" x14ac:dyDescent="0.25">
      <c r="A27" s="39" t="s">
        <v>99</v>
      </c>
      <c r="B27" s="230">
        <f t="shared" ref="B27:W27" si="3">SUM(B28:B37)</f>
        <v>387.58058989537875</v>
      </c>
      <c r="C27" s="230">
        <f t="shared" si="3"/>
        <v>374.45106661616808</v>
      </c>
      <c r="D27" s="230">
        <f t="shared" si="3"/>
        <v>353.68919465402269</v>
      </c>
      <c r="E27" s="230">
        <f t="shared" si="3"/>
        <v>402.34317678127178</v>
      </c>
      <c r="F27" s="230">
        <f t="shared" si="3"/>
        <v>412.45743547079832</v>
      </c>
      <c r="G27" s="230">
        <f t="shared" si="3"/>
        <v>449.72287536928519</v>
      </c>
      <c r="H27" s="230">
        <f t="shared" si="3"/>
        <v>484.80205047957264</v>
      </c>
      <c r="I27" s="230">
        <f t="shared" si="3"/>
        <v>468.00348575200678</v>
      </c>
      <c r="J27" s="230">
        <f t="shared" si="3"/>
        <v>432.53286028424998</v>
      </c>
      <c r="K27" s="230">
        <f t="shared" si="3"/>
        <v>334.98825942496222</v>
      </c>
      <c r="L27" s="230">
        <f t="shared" si="3"/>
        <v>357.62555949441207</v>
      </c>
      <c r="M27" s="230">
        <f t="shared" si="3"/>
        <v>362.95454635529211</v>
      </c>
      <c r="N27" s="230">
        <f t="shared" si="3"/>
        <v>359.99777572609628</v>
      </c>
      <c r="O27" s="230">
        <f t="shared" si="3"/>
        <v>356.85852221235632</v>
      </c>
      <c r="P27" s="230">
        <f t="shared" si="3"/>
        <v>364.31332524606324</v>
      </c>
      <c r="Q27" s="230">
        <f t="shared" si="3"/>
        <v>368.58987072466232</v>
      </c>
      <c r="R27" s="230">
        <f t="shared" si="3"/>
        <v>375.28115232019763</v>
      </c>
      <c r="S27" s="230">
        <f t="shared" si="3"/>
        <v>396.69170865876652</v>
      </c>
      <c r="T27" s="230">
        <f t="shared" si="3"/>
        <v>410.51184889746429</v>
      </c>
      <c r="U27" s="230">
        <f t="shared" si="3"/>
        <v>414.28062971450152</v>
      </c>
      <c r="V27" s="230">
        <f t="shared" si="3"/>
        <v>385.18561301114215</v>
      </c>
      <c r="W27" s="230">
        <f t="shared" si="3"/>
        <v>399.43761557730994</v>
      </c>
    </row>
    <row r="28" spans="1:23" ht="12" customHeight="1" x14ac:dyDescent="0.25">
      <c r="A28" s="18" t="s">
        <v>30</v>
      </c>
      <c r="B28" s="232">
        <v>18.013470720942834</v>
      </c>
      <c r="C28" s="232">
        <v>19.772500587677548</v>
      </c>
      <c r="D28" s="232">
        <v>23.573328291609723</v>
      </c>
      <c r="E28" s="232">
        <v>20.768180508548475</v>
      </c>
      <c r="F28" s="232">
        <v>19.001812970054846</v>
      </c>
      <c r="G28" s="232">
        <v>18.221839279689661</v>
      </c>
      <c r="H28" s="232">
        <v>19.091433916528835</v>
      </c>
      <c r="I28" s="232">
        <v>23.61463278860823</v>
      </c>
      <c r="J28" s="232">
        <v>24.936705650624514</v>
      </c>
      <c r="K28" s="232">
        <v>14.167873577208303</v>
      </c>
      <c r="L28" s="232">
        <v>10.831264487957441</v>
      </c>
      <c r="M28" s="232">
        <v>11.191108560649624</v>
      </c>
      <c r="N28" s="232">
        <v>11.13211245918842</v>
      </c>
      <c r="O28" s="232">
        <v>8.8617394266774365</v>
      </c>
      <c r="P28" s="232">
        <v>7.8706900890874225</v>
      </c>
      <c r="Q28" s="232">
        <v>6.5056200833388669</v>
      </c>
      <c r="R28" s="232">
        <v>5.9949461091542178</v>
      </c>
      <c r="S28" s="232">
        <v>6.7161880085151768</v>
      </c>
      <c r="T28" s="232">
        <v>6.60438195560402</v>
      </c>
      <c r="U28" s="232">
        <v>6.7089851283844419</v>
      </c>
      <c r="V28" s="232">
        <v>6.1893710631583962</v>
      </c>
      <c r="W28" s="232">
        <v>6.7473529328267414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4.3129143944474784</v>
      </c>
      <c r="C30" s="232">
        <v>4.4702935659631455</v>
      </c>
      <c r="D30" s="232">
        <v>3.706613129721926</v>
      </c>
      <c r="E30" s="232">
        <v>6.5032528992119421</v>
      </c>
      <c r="F30" s="232">
        <v>5.9674966608043993</v>
      </c>
      <c r="G30" s="232">
        <v>7.0048081614944593</v>
      </c>
      <c r="H30" s="232">
        <v>9.3721769633298564</v>
      </c>
      <c r="I30" s="232">
        <v>6.0356443357122966</v>
      </c>
      <c r="J30" s="232">
        <v>6.8064334994872331</v>
      </c>
      <c r="K30" s="232">
        <v>5.4410782637101018</v>
      </c>
      <c r="L30" s="232">
        <v>5.5632363547080868</v>
      </c>
      <c r="M30" s="232">
        <v>6.6878365126920425</v>
      </c>
      <c r="N30" s="232">
        <v>6.3373002925981119</v>
      </c>
      <c r="O30" s="232">
        <v>6.0843152037506441</v>
      </c>
      <c r="P30" s="232">
        <v>5.975225650753293</v>
      </c>
      <c r="Q30" s="232">
        <v>5.0937453651458577</v>
      </c>
      <c r="R30" s="232">
        <v>5.5068931614327923</v>
      </c>
      <c r="S30" s="232">
        <v>5.7836106846874245</v>
      </c>
      <c r="T30" s="232">
        <v>6.5690775782825526</v>
      </c>
      <c r="U30" s="232">
        <v>5.2059487887390139</v>
      </c>
      <c r="V30" s="232">
        <v>5.0401351589792771</v>
      </c>
      <c r="W30" s="232">
        <v>4.4846989921262477</v>
      </c>
    </row>
    <row r="31" spans="1:23" ht="12" customHeight="1" x14ac:dyDescent="0.25">
      <c r="A31" s="18" t="s">
        <v>83</v>
      </c>
      <c r="B31" s="232">
        <v>37.65217248959506</v>
      </c>
      <c r="C31" s="232">
        <v>27.758334788796514</v>
      </c>
      <c r="D31" s="232">
        <v>18.36088423422715</v>
      </c>
      <c r="E31" s="232">
        <v>25.860727435422483</v>
      </c>
      <c r="F31" s="232">
        <v>23.200691390909039</v>
      </c>
      <c r="G31" s="232">
        <v>27.238698675125516</v>
      </c>
      <c r="H31" s="232">
        <v>32.558442118197945</v>
      </c>
      <c r="I31" s="232">
        <v>23.799986312361177</v>
      </c>
      <c r="J31" s="232">
        <v>23.801429953108773</v>
      </c>
      <c r="K31" s="232">
        <v>19.068042880945658</v>
      </c>
      <c r="L31" s="232">
        <v>16.262266413828698</v>
      </c>
      <c r="M31" s="232">
        <v>13.704298703533828</v>
      </c>
      <c r="N31" s="232">
        <v>12.635733914373754</v>
      </c>
      <c r="O31" s="232">
        <v>11.628574834132904</v>
      </c>
      <c r="P31" s="232">
        <v>10.031977745051078</v>
      </c>
      <c r="Q31" s="232">
        <v>10.180467593014898</v>
      </c>
      <c r="R31" s="232">
        <v>10.455412939561935</v>
      </c>
      <c r="S31" s="232">
        <v>10.369593075662392</v>
      </c>
      <c r="T31" s="232">
        <v>9.9606462470531127</v>
      </c>
      <c r="U31" s="232">
        <v>10.682090127681413</v>
      </c>
      <c r="V31" s="232">
        <v>10.664826407033733</v>
      </c>
      <c r="W31" s="232">
        <v>10.776894970174814</v>
      </c>
    </row>
    <row r="32" spans="1:23" ht="12" customHeight="1" x14ac:dyDescent="0.25">
      <c r="A32" s="18" t="s">
        <v>70</v>
      </c>
      <c r="B32" s="232">
        <v>22.640491728093902</v>
      </c>
      <c r="C32" s="232">
        <v>18.79357663126595</v>
      </c>
      <c r="D32" s="232">
        <v>8.6509878976820076</v>
      </c>
      <c r="E32" s="232">
        <v>5.8412299140368091</v>
      </c>
      <c r="F32" s="232">
        <v>3.6761401997453977</v>
      </c>
      <c r="G32" s="232">
        <v>2.7408182757895192</v>
      </c>
      <c r="H32" s="232">
        <v>3.8925687749209481</v>
      </c>
      <c r="I32" s="232">
        <v>2.3970444855086233</v>
      </c>
      <c r="J32" s="232">
        <v>2.0791711430252695</v>
      </c>
      <c r="K32" s="232">
        <v>1.3657396201627179</v>
      </c>
      <c r="L32" s="232">
        <v>1.0938228690989429</v>
      </c>
      <c r="M32" s="232">
        <v>1.4451624172518669</v>
      </c>
      <c r="N32" s="232">
        <v>1.8081188598487372</v>
      </c>
      <c r="O32" s="232">
        <v>1.0710718305656688</v>
      </c>
      <c r="P32" s="232">
        <v>0.91393582071028001</v>
      </c>
      <c r="Q32" s="232">
        <v>0.36163944077037419</v>
      </c>
      <c r="R32" s="232">
        <v>5.1311479181487082E-2</v>
      </c>
      <c r="S32" s="232">
        <v>1.6582632419416911E-2</v>
      </c>
      <c r="T32" s="232">
        <v>1.3542954850978103E-2</v>
      </c>
      <c r="U32" s="232">
        <v>0</v>
      </c>
      <c r="V32" s="232">
        <v>0</v>
      </c>
      <c r="W32" s="232">
        <v>0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9.5490256515346239</v>
      </c>
      <c r="F33" s="232">
        <v>14.37039718761949</v>
      </c>
      <c r="G33" s="232">
        <v>16.49495408860998</v>
      </c>
      <c r="H33" s="232">
        <v>22.611411266402335</v>
      </c>
      <c r="I33" s="232">
        <v>17.672444929444175</v>
      </c>
      <c r="J33" s="232">
        <v>18.276529162200692</v>
      </c>
      <c r="K33" s="232">
        <v>15.443434982798832</v>
      </c>
      <c r="L33" s="232">
        <v>11.077067119931494</v>
      </c>
      <c r="M33" s="232">
        <v>9.9978414314474549</v>
      </c>
      <c r="N33" s="232">
        <v>8.3445998444345264</v>
      </c>
      <c r="O33" s="232">
        <v>15.482825102921943</v>
      </c>
      <c r="P33" s="232">
        <v>16.195547640213341</v>
      </c>
      <c r="Q33" s="232">
        <v>11.125398394537218</v>
      </c>
      <c r="R33" s="232">
        <v>11.126619541430887</v>
      </c>
      <c r="S33" s="232">
        <v>12.591750083127708</v>
      </c>
      <c r="T33" s="232">
        <v>13.920380589886037</v>
      </c>
      <c r="U33" s="232">
        <v>13.35236551788114</v>
      </c>
      <c r="V33" s="232">
        <v>15.290268201082579</v>
      </c>
      <c r="W33" s="232">
        <v>16.939955938488687</v>
      </c>
    </row>
    <row r="34" spans="1:23" ht="12" customHeight="1" x14ac:dyDescent="0.25">
      <c r="A34" s="18" t="s">
        <v>72</v>
      </c>
      <c r="B34" s="232">
        <v>109.9372887810494</v>
      </c>
      <c r="C34" s="232">
        <v>103.09051915564186</v>
      </c>
      <c r="D34" s="232">
        <v>93.887085010273523</v>
      </c>
      <c r="E34" s="232">
        <v>106.82997066235987</v>
      </c>
      <c r="F34" s="232">
        <v>112.0957232142958</v>
      </c>
      <c r="G34" s="232">
        <v>124.57513279878668</v>
      </c>
      <c r="H34" s="232">
        <v>131.09677435355619</v>
      </c>
      <c r="I34" s="232">
        <v>130.10570122325208</v>
      </c>
      <c r="J34" s="232">
        <v>127.32579112870928</v>
      </c>
      <c r="K34" s="232">
        <v>99.798971475467951</v>
      </c>
      <c r="L34" s="232">
        <v>114.42655733228753</v>
      </c>
      <c r="M34" s="232">
        <v>102.88990295463724</v>
      </c>
      <c r="N34" s="232">
        <v>99.027839124368384</v>
      </c>
      <c r="O34" s="232">
        <v>92.158469514235065</v>
      </c>
      <c r="P34" s="232">
        <v>89.646374650251971</v>
      </c>
      <c r="Q34" s="232">
        <v>96.439323738713455</v>
      </c>
      <c r="R34" s="232">
        <v>101.05997348392557</v>
      </c>
      <c r="S34" s="232">
        <v>108.24467971742563</v>
      </c>
      <c r="T34" s="232">
        <v>113.26642815312734</v>
      </c>
      <c r="U34" s="232">
        <v>115.0351914818841</v>
      </c>
      <c r="V34" s="232">
        <v>109.59017527975389</v>
      </c>
      <c r="W34" s="232">
        <v>120.37532087772234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3.8035278058547775</v>
      </c>
      <c r="F36" s="232">
        <v>4.8009023811730183</v>
      </c>
      <c r="G36" s="232">
        <v>6.6983679667763347</v>
      </c>
      <c r="H36" s="232">
        <v>6.7384269494932276</v>
      </c>
      <c r="I36" s="232">
        <v>4.4003125401363592</v>
      </c>
      <c r="J36" s="232">
        <v>5.9473256148801656</v>
      </c>
      <c r="K36" s="232">
        <v>9.5097545126182634</v>
      </c>
      <c r="L36" s="232">
        <v>9.3689753727757967</v>
      </c>
      <c r="M36" s="232">
        <v>10.359130553180144</v>
      </c>
      <c r="N36" s="232">
        <v>11.696214940576683</v>
      </c>
      <c r="O36" s="232">
        <v>13.329648601418178</v>
      </c>
      <c r="P36" s="232">
        <v>17.504424257414986</v>
      </c>
      <c r="Q36" s="232">
        <v>16.661372886481779</v>
      </c>
      <c r="R36" s="232">
        <v>16.778924925479949</v>
      </c>
      <c r="S36" s="232">
        <v>19.896522160871733</v>
      </c>
      <c r="T36" s="232">
        <v>23.698806495513566</v>
      </c>
      <c r="U36" s="232">
        <v>25.900396168237478</v>
      </c>
      <c r="V36" s="232">
        <v>22.759274132374568</v>
      </c>
      <c r="W36" s="232">
        <v>21.651783677390814</v>
      </c>
    </row>
    <row r="37" spans="1:23" ht="12" customHeight="1" x14ac:dyDescent="0.25">
      <c r="A37" s="47" t="s">
        <v>38</v>
      </c>
      <c r="B37" s="233">
        <v>195.02425178125009</v>
      </c>
      <c r="C37" s="233">
        <v>200.56584188682308</v>
      </c>
      <c r="D37" s="233">
        <v>205.51029609050838</v>
      </c>
      <c r="E37" s="233">
        <v>223.1872619043028</v>
      </c>
      <c r="F37" s="233">
        <v>229.34427146619632</v>
      </c>
      <c r="G37" s="233">
        <v>246.74825612301302</v>
      </c>
      <c r="H37" s="233">
        <v>259.44081613714332</v>
      </c>
      <c r="I37" s="233">
        <v>259.97771913698381</v>
      </c>
      <c r="J37" s="233">
        <v>223.35947413221402</v>
      </c>
      <c r="K37" s="233">
        <v>170.1933641120504</v>
      </c>
      <c r="L37" s="233">
        <v>189.00236954382407</v>
      </c>
      <c r="M37" s="233">
        <v>206.67926522189993</v>
      </c>
      <c r="N37" s="233">
        <v>209.01585629070766</v>
      </c>
      <c r="O37" s="233">
        <v>208.24187769865449</v>
      </c>
      <c r="P37" s="233">
        <v>216.17514939258086</v>
      </c>
      <c r="Q37" s="233">
        <v>222.22230322265986</v>
      </c>
      <c r="R37" s="233">
        <v>224.30707068003076</v>
      </c>
      <c r="S37" s="233">
        <v>233.07278229605706</v>
      </c>
      <c r="T37" s="233">
        <v>236.47858492314668</v>
      </c>
      <c r="U37" s="233">
        <v>237.39565250169395</v>
      </c>
      <c r="V37" s="233">
        <v>215.6515627687597</v>
      </c>
      <c r="W37" s="233">
        <v>218.46160818858027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1.0000000000000002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0.99999999999999989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0.99999999999999989</v>
      </c>
      <c r="Q41" s="234">
        <f t="shared" si="4"/>
        <v>1</v>
      </c>
      <c r="R41" s="234">
        <f t="shared" si="4"/>
        <v>0.99999999999999978</v>
      </c>
      <c r="S41" s="234">
        <f t="shared" si="4"/>
        <v>1</v>
      </c>
      <c r="T41" s="234">
        <f t="shared" si="4"/>
        <v>0.99999999999999989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8.574285739417261E-3</v>
      </c>
      <c r="C42" s="235">
        <f t="shared" si="5"/>
        <v>9.1956938188519893E-3</v>
      </c>
      <c r="D42" s="235">
        <f t="shared" si="5"/>
        <v>8.9227158504034242E-3</v>
      </c>
      <c r="E42" s="235">
        <f t="shared" si="5"/>
        <v>8.5386977086377869E-3</v>
      </c>
      <c r="F42" s="235">
        <f t="shared" si="5"/>
        <v>8.633720579149344E-3</v>
      </c>
      <c r="G42" s="235">
        <f t="shared" si="5"/>
        <v>8.9402664879866863E-3</v>
      </c>
      <c r="H42" s="235">
        <f t="shared" si="5"/>
        <v>9.2389742063429276E-3</v>
      </c>
      <c r="I42" s="235">
        <f t="shared" si="5"/>
        <v>9.2696957999288485E-3</v>
      </c>
      <c r="J42" s="235">
        <f t="shared" si="5"/>
        <v>9.008952542314777E-3</v>
      </c>
      <c r="K42" s="235">
        <f t="shared" si="5"/>
        <v>9.3720440347195132E-3</v>
      </c>
      <c r="L42" s="235">
        <f t="shared" si="5"/>
        <v>9.6021708162260296E-3</v>
      </c>
      <c r="M42" s="235">
        <f t="shared" si="5"/>
        <v>9.4197281161693455E-3</v>
      </c>
      <c r="N42" s="235">
        <f t="shared" si="5"/>
        <v>9.3857886461188554E-3</v>
      </c>
      <c r="O42" s="235">
        <f t="shared" si="5"/>
        <v>9.4701567479022059E-3</v>
      </c>
      <c r="P42" s="235">
        <f t="shared" si="5"/>
        <v>9.3694886470770278E-3</v>
      </c>
      <c r="Q42" s="235">
        <f t="shared" si="5"/>
        <v>9.4441238214155645E-3</v>
      </c>
      <c r="R42" s="235">
        <f t="shared" si="5"/>
        <v>9.4493278961542797E-3</v>
      </c>
      <c r="S42" s="235">
        <f t="shared" si="5"/>
        <v>9.5250032370860129E-3</v>
      </c>
      <c r="T42" s="235">
        <f t="shared" si="5"/>
        <v>9.8803381177430972E-3</v>
      </c>
      <c r="U42" s="235">
        <f t="shared" si="5"/>
        <v>9.9833791001397616E-3</v>
      </c>
      <c r="V42" s="235">
        <f t="shared" si="5"/>
        <v>9.934490470512496E-3</v>
      </c>
      <c r="W42" s="235">
        <f t="shared" si="5"/>
        <v>1.0326125882748935E-2</v>
      </c>
    </row>
    <row r="43" spans="1:23" ht="12" customHeight="1" x14ac:dyDescent="0.25">
      <c r="A43" s="202" t="s">
        <v>93</v>
      </c>
      <c r="B43" s="235">
        <f t="shared" ref="B43:W43" si="6">IF(B7=0,0,B7/B$5)</f>
        <v>2.9340101477754333E-3</v>
      </c>
      <c r="C43" s="235">
        <f t="shared" si="6"/>
        <v>3.0970376443165875E-3</v>
      </c>
      <c r="D43" s="235">
        <f t="shared" si="6"/>
        <v>3.1605024918484464E-3</v>
      </c>
      <c r="E43" s="235">
        <f t="shared" si="6"/>
        <v>3.7017705290984964E-3</v>
      </c>
      <c r="F43" s="235">
        <f t="shared" si="6"/>
        <v>3.7028950268478424E-3</v>
      </c>
      <c r="G43" s="235">
        <f t="shared" si="6"/>
        <v>3.5413142854997951E-3</v>
      </c>
      <c r="H43" s="235">
        <f t="shared" si="6"/>
        <v>3.5193644306756862E-3</v>
      </c>
      <c r="I43" s="235">
        <f t="shared" si="6"/>
        <v>3.7676380407127858E-3</v>
      </c>
      <c r="J43" s="235">
        <f t="shared" si="6"/>
        <v>3.3825882978390093E-3</v>
      </c>
      <c r="K43" s="235">
        <f t="shared" si="6"/>
        <v>3.6708929313275076E-3</v>
      </c>
      <c r="L43" s="235">
        <f t="shared" si="6"/>
        <v>3.8619673462913047E-3</v>
      </c>
      <c r="M43" s="235">
        <f t="shared" si="6"/>
        <v>3.7923407915497445E-3</v>
      </c>
      <c r="N43" s="235">
        <f t="shared" si="6"/>
        <v>3.796917841279954E-3</v>
      </c>
      <c r="O43" s="235">
        <f t="shared" si="6"/>
        <v>3.7424319947205759E-3</v>
      </c>
      <c r="P43" s="235">
        <f t="shared" si="6"/>
        <v>3.6610764774154363E-3</v>
      </c>
      <c r="Q43" s="235">
        <f t="shared" si="6"/>
        <v>3.6852159554151514E-3</v>
      </c>
      <c r="R43" s="235">
        <f t="shared" si="6"/>
        <v>3.6504035485073688E-3</v>
      </c>
      <c r="S43" s="235">
        <f t="shared" si="6"/>
        <v>3.6234964493034906E-3</v>
      </c>
      <c r="T43" s="235">
        <f t="shared" si="6"/>
        <v>3.6892410411352079E-3</v>
      </c>
      <c r="U43" s="235">
        <f t="shared" si="6"/>
        <v>3.6776219595330509E-3</v>
      </c>
      <c r="V43" s="235">
        <f t="shared" si="6"/>
        <v>3.7905220212382314E-3</v>
      </c>
      <c r="W43" s="235">
        <f t="shared" si="6"/>
        <v>3.952929529285101E-3</v>
      </c>
    </row>
    <row r="44" spans="1:23" ht="12" customHeight="1" x14ac:dyDescent="0.25">
      <c r="A44" s="202" t="s">
        <v>94</v>
      </c>
      <c r="B44" s="235">
        <f t="shared" ref="B44:W44" si="7">IF(B8=0,0,B8/B$5)</f>
        <v>3.4756920352400904E-2</v>
      </c>
      <c r="C44" s="235">
        <f t="shared" si="7"/>
        <v>3.6293899605509307E-2</v>
      </c>
      <c r="D44" s="235">
        <f t="shared" si="7"/>
        <v>3.7747113990222535E-2</v>
      </c>
      <c r="E44" s="235">
        <f t="shared" si="7"/>
        <v>3.8608081744616017E-2</v>
      </c>
      <c r="F44" s="235">
        <f t="shared" si="7"/>
        <v>3.850138357048747E-2</v>
      </c>
      <c r="G44" s="235">
        <f t="shared" si="7"/>
        <v>3.7311482501753625E-2</v>
      </c>
      <c r="H44" s="235">
        <f t="shared" si="7"/>
        <v>3.7059407252495909E-2</v>
      </c>
      <c r="I44" s="235">
        <f t="shared" si="7"/>
        <v>3.7356737680520266E-2</v>
      </c>
      <c r="J44" s="235">
        <f t="shared" si="7"/>
        <v>3.6361145870551545E-2</v>
      </c>
      <c r="K44" s="235">
        <f t="shared" si="7"/>
        <v>3.8355841697421164E-2</v>
      </c>
      <c r="L44" s="235">
        <f t="shared" si="7"/>
        <v>3.9309639652352762E-2</v>
      </c>
      <c r="M44" s="235">
        <f t="shared" si="7"/>
        <v>3.9468423892604014E-2</v>
      </c>
      <c r="N44" s="235">
        <f t="shared" si="7"/>
        <v>4.0427957027489428E-2</v>
      </c>
      <c r="O44" s="235">
        <f t="shared" si="7"/>
        <v>3.9839821355614979E-2</v>
      </c>
      <c r="P44" s="235">
        <f t="shared" si="7"/>
        <v>3.9317882569452442E-2</v>
      </c>
      <c r="Q44" s="235">
        <f t="shared" si="7"/>
        <v>4.0074822856940959E-2</v>
      </c>
      <c r="R44" s="235">
        <f t="shared" si="7"/>
        <v>3.9432840422840815E-2</v>
      </c>
      <c r="S44" s="235">
        <f t="shared" si="7"/>
        <v>3.9523457790461222E-2</v>
      </c>
      <c r="T44" s="235">
        <f t="shared" si="7"/>
        <v>3.9068115488772058E-2</v>
      </c>
      <c r="U44" s="235">
        <f t="shared" si="7"/>
        <v>3.9033862887182441E-2</v>
      </c>
      <c r="V44" s="235">
        <f t="shared" si="7"/>
        <v>3.9401025548607034E-2</v>
      </c>
      <c r="W44" s="235">
        <f t="shared" si="7"/>
        <v>4.0572261515608561E-2</v>
      </c>
    </row>
    <row r="45" spans="1:23" ht="12" customHeight="1" x14ac:dyDescent="0.25">
      <c r="A45" s="202" t="s">
        <v>95</v>
      </c>
      <c r="B45" s="235">
        <f t="shared" ref="B45:W45" si="8">IF(B9=0,0,B9/B$5)</f>
        <v>1.9410954190514699E-2</v>
      </c>
      <c r="C45" s="235">
        <f t="shared" si="8"/>
        <v>2.0441390767086776E-2</v>
      </c>
      <c r="D45" s="235">
        <f t="shared" si="8"/>
        <v>2.1243828331971141E-2</v>
      </c>
      <c r="E45" s="235">
        <f t="shared" si="8"/>
        <v>2.4753892542781052E-2</v>
      </c>
      <c r="F45" s="235">
        <f t="shared" si="8"/>
        <v>2.5011747418480435E-2</v>
      </c>
      <c r="G45" s="235">
        <f t="shared" si="8"/>
        <v>2.3648231857639181E-2</v>
      </c>
      <c r="H45" s="235">
        <f t="shared" si="8"/>
        <v>2.2694587068798289E-2</v>
      </c>
      <c r="I45" s="235">
        <f t="shared" si="8"/>
        <v>2.420764996060118E-2</v>
      </c>
      <c r="J45" s="235">
        <f t="shared" si="8"/>
        <v>2.1468289082212048E-2</v>
      </c>
      <c r="K45" s="235">
        <f t="shared" si="8"/>
        <v>2.4064968368760879E-2</v>
      </c>
      <c r="L45" s="235">
        <f t="shared" si="8"/>
        <v>2.477777479903585E-2</v>
      </c>
      <c r="M45" s="235">
        <f t="shared" si="8"/>
        <v>2.4575636131969177E-2</v>
      </c>
      <c r="N45" s="235">
        <f t="shared" si="8"/>
        <v>2.4848715037139903E-2</v>
      </c>
      <c r="O45" s="235">
        <f t="shared" si="8"/>
        <v>2.3943435558236095E-2</v>
      </c>
      <c r="P45" s="235">
        <f t="shared" si="8"/>
        <v>2.3561846612743801E-2</v>
      </c>
      <c r="Q45" s="235">
        <f t="shared" si="8"/>
        <v>2.3771163825229171E-2</v>
      </c>
      <c r="R45" s="235">
        <f t="shared" si="8"/>
        <v>2.3358347751598871E-2</v>
      </c>
      <c r="S45" s="235">
        <f t="shared" si="8"/>
        <v>2.2876556649529412E-2</v>
      </c>
      <c r="T45" s="235">
        <f t="shared" si="8"/>
        <v>2.2338250329292739E-2</v>
      </c>
      <c r="U45" s="235">
        <f t="shared" si="8"/>
        <v>2.2215615051035517E-2</v>
      </c>
      <c r="V45" s="235">
        <f t="shared" si="8"/>
        <v>2.3398922714174687E-2</v>
      </c>
      <c r="W45" s="235">
        <f t="shared" si="8"/>
        <v>2.4155688793439413E-2</v>
      </c>
    </row>
    <row r="46" spans="1:23" ht="12" customHeight="1" x14ac:dyDescent="0.25">
      <c r="A46" s="202" t="s">
        <v>96</v>
      </c>
      <c r="B46" s="235">
        <f t="shared" ref="B46:W46" si="9">IF(B10=0,0,B10/B$5)</f>
        <v>2.8133513947899209E-2</v>
      </c>
      <c r="C46" s="235">
        <f t="shared" si="9"/>
        <v>2.8154096017527601E-2</v>
      </c>
      <c r="D46" s="235">
        <f t="shared" si="9"/>
        <v>2.6783022695485582E-2</v>
      </c>
      <c r="E46" s="235">
        <f t="shared" si="9"/>
        <v>2.788843140996794E-2</v>
      </c>
      <c r="F46" s="235">
        <f t="shared" si="9"/>
        <v>2.7217528756938926E-2</v>
      </c>
      <c r="G46" s="235">
        <f t="shared" si="9"/>
        <v>2.6146788131693615E-2</v>
      </c>
      <c r="H46" s="235">
        <f t="shared" si="9"/>
        <v>2.5404198300958639E-2</v>
      </c>
      <c r="I46" s="235">
        <f t="shared" si="9"/>
        <v>2.5538878361470597E-2</v>
      </c>
      <c r="J46" s="235">
        <f t="shared" si="9"/>
        <v>2.4355540115504084E-2</v>
      </c>
      <c r="K46" s="235">
        <f t="shared" si="9"/>
        <v>2.4883714377438835E-2</v>
      </c>
      <c r="L46" s="235">
        <f t="shared" si="9"/>
        <v>2.5775325961388346E-2</v>
      </c>
      <c r="M46" s="235">
        <f t="shared" si="9"/>
        <v>2.4783208562713821E-2</v>
      </c>
      <c r="N46" s="235">
        <f t="shared" si="9"/>
        <v>2.4489856417215471E-2</v>
      </c>
      <c r="O46" s="235">
        <f t="shared" si="9"/>
        <v>2.4612149187723805E-2</v>
      </c>
      <c r="P46" s="235">
        <f t="shared" si="9"/>
        <v>2.5041055547987405E-2</v>
      </c>
      <c r="Q46" s="235">
        <f t="shared" si="9"/>
        <v>2.5285725057001742E-2</v>
      </c>
      <c r="R46" s="235">
        <f t="shared" si="9"/>
        <v>2.5219369574509171E-2</v>
      </c>
      <c r="S46" s="235">
        <f t="shared" si="9"/>
        <v>2.5427022096202109E-2</v>
      </c>
      <c r="T46" s="235">
        <f t="shared" si="9"/>
        <v>2.4808847864798544E-2</v>
      </c>
      <c r="U46" s="235">
        <f t="shared" si="9"/>
        <v>2.4762778916274125E-2</v>
      </c>
      <c r="V46" s="235">
        <f t="shared" si="9"/>
        <v>2.5754361089976585E-2</v>
      </c>
      <c r="W46" s="235">
        <f t="shared" si="9"/>
        <v>2.5727419435262969E-2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0.34296005183239536</v>
      </c>
      <c r="C47" s="236">
        <f t="shared" si="10"/>
        <v>0.32681771377711616</v>
      </c>
      <c r="D47" s="236">
        <f t="shared" si="10"/>
        <v>0.33980586106007893</v>
      </c>
      <c r="E47" s="236">
        <f t="shared" si="10"/>
        <v>0.35663174362517674</v>
      </c>
      <c r="F47" s="236">
        <f t="shared" si="10"/>
        <v>0.35997444438138149</v>
      </c>
      <c r="G47" s="236">
        <f t="shared" si="10"/>
        <v>0.3555326077811054</v>
      </c>
      <c r="H47" s="236">
        <f t="shared" si="10"/>
        <v>0.32447489608538538</v>
      </c>
      <c r="I47" s="236">
        <f t="shared" si="10"/>
        <v>0.31394102057353057</v>
      </c>
      <c r="J47" s="236">
        <f t="shared" si="10"/>
        <v>0.32135107839837213</v>
      </c>
      <c r="K47" s="236">
        <f t="shared" si="10"/>
        <v>0.3518664084427654</v>
      </c>
      <c r="L47" s="236">
        <f t="shared" si="10"/>
        <v>0.33876029762286497</v>
      </c>
      <c r="M47" s="236">
        <f t="shared" si="10"/>
        <v>0.31827484480936685</v>
      </c>
      <c r="N47" s="236">
        <f t="shared" si="10"/>
        <v>0.30841349411309071</v>
      </c>
      <c r="O47" s="236">
        <f t="shared" si="10"/>
        <v>0.307707743970006</v>
      </c>
      <c r="P47" s="236">
        <f t="shared" si="10"/>
        <v>0.31161992837054525</v>
      </c>
      <c r="Q47" s="236">
        <f t="shared" si="10"/>
        <v>0.30293931676998692</v>
      </c>
      <c r="R47" s="236">
        <f t="shared" si="10"/>
        <v>0.30369997419823336</v>
      </c>
      <c r="S47" s="236">
        <f t="shared" si="10"/>
        <v>0.29744758335612598</v>
      </c>
      <c r="T47" s="236">
        <f t="shared" si="10"/>
        <v>0.29305245157977183</v>
      </c>
      <c r="U47" s="236">
        <f t="shared" si="10"/>
        <v>0.29371046009004959</v>
      </c>
      <c r="V47" s="236">
        <f t="shared" si="10"/>
        <v>0.3012043735740691</v>
      </c>
      <c r="W47" s="236">
        <f t="shared" si="10"/>
        <v>0.29290400537421035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0.56323026378959706</v>
      </c>
      <c r="C48" s="237">
        <f t="shared" si="11"/>
        <v>0.57600016836959167</v>
      </c>
      <c r="D48" s="237">
        <f t="shared" si="11"/>
        <v>0.56233695557998997</v>
      </c>
      <c r="E48" s="237">
        <f t="shared" si="11"/>
        <v>0.53987738243972194</v>
      </c>
      <c r="F48" s="237">
        <f t="shared" si="11"/>
        <v>0.53695828026671466</v>
      </c>
      <c r="G48" s="237">
        <f t="shared" si="11"/>
        <v>0.54487930895432179</v>
      </c>
      <c r="H48" s="237">
        <f t="shared" si="11"/>
        <v>0.57760857265534316</v>
      </c>
      <c r="I48" s="237">
        <f t="shared" si="11"/>
        <v>0.58591837958323578</v>
      </c>
      <c r="J48" s="237">
        <f t="shared" si="11"/>
        <v>0.5840724056932064</v>
      </c>
      <c r="K48" s="237">
        <f t="shared" si="11"/>
        <v>0.54778613014756661</v>
      </c>
      <c r="L48" s="237">
        <f t="shared" si="11"/>
        <v>0.55791282380184071</v>
      </c>
      <c r="M48" s="237">
        <f t="shared" si="11"/>
        <v>0.57968581769562699</v>
      </c>
      <c r="N48" s="237">
        <f t="shared" si="11"/>
        <v>0.5886372709176656</v>
      </c>
      <c r="O48" s="237">
        <f t="shared" si="11"/>
        <v>0.59068426118579642</v>
      </c>
      <c r="P48" s="237">
        <f t="shared" si="11"/>
        <v>0.58742872177477856</v>
      </c>
      <c r="Q48" s="237">
        <f t="shared" si="11"/>
        <v>0.59479963171401051</v>
      </c>
      <c r="R48" s="237">
        <f t="shared" si="11"/>
        <v>0.59518973660815599</v>
      </c>
      <c r="S48" s="237">
        <f t="shared" si="11"/>
        <v>0.60157688042129176</v>
      </c>
      <c r="T48" s="237">
        <f t="shared" si="11"/>
        <v>0.60716275557848642</v>
      </c>
      <c r="U48" s="237">
        <f t="shared" si="11"/>
        <v>0.60661628199578554</v>
      </c>
      <c r="V48" s="237">
        <f t="shared" si="11"/>
        <v>0.59651630458142202</v>
      </c>
      <c r="W48" s="237">
        <f t="shared" si="11"/>
        <v>0.60236156946944464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SI: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3303.1878894523834</v>
      </c>
      <c r="C5" s="225">
        <f t="shared" si="0"/>
        <v>3080.9974677364471</v>
      </c>
      <c r="D5" s="225">
        <f t="shared" si="0"/>
        <v>2814.4839735900205</v>
      </c>
      <c r="E5" s="225">
        <f t="shared" si="0"/>
        <v>3158.0724299313351</v>
      </c>
      <c r="F5" s="225">
        <f t="shared" si="0"/>
        <v>3246.8154025005706</v>
      </c>
      <c r="G5" s="225">
        <f t="shared" si="0"/>
        <v>3446.5365786967873</v>
      </c>
      <c r="H5" s="225">
        <f t="shared" si="0"/>
        <v>3653.1725031207593</v>
      </c>
      <c r="I5" s="225">
        <f t="shared" si="0"/>
        <v>3398.0472548309845</v>
      </c>
      <c r="J5" s="225">
        <f t="shared" si="0"/>
        <v>3262.9522714025015</v>
      </c>
      <c r="K5" s="225">
        <f t="shared" si="0"/>
        <v>2588.8781402159602</v>
      </c>
      <c r="L5" s="225">
        <f t="shared" si="0"/>
        <v>2549.1947615742047</v>
      </c>
      <c r="M5" s="225">
        <f t="shared" si="0"/>
        <v>2371.9522273665352</v>
      </c>
      <c r="N5" s="225">
        <f t="shared" si="0"/>
        <v>2295.6594638614092</v>
      </c>
      <c r="O5" s="225">
        <f t="shared" si="0"/>
        <v>2361.6241004939238</v>
      </c>
      <c r="P5" s="225">
        <f t="shared" si="0"/>
        <v>2406.715068935388</v>
      </c>
      <c r="Q5" s="225">
        <f t="shared" si="0"/>
        <v>2327.2080039384427</v>
      </c>
      <c r="R5" s="225">
        <f t="shared" si="0"/>
        <v>2343.9465943741548</v>
      </c>
      <c r="S5" s="225">
        <f t="shared" si="0"/>
        <v>2538.7315055657218</v>
      </c>
      <c r="T5" s="225">
        <f t="shared" si="0"/>
        <v>2692.9820779257252</v>
      </c>
      <c r="U5" s="225">
        <f t="shared" si="0"/>
        <v>2696.0153657713886</v>
      </c>
      <c r="V5" s="225">
        <f t="shared" si="0"/>
        <v>2565.0488027916526</v>
      </c>
      <c r="W5" s="225">
        <f t="shared" si="0"/>
        <v>2606.8381741896851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57.228414248469264</v>
      </c>
      <c r="C10" s="227">
        <f t="shared" si="1"/>
        <v>47.446104823364173</v>
      </c>
      <c r="D10" s="227">
        <f t="shared" si="1"/>
        <v>40.450533199263788</v>
      </c>
      <c r="E10" s="227">
        <f t="shared" si="1"/>
        <v>52.526578621682347</v>
      </c>
      <c r="F10" s="227">
        <f t="shared" si="1"/>
        <v>51.161900123053485</v>
      </c>
      <c r="G10" s="227">
        <f t="shared" si="1"/>
        <v>50.41125143908566</v>
      </c>
      <c r="H10" s="227">
        <f t="shared" si="1"/>
        <v>48.312129297802699</v>
      </c>
      <c r="I10" s="227">
        <f t="shared" si="1"/>
        <v>40.720170464611002</v>
      </c>
      <c r="J10" s="227">
        <f t="shared" si="1"/>
        <v>40.698883846862458</v>
      </c>
      <c r="K10" s="227">
        <f t="shared" si="1"/>
        <v>33.311654687301157</v>
      </c>
      <c r="L10" s="227">
        <f t="shared" si="1"/>
        <v>33.882066646530596</v>
      </c>
      <c r="M10" s="227">
        <f t="shared" si="1"/>
        <v>28.483472503722666</v>
      </c>
      <c r="N10" s="227">
        <f t="shared" si="1"/>
        <v>26.130661156878254</v>
      </c>
      <c r="O10" s="227">
        <f t="shared" si="1"/>
        <v>25.729456983985287</v>
      </c>
      <c r="P10" s="227">
        <f t="shared" si="1"/>
        <v>23.871559863362737</v>
      </c>
      <c r="Q10" s="227">
        <f t="shared" si="1"/>
        <v>23.094999965625732</v>
      </c>
      <c r="R10" s="227">
        <f t="shared" si="1"/>
        <v>23.789889006051776</v>
      </c>
      <c r="S10" s="227">
        <f t="shared" si="1"/>
        <v>23.885847152711879</v>
      </c>
      <c r="T10" s="227">
        <f t="shared" si="1"/>
        <v>24.437927974286154</v>
      </c>
      <c r="U10" s="227">
        <f t="shared" si="1"/>
        <v>22.909799229667016</v>
      </c>
      <c r="V10" s="227">
        <f t="shared" si="1"/>
        <v>23.728931494067442</v>
      </c>
      <c r="W10" s="227">
        <f t="shared" si="1"/>
        <v>24.126219776598639</v>
      </c>
      <c r="DA10" s="90"/>
    </row>
    <row r="11" spans="1:105" ht="12" customHeight="1" x14ac:dyDescent="0.25">
      <c r="A11" s="37" t="s">
        <v>83</v>
      </c>
      <c r="B11" s="228">
        <v>13.815481522313236</v>
      </c>
      <c r="C11" s="228">
        <v>9.2780410002151896</v>
      </c>
      <c r="D11" s="228">
        <v>6.730443302421417</v>
      </c>
      <c r="E11" s="228">
        <v>11.679591689351993</v>
      </c>
      <c r="F11" s="228">
        <v>9.9933295029629789</v>
      </c>
      <c r="G11" s="228">
        <v>9.4226218592544768</v>
      </c>
      <c r="H11" s="228">
        <v>10.734601542566116</v>
      </c>
      <c r="I11" s="228">
        <v>7.6812138238887808</v>
      </c>
      <c r="J11" s="228">
        <v>7.4083037805334317</v>
      </c>
      <c r="K11" s="228">
        <v>6.1115514515921685</v>
      </c>
      <c r="L11" s="228">
        <v>5.4610499853530543</v>
      </c>
      <c r="M11" s="228">
        <v>4.5377401619676316</v>
      </c>
      <c r="N11" s="228">
        <v>4.1956427641927743</v>
      </c>
      <c r="O11" s="228">
        <v>3.990386234354419</v>
      </c>
      <c r="P11" s="228">
        <v>3.5349291545831893</v>
      </c>
      <c r="Q11" s="228">
        <v>3.3850947813563561</v>
      </c>
      <c r="R11" s="228">
        <v>3.5576605165565387</v>
      </c>
      <c r="S11" s="228">
        <v>2.8868810776226881</v>
      </c>
      <c r="T11" s="228">
        <v>3.0433056619728682</v>
      </c>
      <c r="U11" s="228">
        <v>2.6704137761237141</v>
      </c>
      <c r="V11" s="228">
        <v>2.5040976744136585</v>
      </c>
      <c r="W11" s="228">
        <v>2.3498624634281775</v>
      </c>
      <c r="DA11" s="69"/>
    </row>
    <row r="12" spans="1:105" ht="12" customHeight="1" x14ac:dyDescent="0.25">
      <c r="A12" s="37" t="s">
        <v>72</v>
      </c>
      <c r="B12" s="228">
        <v>43.412932726156029</v>
      </c>
      <c r="C12" s="228">
        <v>38.168063823148984</v>
      </c>
      <c r="D12" s="228">
        <v>33.720089896842374</v>
      </c>
      <c r="E12" s="228">
        <v>40.846986932330353</v>
      </c>
      <c r="F12" s="228">
        <v>41.168570620090506</v>
      </c>
      <c r="G12" s="228">
        <v>40.988629579831183</v>
      </c>
      <c r="H12" s="228">
        <v>37.577527755236581</v>
      </c>
      <c r="I12" s="228">
        <v>33.038956640722219</v>
      </c>
      <c r="J12" s="228">
        <v>33.290580066329028</v>
      </c>
      <c r="K12" s="228">
        <v>27.20010323570899</v>
      </c>
      <c r="L12" s="228">
        <v>28.421016661177539</v>
      </c>
      <c r="M12" s="228">
        <v>23.945732341755036</v>
      </c>
      <c r="N12" s="228">
        <v>21.935018392685478</v>
      </c>
      <c r="O12" s="228">
        <v>21.739070749630869</v>
      </c>
      <c r="P12" s="228">
        <v>20.336630708779548</v>
      </c>
      <c r="Q12" s="228">
        <v>19.709905184269378</v>
      </c>
      <c r="R12" s="228">
        <v>20.232228489495238</v>
      </c>
      <c r="S12" s="228">
        <v>20.998966075089189</v>
      </c>
      <c r="T12" s="228">
        <v>21.394622312313285</v>
      </c>
      <c r="U12" s="228">
        <v>20.239385453543303</v>
      </c>
      <c r="V12" s="228">
        <v>21.224833819653785</v>
      </c>
      <c r="W12" s="228">
        <v>21.776357313170461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908.8350419748017</v>
      </c>
      <c r="C16" s="230">
        <f t="shared" si="2"/>
        <v>823.12256315016566</v>
      </c>
      <c r="D16" s="230">
        <f t="shared" si="2"/>
        <v>775.86286597523622</v>
      </c>
      <c r="E16" s="230">
        <f t="shared" si="2"/>
        <v>859.3255879639479</v>
      </c>
      <c r="F16" s="230">
        <f t="shared" si="2"/>
        <v>893.03517929840928</v>
      </c>
      <c r="G16" s="230">
        <f t="shared" si="2"/>
        <v>913.31136402335312</v>
      </c>
      <c r="H16" s="230">
        <f t="shared" si="2"/>
        <v>905.96506884097425</v>
      </c>
      <c r="I16" s="230">
        <f t="shared" si="2"/>
        <v>792.03797290128216</v>
      </c>
      <c r="J16" s="230">
        <f t="shared" si="2"/>
        <v>716.40558331922637</v>
      </c>
      <c r="K16" s="230">
        <f t="shared" si="2"/>
        <v>672.02742702411615</v>
      </c>
      <c r="L16" s="230">
        <f t="shared" si="2"/>
        <v>666.05252029739995</v>
      </c>
      <c r="M16" s="230">
        <f t="shared" si="2"/>
        <v>596.7102349483431</v>
      </c>
      <c r="N16" s="230">
        <f t="shared" si="2"/>
        <v>567.7907637250637</v>
      </c>
      <c r="O16" s="230">
        <f t="shared" si="2"/>
        <v>562.41301293872675</v>
      </c>
      <c r="P16" s="230">
        <f t="shared" si="2"/>
        <v>565.93716977173335</v>
      </c>
      <c r="Q16" s="230">
        <f t="shared" si="2"/>
        <v>537.33915905444508</v>
      </c>
      <c r="R16" s="230">
        <f t="shared" si="2"/>
        <v>531.50728902333083</v>
      </c>
      <c r="S16" s="230">
        <f t="shared" si="2"/>
        <v>536.93527231707048</v>
      </c>
      <c r="T16" s="230">
        <f t="shared" si="2"/>
        <v>575.35260320036559</v>
      </c>
      <c r="U16" s="230">
        <f t="shared" si="2"/>
        <v>556.4911546037556</v>
      </c>
      <c r="V16" s="230">
        <f t="shared" si="2"/>
        <v>522.89826876347627</v>
      </c>
      <c r="W16" s="230">
        <f t="shared" si="2"/>
        <v>504.89418865523442</v>
      </c>
      <c r="DA16" s="92"/>
    </row>
    <row r="17" spans="1:105" ht="12" customHeight="1" x14ac:dyDescent="0.25">
      <c r="A17" s="46" t="s">
        <v>30</v>
      </c>
      <c r="B17" s="231">
        <v>156.0581475517034</v>
      </c>
      <c r="C17" s="231">
        <v>154.29695441312586</v>
      </c>
      <c r="D17" s="231">
        <v>171.28574215941029</v>
      </c>
      <c r="E17" s="231">
        <v>139.8166793353214</v>
      </c>
      <c r="F17" s="231">
        <v>139.53435619954925</v>
      </c>
      <c r="G17" s="231">
        <v>152.4581450244066</v>
      </c>
      <c r="H17" s="231">
        <v>139.56475594441412</v>
      </c>
      <c r="I17" s="231">
        <v>116.16567103437434</v>
      </c>
      <c r="J17" s="231">
        <v>97.374542412541842</v>
      </c>
      <c r="K17" s="231">
        <v>86.077970065867291</v>
      </c>
      <c r="L17" s="231">
        <v>87.893877771778492</v>
      </c>
      <c r="M17" s="231">
        <v>107.51586010679692</v>
      </c>
      <c r="N17" s="231">
        <v>98.910719589321062</v>
      </c>
      <c r="O17" s="231">
        <v>104.24082218284069</v>
      </c>
      <c r="P17" s="231">
        <v>103.44547988221949</v>
      </c>
      <c r="Q17" s="231">
        <v>93.476184090472259</v>
      </c>
      <c r="R17" s="231">
        <v>85.608732783821338</v>
      </c>
      <c r="S17" s="231">
        <v>85.640642915641138</v>
      </c>
      <c r="T17" s="231">
        <v>96.920893196350818</v>
      </c>
      <c r="U17" s="231">
        <v>93.61145729657413</v>
      </c>
      <c r="V17" s="231">
        <v>52.356774136514929</v>
      </c>
      <c r="W17" s="231">
        <v>19.059897607301693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9.751161479559352</v>
      </c>
      <c r="C19" s="231">
        <v>8.0104927725693305</v>
      </c>
      <c r="D19" s="231">
        <v>7.1475100568809191</v>
      </c>
      <c r="E19" s="231">
        <v>15.582215639518061</v>
      </c>
      <c r="F19" s="231">
        <v>17.837797990210419</v>
      </c>
      <c r="G19" s="231">
        <v>27.219561708313147</v>
      </c>
      <c r="H19" s="231">
        <v>29.078536393438704</v>
      </c>
      <c r="I19" s="231">
        <v>12.346134404500054</v>
      </c>
      <c r="J19" s="231">
        <v>15.809581891403793</v>
      </c>
      <c r="K19" s="231">
        <v>15.832284275065749</v>
      </c>
      <c r="L19" s="231">
        <v>17.190648012844846</v>
      </c>
      <c r="M19" s="231">
        <v>20.285728387496206</v>
      </c>
      <c r="N19" s="231">
        <v>18.937037205118539</v>
      </c>
      <c r="O19" s="231">
        <v>17.835678131035863</v>
      </c>
      <c r="P19" s="231">
        <v>20.98858862091009</v>
      </c>
      <c r="Q19" s="231">
        <v>19.287428607947721</v>
      </c>
      <c r="R19" s="231">
        <v>19.470518764558243</v>
      </c>
      <c r="S19" s="231">
        <v>22.386487392602962</v>
      </c>
      <c r="T19" s="231">
        <v>23.469402951994315</v>
      </c>
      <c r="U19" s="231">
        <v>23.726435635030342</v>
      </c>
      <c r="V19" s="231">
        <v>24.292475309047219</v>
      </c>
      <c r="W19" s="231">
        <v>23.077412316835456</v>
      </c>
      <c r="DA19" s="73"/>
    </row>
    <row r="20" spans="1:105" ht="12" customHeight="1" x14ac:dyDescent="0.25">
      <c r="A20" s="46" t="s">
        <v>83</v>
      </c>
      <c r="B20" s="231">
        <v>157.35361209818859</v>
      </c>
      <c r="C20" s="231">
        <v>116.24821245910005</v>
      </c>
      <c r="D20" s="231">
        <v>77.803260156862109</v>
      </c>
      <c r="E20" s="231">
        <v>108.87422609137853</v>
      </c>
      <c r="F20" s="231">
        <v>96.354664984120973</v>
      </c>
      <c r="G20" s="231">
        <v>94.214657956924896</v>
      </c>
      <c r="H20" s="231">
        <v>113.04769080603693</v>
      </c>
      <c r="I20" s="231">
        <v>93.638067548500885</v>
      </c>
      <c r="J20" s="231">
        <v>79.443184320513211</v>
      </c>
      <c r="K20" s="231">
        <v>72.894498526526434</v>
      </c>
      <c r="L20" s="231">
        <v>73.257937620152845</v>
      </c>
      <c r="M20" s="231">
        <v>62.304204461329142</v>
      </c>
      <c r="N20" s="231">
        <v>56.192616197833274</v>
      </c>
      <c r="O20" s="231">
        <v>55.666455450845682</v>
      </c>
      <c r="P20" s="231">
        <v>47.060563436653723</v>
      </c>
      <c r="Q20" s="231">
        <v>46.113352537235116</v>
      </c>
      <c r="R20" s="231">
        <v>44.942589871704079</v>
      </c>
      <c r="S20" s="231">
        <v>37.185252986603125</v>
      </c>
      <c r="T20" s="231">
        <v>37.427528345243253</v>
      </c>
      <c r="U20" s="231">
        <v>33.28231842321798</v>
      </c>
      <c r="V20" s="231">
        <v>28.703443052018578</v>
      </c>
      <c r="W20" s="231">
        <v>29.066367308356096</v>
      </c>
      <c r="DA20" s="73"/>
    </row>
    <row r="21" spans="1:105" ht="12" customHeight="1" x14ac:dyDescent="0.25">
      <c r="A21" s="46" t="s">
        <v>70</v>
      </c>
      <c r="B21" s="231">
        <v>101.74041437155152</v>
      </c>
      <c r="C21" s="231">
        <v>103.6032789231176</v>
      </c>
      <c r="D21" s="231">
        <v>82.483847577761836</v>
      </c>
      <c r="E21" s="231">
        <v>74.425068763391067</v>
      </c>
      <c r="F21" s="231">
        <v>110.23033099442411</v>
      </c>
      <c r="G21" s="231">
        <v>110.37412175030911</v>
      </c>
      <c r="H21" s="231">
        <v>95.326072798720176</v>
      </c>
      <c r="I21" s="231">
        <v>30.20474967887764</v>
      </c>
      <c r="J21" s="231">
        <v>26.665143473658226</v>
      </c>
      <c r="K21" s="231">
        <v>35.480918729951178</v>
      </c>
      <c r="L21" s="231">
        <v>13.79313880621406</v>
      </c>
      <c r="M21" s="231">
        <v>8.2572198972775084</v>
      </c>
      <c r="N21" s="231">
        <v>8.482023473957943</v>
      </c>
      <c r="O21" s="231">
        <v>10.824431830913291</v>
      </c>
      <c r="P21" s="231">
        <v>9.2042557787983856</v>
      </c>
      <c r="Q21" s="231">
        <v>5.7752910531775683</v>
      </c>
      <c r="R21" s="231">
        <v>2.6825925115211073</v>
      </c>
      <c r="S21" s="231">
        <v>0.5069734772807053</v>
      </c>
      <c r="T21" s="231">
        <v>0.52766964874269318</v>
      </c>
      <c r="U21" s="231">
        <v>0</v>
      </c>
      <c r="V21" s="231">
        <v>0</v>
      </c>
      <c r="W21" s="231">
        <v>0</v>
      </c>
      <c r="DA21" s="73"/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1.0374185151052175</v>
      </c>
      <c r="F22" s="231">
        <v>2.1685819527088706</v>
      </c>
      <c r="G22" s="231">
        <v>2.9090801316021886</v>
      </c>
      <c r="H22" s="231">
        <v>6.3543107354508344</v>
      </c>
      <c r="I22" s="231">
        <v>6.0988104550013862</v>
      </c>
      <c r="J22" s="231">
        <v>2.6348930252389833</v>
      </c>
      <c r="K22" s="231">
        <v>5.0700936655187023</v>
      </c>
      <c r="L22" s="231">
        <v>1.9229424880241697</v>
      </c>
      <c r="M22" s="231">
        <v>1.8304072575842911</v>
      </c>
      <c r="N22" s="231">
        <v>1.0329370471337829</v>
      </c>
      <c r="O22" s="231">
        <v>2.9432039589982266</v>
      </c>
      <c r="P22" s="231">
        <v>2.9765527512808734</v>
      </c>
      <c r="Q22" s="231">
        <v>2.1930783430680645</v>
      </c>
      <c r="R22" s="231">
        <v>2.2650600749387468</v>
      </c>
      <c r="S22" s="231">
        <v>3.2136371455663242</v>
      </c>
      <c r="T22" s="231">
        <v>3.8615768689245913</v>
      </c>
      <c r="U22" s="231">
        <v>2.9377582817067669</v>
      </c>
      <c r="V22" s="231">
        <v>3.39052036962017</v>
      </c>
      <c r="W22" s="231">
        <v>3.7081110325198181</v>
      </c>
      <c r="DA22" s="73"/>
    </row>
    <row r="23" spans="1:105" ht="12" customHeight="1" x14ac:dyDescent="0.25">
      <c r="A23" s="46" t="s">
        <v>72</v>
      </c>
      <c r="B23" s="231">
        <v>483.93170647379878</v>
      </c>
      <c r="C23" s="231">
        <v>440.96362458225286</v>
      </c>
      <c r="D23" s="231">
        <v>437.14250602432111</v>
      </c>
      <c r="E23" s="231">
        <v>517.55510384833156</v>
      </c>
      <c r="F23" s="231">
        <v>512.71810561739301</v>
      </c>
      <c r="G23" s="231">
        <v>512.05501668555382</v>
      </c>
      <c r="H23" s="231">
        <v>501.9458036861451</v>
      </c>
      <c r="I23" s="231">
        <v>515.47238110195553</v>
      </c>
      <c r="J23" s="231">
        <v>479.54161956306046</v>
      </c>
      <c r="K23" s="231">
        <v>441.83778614339798</v>
      </c>
      <c r="L23" s="231">
        <v>446.19248801266423</v>
      </c>
      <c r="M23" s="231">
        <v>383.00780636227279</v>
      </c>
      <c r="N23" s="231">
        <v>379.24532480473692</v>
      </c>
      <c r="O23" s="231">
        <v>360.35243662367651</v>
      </c>
      <c r="P23" s="231">
        <v>368.52294600678732</v>
      </c>
      <c r="Q23" s="231">
        <v>355.26885973584007</v>
      </c>
      <c r="R23" s="231">
        <v>363.38376032858844</v>
      </c>
      <c r="S23" s="231">
        <v>375.14349991481885</v>
      </c>
      <c r="T23" s="231">
        <v>396.25983929843989</v>
      </c>
      <c r="U23" s="231">
        <v>384.2324380098799</v>
      </c>
      <c r="V23" s="231">
        <v>391.70637414634962</v>
      </c>
      <c r="W23" s="231">
        <v>406.69228562800168</v>
      </c>
      <c r="DA23" s="73"/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2.0348757709019254</v>
      </c>
      <c r="F25" s="231">
        <v>14.191341560002673</v>
      </c>
      <c r="G25" s="231">
        <v>14.080780766243366</v>
      </c>
      <c r="H25" s="231">
        <v>20.647898476768429</v>
      </c>
      <c r="I25" s="231">
        <v>18.112158678072326</v>
      </c>
      <c r="J25" s="231">
        <v>14.936618632809926</v>
      </c>
      <c r="K25" s="231">
        <v>14.833875617788836</v>
      </c>
      <c r="L25" s="231">
        <v>25.801487585721297</v>
      </c>
      <c r="M25" s="231">
        <v>13.509008475586286</v>
      </c>
      <c r="N25" s="231">
        <v>4.990105406962174</v>
      </c>
      <c r="O25" s="231">
        <v>10.549984760416407</v>
      </c>
      <c r="P25" s="231">
        <v>13.738783295083557</v>
      </c>
      <c r="Q25" s="231">
        <v>15.22496468670434</v>
      </c>
      <c r="R25" s="231">
        <v>13.154034688198902</v>
      </c>
      <c r="S25" s="231">
        <v>12.858778484557433</v>
      </c>
      <c r="T25" s="231">
        <v>16.885692890670022</v>
      </c>
      <c r="U25" s="231">
        <v>18.70074695734645</v>
      </c>
      <c r="V25" s="231">
        <v>22.448681749925733</v>
      </c>
      <c r="W25" s="231">
        <v>23.290114762219677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1414.4909431100391</v>
      </c>
      <c r="C27" s="230">
        <f t="shared" si="3"/>
        <v>1242.0855348735081</v>
      </c>
      <c r="D27" s="230">
        <f t="shared" si="3"/>
        <v>1042.589604989651</v>
      </c>
      <c r="E27" s="230">
        <f t="shared" si="3"/>
        <v>1245.4106509231135</v>
      </c>
      <c r="F27" s="230">
        <f t="shared" si="3"/>
        <v>1276.7319340516483</v>
      </c>
      <c r="G27" s="230">
        <f t="shared" si="3"/>
        <v>1411.4804200098856</v>
      </c>
      <c r="H27" s="230">
        <f t="shared" si="3"/>
        <v>1597.4690327363346</v>
      </c>
      <c r="I27" s="230">
        <f t="shared" si="3"/>
        <v>1446.0977628357712</v>
      </c>
      <c r="J27" s="230">
        <f t="shared" si="3"/>
        <v>1448.794007871448</v>
      </c>
      <c r="K27" s="230">
        <f t="shared" si="3"/>
        <v>1172.8105454478471</v>
      </c>
      <c r="L27" s="230">
        <f t="shared" si="3"/>
        <v>1153.1636849161148</v>
      </c>
      <c r="M27" s="230">
        <f t="shared" si="3"/>
        <v>1071.7739710338838</v>
      </c>
      <c r="N27" s="230">
        <f t="shared" si="3"/>
        <v>1030.7027320459497</v>
      </c>
      <c r="O27" s="230">
        <f t="shared" si="3"/>
        <v>1034.1429202129448</v>
      </c>
      <c r="P27" s="230">
        <f t="shared" si="3"/>
        <v>1043.604843794486</v>
      </c>
      <c r="Q27" s="230">
        <f t="shared" si="3"/>
        <v>1036.1337168464099</v>
      </c>
      <c r="R27" s="230">
        <f t="shared" si="3"/>
        <v>1070.9634226507565</v>
      </c>
      <c r="S27" s="230">
        <f t="shared" si="3"/>
        <v>1180.0258341716208</v>
      </c>
      <c r="T27" s="230">
        <f t="shared" si="3"/>
        <v>1258.6046687498649</v>
      </c>
      <c r="U27" s="230">
        <f t="shared" si="3"/>
        <v>1280.095654931115</v>
      </c>
      <c r="V27" s="230">
        <f t="shared" si="3"/>
        <v>1231.5043641805182</v>
      </c>
      <c r="W27" s="230">
        <f t="shared" si="3"/>
        <v>1288.4398589280472</v>
      </c>
      <c r="DA27" s="92"/>
    </row>
    <row r="28" spans="1:105" ht="12" customHeight="1" x14ac:dyDescent="0.25">
      <c r="A28" s="18" t="s">
        <v>30</v>
      </c>
      <c r="B28" s="232">
        <v>217.75820975423872</v>
      </c>
      <c r="C28" s="232">
        <v>208.94419031772151</v>
      </c>
      <c r="D28" s="232">
        <v>235.10293012933246</v>
      </c>
      <c r="E28" s="232">
        <v>199.56708450443674</v>
      </c>
      <c r="F28" s="232">
        <v>179.67129364058633</v>
      </c>
      <c r="G28" s="232">
        <v>177.21595489529406</v>
      </c>
      <c r="H28" s="232">
        <v>188.98349221505953</v>
      </c>
      <c r="I28" s="232">
        <v>223.55779480644483</v>
      </c>
      <c r="J28" s="232">
        <v>236.5647415083584</v>
      </c>
      <c r="K28" s="232">
        <v>140.01299217494264</v>
      </c>
      <c r="L28" s="232">
        <v>112.34068492919532</v>
      </c>
      <c r="M28" s="232">
        <v>116.59604866096345</v>
      </c>
      <c r="N28" s="232">
        <v>116.37210797951123</v>
      </c>
      <c r="O28" s="232">
        <v>98.168824634866553</v>
      </c>
      <c r="P28" s="232">
        <v>89.080982267961559</v>
      </c>
      <c r="Q28" s="232">
        <v>73.498151655893295</v>
      </c>
      <c r="R28" s="232">
        <v>67.984575450074331</v>
      </c>
      <c r="S28" s="232">
        <v>76.171422444579079</v>
      </c>
      <c r="T28" s="232">
        <v>75.311273283902423</v>
      </c>
      <c r="U28" s="232">
        <v>74.172971823863605</v>
      </c>
      <c r="V28" s="232">
        <v>68.349757303940137</v>
      </c>
      <c r="W28" s="232">
        <v>73.226648392790437</v>
      </c>
      <c r="DA28" s="71"/>
    </row>
    <row r="29" spans="1:105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26.06447424013944</v>
      </c>
      <c r="C30" s="232">
        <v>27.805142947169372</v>
      </c>
      <c r="D30" s="232">
        <v>22.699042343017837</v>
      </c>
      <c r="E30" s="232">
        <v>41.125779600385961</v>
      </c>
      <c r="F30" s="232">
        <v>38.870424409821808</v>
      </c>
      <c r="G30" s="232">
        <v>47.396592131538519</v>
      </c>
      <c r="H30" s="232">
        <v>63.445321726753335</v>
      </c>
      <c r="I30" s="232">
        <v>39.957682755660208</v>
      </c>
      <c r="J30" s="232">
        <v>45.211727428542382</v>
      </c>
      <c r="K30" s="232">
        <v>39.377363604704549</v>
      </c>
      <c r="L30" s="232">
        <v>40.92483058707483</v>
      </c>
      <c r="M30" s="232">
        <v>46.546560892564877</v>
      </c>
      <c r="N30" s="232">
        <v>44.989875674908753</v>
      </c>
      <c r="O30" s="232">
        <v>43.185404029055768</v>
      </c>
      <c r="P30" s="232">
        <v>42.93809709950969</v>
      </c>
      <c r="Q30" s="232">
        <v>35.922446431474931</v>
      </c>
      <c r="R30" s="232">
        <v>38.644959835276083</v>
      </c>
      <c r="S30" s="232">
        <v>41.118816526931155</v>
      </c>
      <c r="T30" s="232">
        <v>45.533400127946017</v>
      </c>
      <c r="U30" s="232">
        <v>36.419399045072502</v>
      </c>
      <c r="V30" s="232">
        <v>37.353296850188443</v>
      </c>
      <c r="W30" s="232">
        <v>31.667466202670742</v>
      </c>
      <c r="DA30" s="71"/>
    </row>
    <row r="31" spans="1:105" ht="12" customHeight="1" x14ac:dyDescent="0.25">
      <c r="A31" s="18" t="s">
        <v>83</v>
      </c>
      <c r="B31" s="232">
        <v>345.01097285770686</v>
      </c>
      <c r="C31" s="232">
        <v>256.82939086387387</v>
      </c>
      <c r="D31" s="232">
        <v>170.37014834367241</v>
      </c>
      <c r="E31" s="232">
        <v>226.75303041682028</v>
      </c>
      <c r="F31" s="232">
        <v>212.28188695418976</v>
      </c>
      <c r="G31" s="232">
        <v>250.041931265024</v>
      </c>
      <c r="H31" s="232">
        <v>299.21050333330459</v>
      </c>
      <c r="I31" s="232">
        <v>220.66030539148539</v>
      </c>
      <c r="J31" s="232">
        <v>225.65838541873259</v>
      </c>
      <c r="K31" s="232">
        <v>179.84024786446659</v>
      </c>
      <c r="L31" s="232">
        <v>148.55999887733915</v>
      </c>
      <c r="M31" s="232">
        <v>122.55738861835235</v>
      </c>
      <c r="N31" s="232">
        <v>113.22795212044673</v>
      </c>
      <c r="O31" s="232">
        <v>104.49365755727359</v>
      </c>
      <c r="P31" s="232">
        <v>91.447538410998021</v>
      </c>
      <c r="Q31" s="232">
        <v>92.547518044450399</v>
      </c>
      <c r="R31" s="232">
        <v>96.702286057542707</v>
      </c>
      <c r="S31" s="232">
        <v>96.766142578734474</v>
      </c>
      <c r="T31" s="232">
        <v>91.819184635693034</v>
      </c>
      <c r="U31" s="232">
        <v>97.92477520335035</v>
      </c>
      <c r="V31" s="232">
        <v>97.530568513179361</v>
      </c>
      <c r="W31" s="232">
        <v>100.03696275036694</v>
      </c>
      <c r="DA31" s="71"/>
    </row>
    <row r="32" spans="1:105" ht="12" customHeight="1" x14ac:dyDescent="0.25">
      <c r="A32" s="18" t="s">
        <v>70</v>
      </c>
      <c r="B32" s="232">
        <v>198.44709546708305</v>
      </c>
      <c r="C32" s="232">
        <v>152.80737915629092</v>
      </c>
      <c r="D32" s="232">
        <v>73.864400101256578</v>
      </c>
      <c r="E32" s="232">
        <v>53.78026027547422</v>
      </c>
      <c r="F32" s="232">
        <v>36.736943804375585</v>
      </c>
      <c r="G32" s="232">
        <v>27.211622888673524</v>
      </c>
      <c r="H32" s="232">
        <v>39.133331040160506</v>
      </c>
      <c r="I32" s="232">
        <v>23.97707696077584</v>
      </c>
      <c r="J32" s="232">
        <v>21.074805005957302</v>
      </c>
      <c r="K32" s="232">
        <v>15.5199536696752</v>
      </c>
      <c r="L32" s="232">
        <v>11.694619273478398</v>
      </c>
      <c r="M32" s="232">
        <v>14.018654902569525</v>
      </c>
      <c r="N32" s="232">
        <v>16.961988125935545</v>
      </c>
      <c r="O32" s="232">
        <v>11.436953688734652</v>
      </c>
      <c r="P32" s="232">
        <v>9.8697667809083001</v>
      </c>
      <c r="Q32" s="232">
        <v>3.7550328666616566</v>
      </c>
      <c r="R32" s="232">
        <v>0.493903488340661</v>
      </c>
      <c r="S32" s="232">
        <v>0.16315572272647827</v>
      </c>
      <c r="T32" s="232">
        <v>0.12351203126773497</v>
      </c>
      <c r="U32" s="232">
        <v>0</v>
      </c>
      <c r="V32" s="232">
        <v>0</v>
      </c>
      <c r="W32" s="232">
        <v>0</v>
      </c>
      <c r="DA32" s="71"/>
    </row>
    <row r="33" spans="1:105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84.518831485225121</v>
      </c>
      <c r="F33" s="232">
        <v>127.75020704792702</v>
      </c>
      <c r="G33" s="232">
        <v>146.02232586895815</v>
      </c>
      <c r="H33" s="232">
        <v>199.48468314522086</v>
      </c>
      <c r="I33" s="232">
        <v>155.50755654557233</v>
      </c>
      <c r="J33" s="232">
        <v>158.9714739754406</v>
      </c>
      <c r="K33" s="232">
        <v>134.34640433500752</v>
      </c>
      <c r="L33" s="232">
        <v>97.154529512461423</v>
      </c>
      <c r="M33" s="232">
        <v>87.593160742863688</v>
      </c>
      <c r="N33" s="232">
        <v>72.925219953280845</v>
      </c>
      <c r="O33" s="232">
        <v>136.4908440416005</v>
      </c>
      <c r="P33" s="232">
        <v>142.17528524932342</v>
      </c>
      <c r="Q33" s="232">
        <v>97.95318865737795</v>
      </c>
      <c r="R33" s="232">
        <v>97.132172925574494</v>
      </c>
      <c r="S33" s="232">
        <v>110.01438581504888</v>
      </c>
      <c r="T33" s="232">
        <v>120.91980657159681</v>
      </c>
      <c r="U33" s="232">
        <v>113.83132763879668</v>
      </c>
      <c r="V33" s="232">
        <v>130.53020215129118</v>
      </c>
      <c r="W33" s="232">
        <v>144.97435280820557</v>
      </c>
      <c r="DA33" s="71"/>
    </row>
    <row r="34" spans="1:105" ht="12" customHeight="1" x14ac:dyDescent="0.25">
      <c r="A34" s="18" t="s">
        <v>72</v>
      </c>
      <c r="B34" s="232">
        <v>627.21019079087091</v>
      </c>
      <c r="C34" s="232">
        <v>595.69943158845251</v>
      </c>
      <c r="D34" s="232">
        <v>540.55308407237169</v>
      </c>
      <c r="E34" s="232">
        <v>613.67276921159942</v>
      </c>
      <c r="F34" s="232">
        <v>645.70523375470077</v>
      </c>
      <c r="G34" s="232">
        <v>717.18377372658972</v>
      </c>
      <c r="H34" s="232">
        <v>752.21282855264644</v>
      </c>
      <c r="I34" s="232">
        <v>739.48856225390091</v>
      </c>
      <c r="J34" s="232">
        <v>722.91055036718706</v>
      </c>
      <c r="K34" s="232">
        <v>585.5972306166268</v>
      </c>
      <c r="L34" s="232">
        <v>659.89679532199807</v>
      </c>
      <c r="M34" s="232">
        <v>592.29405129178042</v>
      </c>
      <c r="N34" s="232">
        <v>576.40703679835394</v>
      </c>
      <c r="O34" s="232">
        <v>542.38039262147936</v>
      </c>
      <c r="P34" s="232">
        <v>530.9672432804208</v>
      </c>
      <c r="Q34" s="232">
        <v>569.79011507665894</v>
      </c>
      <c r="R34" s="232">
        <v>592.25473118131595</v>
      </c>
      <c r="S34" s="232">
        <v>634.2596755670329</v>
      </c>
      <c r="T34" s="232">
        <v>655.79222258913899</v>
      </c>
      <c r="U34" s="232">
        <v>657.07012657617759</v>
      </c>
      <c r="V34" s="232">
        <v>636.42528351019405</v>
      </c>
      <c r="W34" s="232">
        <v>692.76844193512443</v>
      </c>
      <c r="DA34" s="71"/>
    </row>
    <row r="35" spans="1:105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25.992895429171828</v>
      </c>
      <c r="F36" s="232">
        <v>35.715944440046904</v>
      </c>
      <c r="G36" s="232">
        <v>46.408219233807813</v>
      </c>
      <c r="H36" s="232">
        <v>54.998872723189272</v>
      </c>
      <c r="I36" s="232">
        <v>42.948784121931837</v>
      </c>
      <c r="J36" s="232">
        <v>38.402324167229708</v>
      </c>
      <c r="K36" s="232">
        <v>78.116353182423822</v>
      </c>
      <c r="L36" s="232">
        <v>82.592226414567762</v>
      </c>
      <c r="M36" s="232">
        <v>92.168105924789359</v>
      </c>
      <c r="N36" s="232">
        <v>89.818551393512678</v>
      </c>
      <c r="O36" s="232">
        <v>97.986843639934307</v>
      </c>
      <c r="P36" s="232">
        <v>137.12593070536428</v>
      </c>
      <c r="Q36" s="232">
        <v>162.6672641138928</v>
      </c>
      <c r="R36" s="232">
        <v>177.75079371263212</v>
      </c>
      <c r="S36" s="232">
        <v>221.53223551656785</v>
      </c>
      <c r="T36" s="232">
        <v>269.10526951031994</v>
      </c>
      <c r="U36" s="232">
        <v>300.67705464385438</v>
      </c>
      <c r="V36" s="232">
        <v>261.31525585172517</v>
      </c>
      <c r="W36" s="232">
        <v>245.76598683888923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922.63349011907337</v>
      </c>
      <c r="C38" s="238">
        <f t="shared" si="4"/>
        <v>968.34326488940928</v>
      </c>
      <c r="D38" s="238">
        <f t="shared" si="4"/>
        <v>955.58096942586985</v>
      </c>
      <c r="E38" s="238">
        <f t="shared" si="4"/>
        <v>1000.8096124225915</v>
      </c>
      <c r="F38" s="238">
        <f t="shared" si="4"/>
        <v>1025.8863890274597</v>
      </c>
      <c r="G38" s="238">
        <f t="shared" si="4"/>
        <v>1071.333543224463</v>
      </c>
      <c r="H38" s="238">
        <f t="shared" si="4"/>
        <v>1101.4262722456479</v>
      </c>
      <c r="I38" s="238">
        <f t="shared" si="4"/>
        <v>1119.1913486293201</v>
      </c>
      <c r="J38" s="238">
        <f t="shared" si="4"/>
        <v>1057.0537963649651</v>
      </c>
      <c r="K38" s="238">
        <f t="shared" si="4"/>
        <v>710.72851305669565</v>
      </c>
      <c r="L38" s="238">
        <f t="shared" si="4"/>
        <v>696.09648971415925</v>
      </c>
      <c r="M38" s="238">
        <f t="shared" si="4"/>
        <v>674.98454888058598</v>
      </c>
      <c r="N38" s="238">
        <f t="shared" si="4"/>
        <v>671.03530693351763</v>
      </c>
      <c r="O38" s="238">
        <f t="shared" si="4"/>
        <v>739.33871035826701</v>
      </c>
      <c r="P38" s="238">
        <f t="shared" si="4"/>
        <v>773.30149550580586</v>
      </c>
      <c r="Q38" s="238">
        <f t="shared" si="4"/>
        <v>730.64012807196195</v>
      </c>
      <c r="R38" s="238">
        <f t="shared" si="4"/>
        <v>717.68599369401568</v>
      </c>
      <c r="S38" s="238">
        <f t="shared" si="4"/>
        <v>797.88455192431866</v>
      </c>
      <c r="T38" s="238">
        <f t="shared" si="4"/>
        <v>834.58687800120833</v>
      </c>
      <c r="U38" s="238">
        <f t="shared" si="4"/>
        <v>836.51875700685105</v>
      </c>
      <c r="V38" s="238">
        <f t="shared" si="4"/>
        <v>786.91723835359051</v>
      </c>
      <c r="W38" s="238">
        <f t="shared" si="4"/>
        <v>789.37790682980483</v>
      </c>
      <c r="DA38" s="93"/>
    </row>
    <row r="39" spans="1:105" ht="12" customHeight="1" x14ac:dyDescent="0.25">
      <c r="A39" s="43" t="s">
        <v>107</v>
      </c>
      <c r="B39" s="239">
        <f>ISI!B$53</f>
        <v>70.270475254309417</v>
      </c>
      <c r="C39" s="239">
        <f>ISI!C$53</f>
        <v>76.688121169095865</v>
      </c>
      <c r="D39" s="239">
        <f>ISI!D$53</f>
        <v>80.721456196975623</v>
      </c>
      <c r="E39" s="239">
        <f>ISI!E$53</f>
        <v>78.237787248206018</v>
      </c>
      <c r="F39" s="239">
        <f>ISI!F$53</f>
        <v>76.29101090556793</v>
      </c>
      <c r="G39" s="239">
        <f>ISI!G$53</f>
        <v>67.429689427698804</v>
      </c>
      <c r="H39" s="239">
        <f>ISI!H$53</f>
        <v>58.922493010163251</v>
      </c>
      <c r="I39" s="239">
        <f>ISI!I$53</f>
        <v>69.162042385341152</v>
      </c>
      <c r="J39" s="239">
        <f>ISI!J$53</f>
        <v>51.978142993312879</v>
      </c>
      <c r="K39" s="239">
        <f>ISI!K$53</f>
        <v>30.84692119099148</v>
      </c>
      <c r="L39" s="239">
        <f>ISI!L$53</f>
        <v>45.935625679348803</v>
      </c>
      <c r="M39" s="239">
        <f>ISI!M$53</f>
        <v>48.89722569707974</v>
      </c>
      <c r="N39" s="239">
        <f>ISI!N$53</f>
        <v>47.542901547125609</v>
      </c>
      <c r="O39" s="239">
        <f>ISI!O$53</f>
        <v>49.470517295297959</v>
      </c>
      <c r="P39" s="239">
        <f>ISI!P$53</f>
        <v>52.79383574596465</v>
      </c>
      <c r="Q39" s="239">
        <f>ISI!Q$53</f>
        <v>53.282054684094852</v>
      </c>
      <c r="R39" s="239">
        <f>ISI!R$53</f>
        <v>55.840629110567001</v>
      </c>
      <c r="S39" s="239">
        <f>ISI!S$53</f>
        <v>58.47898167770532</v>
      </c>
      <c r="T39" s="239">
        <f>ISI!T$53</f>
        <v>59.854409710349401</v>
      </c>
      <c r="U39" s="239">
        <f>ISI!U$53</f>
        <v>58.870427045656001</v>
      </c>
      <c r="V39" s="239">
        <f>ISI!V$53</f>
        <v>53.280144624782778</v>
      </c>
      <c r="W39" s="239">
        <f>ISI!W$53</f>
        <v>57.804926437525559</v>
      </c>
      <c r="DA39" s="83"/>
    </row>
    <row r="40" spans="1:105" ht="12" customHeight="1" x14ac:dyDescent="0.25">
      <c r="A40" s="44" t="s">
        <v>108</v>
      </c>
      <c r="B40" s="240">
        <f>NFM!B$72</f>
        <v>133.96536272</v>
      </c>
      <c r="C40" s="240">
        <f>NFM!C$72</f>
        <v>133.81131227999998</v>
      </c>
      <c r="D40" s="240">
        <f>NFM!D$72</f>
        <v>190.68729080000003</v>
      </c>
      <c r="E40" s="240">
        <f>NFM!E$72</f>
        <v>211.18360067999998</v>
      </c>
      <c r="F40" s="240">
        <f>NFM!F$72</f>
        <v>215.56862284000002</v>
      </c>
      <c r="G40" s="240">
        <f>NFM!G$72</f>
        <v>214.6608112991596</v>
      </c>
      <c r="H40" s="240">
        <f>NFM!H$72</f>
        <v>210.1197546314126</v>
      </c>
      <c r="I40" s="240">
        <f>NFM!I$72</f>
        <v>193.48603520191011</v>
      </c>
      <c r="J40" s="240">
        <f>NFM!J$72</f>
        <v>143.92316211356732</v>
      </c>
      <c r="K40" s="240">
        <f>NFM!K$72</f>
        <v>61.477445512714979</v>
      </c>
      <c r="L40" s="240">
        <f>NFM!L$72</f>
        <v>71.329227070475199</v>
      </c>
      <c r="M40" s="240">
        <f>NFM!M$72</f>
        <v>125.49916295847821</v>
      </c>
      <c r="N40" s="240">
        <f>NFM!N$72</f>
        <v>140.0211170746274</v>
      </c>
      <c r="O40" s="240">
        <f>NFM!O$72</f>
        <v>139.99041766966658</v>
      </c>
      <c r="P40" s="240">
        <f>NFM!P$72</f>
        <v>138.62991766421669</v>
      </c>
      <c r="Q40" s="240">
        <f>NFM!Q$72</f>
        <v>139.41103254350142</v>
      </c>
      <c r="R40" s="240">
        <f>NFM!R$72</f>
        <v>142.2340845603384</v>
      </c>
      <c r="S40" s="240">
        <f>NFM!S$72</f>
        <v>146.60309069788042</v>
      </c>
      <c r="T40" s="240">
        <f>NFM!T$72</f>
        <v>142.32415786583877</v>
      </c>
      <c r="U40" s="240">
        <f>NFM!U$72</f>
        <v>119.50681966165284</v>
      </c>
      <c r="V40" s="240">
        <f>NFM!V$72</f>
        <v>80.944900128261366</v>
      </c>
      <c r="W40" s="240">
        <f>NFM!W$72</f>
        <v>64.233205679379779</v>
      </c>
      <c r="DA40" s="94"/>
    </row>
    <row r="41" spans="1:105" ht="12" customHeight="1" x14ac:dyDescent="0.25">
      <c r="A41" s="44" t="s">
        <v>109</v>
      </c>
      <c r="B41" s="240">
        <f>CHI!B$78</f>
        <v>105.82850229606601</v>
      </c>
      <c r="C41" s="240">
        <f>CHI!C$78</f>
        <v>111.8045955203137</v>
      </c>
      <c r="D41" s="240">
        <f>CHI!D$78</f>
        <v>105.64290669930119</v>
      </c>
      <c r="E41" s="240">
        <f>CHI!E$78</f>
        <v>126.8137016102886</v>
      </c>
      <c r="F41" s="240">
        <f>CHI!F$78</f>
        <v>118.6062777073509</v>
      </c>
      <c r="G41" s="240">
        <f>CHI!G$78</f>
        <v>128.2591247902495</v>
      </c>
      <c r="H41" s="240">
        <f>CHI!H$78</f>
        <v>132.05708586255841</v>
      </c>
      <c r="I41" s="240">
        <f>CHI!I$78</f>
        <v>129.24478955602819</v>
      </c>
      <c r="J41" s="240">
        <f>CHI!J$78</f>
        <v>91.521364548923685</v>
      </c>
      <c r="K41" s="240">
        <f>CHI!K$78</f>
        <v>84.401933319829325</v>
      </c>
      <c r="L41" s="240">
        <f>CHI!L$78</f>
        <v>84.626540542188181</v>
      </c>
      <c r="M41" s="240">
        <f>CHI!M$78</f>
        <v>60.095686900703477</v>
      </c>
      <c r="N41" s="240">
        <f>CHI!N$78</f>
        <v>46.237261928643193</v>
      </c>
      <c r="O41" s="240">
        <f>CHI!O$78</f>
        <v>55.3710476930653</v>
      </c>
      <c r="P41" s="240">
        <f>CHI!P$78</f>
        <v>56.915710216507513</v>
      </c>
      <c r="Q41" s="240">
        <f>CHI!Q$78</f>
        <v>59.867376140170819</v>
      </c>
      <c r="R41" s="240">
        <f>CHI!R$78</f>
        <v>62.087046749155753</v>
      </c>
      <c r="S41" s="240">
        <f>CHI!S$78</f>
        <v>64.936424402628617</v>
      </c>
      <c r="T41" s="240">
        <f>CHI!T$78</f>
        <v>58.148530775483891</v>
      </c>
      <c r="U41" s="240">
        <f>CHI!U$78</f>
        <v>60.302566688799999</v>
      </c>
      <c r="V41" s="240">
        <f>CHI!V$78</f>
        <v>61.979093940145688</v>
      </c>
      <c r="W41" s="240">
        <f>CHI!W$78</f>
        <v>65.212739461791003</v>
      </c>
      <c r="DA41" s="94"/>
    </row>
    <row r="42" spans="1:105" ht="12" customHeight="1" x14ac:dyDescent="0.25">
      <c r="A42" s="44" t="s">
        <v>110</v>
      </c>
      <c r="B42" s="240">
        <f>NMM!B$58</f>
        <v>598.42847118854013</v>
      </c>
      <c r="C42" s="240">
        <f>NMM!C$58</f>
        <v>622.80284946454492</v>
      </c>
      <c r="D42" s="240">
        <f>NMM!D$58</f>
        <v>554.77602458850538</v>
      </c>
      <c r="E42" s="240">
        <f>NMM!E$58</f>
        <v>565.87006860745339</v>
      </c>
      <c r="F42" s="240">
        <f>NMM!F$58</f>
        <v>587.58806211020305</v>
      </c>
      <c r="G42" s="240">
        <f>NMM!G$58</f>
        <v>636.07382402629162</v>
      </c>
      <c r="H42" s="240">
        <f>NMM!H$58</f>
        <v>673.84054925167402</v>
      </c>
      <c r="I42" s="240">
        <f>NMM!I$58</f>
        <v>705.10117786111414</v>
      </c>
      <c r="J42" s="240">
        <f>NMM!J$58</f>
        <v>749.87826975415351</v>
      </c>
      <c r="K42" s="240">
        <f>NMM!K$58</f>
        <v>516.87515020871683</v>
      </c>
      <c r="L42" s="240">
        <f>NMM!L$58</f>
        <v>479.39167242914897</v>
      </c>
      <c r="M42" s="240">
        <f>NMM!M$58</f>
        <v>423.81044012349884</v>
      </c>
      <c r="N42" s="240">
        <f>NMM!N$58</f>
        <v>416.81899804408067</v>
      </c>
      <c r="O42" s="240">
        <f>NMM!O$58</f>
        <v>476.65884641139854</v>
      </c>
      <c r="P42" s="240">
        <f>NMM!P$58</f>
        <v>501.3748014625275</v>
      </c>
      <c r="Q42" s="240">
        <f>NMM!Q$58</f>
        <v>452.43089804130693</v>
      </c>
      <c r="R42" s="240">
        <f>NMM!R$58</f>
        <v>431.36213407025809</v>
      </c>
      <c r="S42" s="240">
        <f>NMM!S$58</f>
        <v>496.55020462363876</v>
      </c>
      <c r="T42" s="240">
        <f>NMM!T$58</f>
        <v>540.49233761000085</v>
      </c>
      <c r="U42" s="240">
        <f>NMM!U$58</f>
        <v>565.08290730115834</v>
      </c>
      <c r="V42" s="240">
        <f>NMM!V$58</f>
        <v>559.70145343743206</v>
      </c>
      <c r="W42" s="240">
        <f>NMM!W$58</f>
        <v>567.52670676013202</v>
      </c>
      <c r="DA42" s="94"/>
    </row>
    <row r="43" spans="1:105" ht="12" customHeight="1" x14ac:dyDescent="0.25">
      <c r="A43" s="45" t="s">
        <v>111</v>
      </c>
      <c r="B43" s="241">
        <v>14.140678660157899</v>
      </c>
      <c r="C43" s="241">
        <v>23.236386455454799</v>
      </c>
      <c r="D43" s="241">
        <v>23.753291141087679</v>
      </c>
      <c r="E43" s="241">
        <v>18.70445427664346</v>
      </c>
      <c r="F43" s="241">
        <v>27.832415464337782</v>
      </c>
      <c r="G43" s="241">
        <v>24.910093681063511</v>
      </c>
      <c r="H43" s="241">
        <v>26.486389489839329</v>
      </c>
      <c r="I43" s="241">
        <v>22.19730362492648</v>
      </c>
      <c r="J43" s="241">
        <v>19.752856955007719</v>
      </c>
      <c r="K43" s="241">
        <v>17.127062824443119</v>
      </c>
      <c r="L43" s="241">
        <v>14.8134239929981</v>
      </c>
      <c r="M43" s="241">
        <v>16.682033200825639</v>
      </c>
      <c r="N43" s="241">
        <v>20.415028339040759</v>
      </c>
      <c r="O43" s="241">
        <v>17.847881288838622</v>
      </c>
      <c r="P43" s="241">
        <v>23.58723041658946</v>
      </c>
      <c r="Q43" s="241">
        <v>25.64876666288793</v>
      </c>
      <c r="R43" s="241">
        <v>26.162099203696449</v>
      </c>
      <c r="S43" s="241">
        <v>31.315850522465581</v>
      </c>
      <c r="T43" s="241">
        <v>33.767442039535361</v>
      </c>
      <c r="U43" s="241">
        <v>32.756036309583749</v>
      </c>
      <c r="V43" s="241">
        <v>31.011646222968601</v>
      </c>
      <c r="W43" s="241">
        <v>34.60032849097653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1.0000000000000002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0.99999999999999978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1.7325207091975877E-2</v>
      </c>
      <c r="C52" s="235">
        <f t="shared" si="10"/>
        <v>1.5399592281463953E-2</v>
      </c>
      <c r="D52" s="235">
        <f t="shared" si="10"/>
        <v>1.4372273418088444E-2</v>
      </c>
      <c r="E52" s="235">
        <f t="shared" si="10"/>
        <v>1.663248066252376E-2</v>
      </c>
      <c r="F52" s="235">
        <f t="shared" si="10"/>
        <v>1.5757563575573341E-2</v>
      </c>
      <c r="G52" s="235">
        <f t="shared" si="10"/>
        <v>1.4626640480382565E-2</v>
      </c>
      <c r="H52" s="235">
        <f t="shared" si="10"/>
        <v>1.3224705172430696E-2</v>
      </c>
      <c r="I52" s="235">
        <f t="shared" si="10"/>
        <v>1.1983403234525172E-2</v>
      </c>
      <c r="J52" s="235">
        <f t="shared" si="10"/>
        <v>1.2473024568443663E-2</v>
      </c>
      <c r="K52" s="235">
        <f t="shared" si="10"/>
        <v>1.2867216177476144E-2</v>
      </c>
      <c r="L52" s="235">
        <f t="shared" si="10"/>
        <v>1.3291282077485284E-2</v>
      </c>
      <c r="M52" s="235">
        <f t="shared" si="10"/>
        <v>1.2008451171610019E-2</v>
      </c>
      <c r="N52" s="235">
        <f t="shared" si="10"/>
        <v>1.1382638221491801E-2</v>
      </c>
      <c r="O52" s="235">
        <f t="shared" si="10"/>
        <v>1.0894814707642964E-2</v>
      </c>
      <c r="P52" s="235">
        <f t="shared" si="10"/>
        <v>9.9187312081451904E-3</v>
      </c>
      <c r="Q52" s="235">
        <f t="shared" si="10"/>
        <v>9.9239087896487912E-3</v>
      </c>
      <c r="R52" s="235">
        <f t="shared" si="10"/>
        <v>1.0149501299710198E-2</v>
      </c>
      <c r="S52" s="235">
        <f t="shared" si="10"/>
        <v>9.4085755426859298E-3</v>
      </c>
      <c r="T52" s="235">
        <f t="shared" si="10"/>
        <v>9.0746715971869799E-3</v>
      </c>
      <c r="U52" s="235">
        <f t="shared" si="10"/>
        <v>8.4976515788929945E-3</v>
      </c>
      <c r="V52" s="235">
        <f t="shared" si="10"/>
        <v>9.2508694057759164E-3</v>
      </c>
      <c r="W52" s="235">
        <f t="shared" si="10"/>
        <v>9.2549740967707295E-3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0.27513876666745479</v>
      </c>
      <c r="C53" s="236">
        <f t="shared" si="11"/>
        <v>0.2671610644830873</v>
      </c>
      <c r="D53" s="236">
        <f t="shared" si="11"/>
        <v>0.27566789267788327</v>
      </c>
      <c r="E53" s="236">
        <f t="shared" si="11"/>
        <v>0.27210445834601454</v>
      </c>
      <c r="F53" s="236">
        <f t="shared" si="11"/>
        <v>0.2750495696831512</v>
      </c>
      <c r="G53" s="236">
        <f t="shared" si="11"/>
        <v>0.26499395644560275</v>
      </c>
      <c r="H53" s="236">
        <f t="shared" si="11"/>
        <v>0.24799405669101157</v>
      </c>
      <c r="I53" s="236">
        <f t="shared" si="11"/>
        <v>0.23308621496515278</v>
      </c>
      <c r="J53" s="236">
        <f t="shared" si="11"/>
        <v>0.21955748160891628</v>
      </c>
      <c r="K53" s="236">
        <f t="shared" si="11"/>
        <v>0.25958248732713879</v>
      </c>
      <c r="L53" s="236">
        <f t="shared" si="11"/>
        <v>0.2612795735882073</v>
      </c>
      <c r="M53" s="236">
        <f t="shared" si="11"/>
        <v>0.25156924665841263</v>
      </c>
      <c r="N53" s="236">
        <f t="shared" si="11"/>
        <v>0.24733231241972292</v>
      </c>
      <c r="O53" s="236">
        <f t="shared" si="11"/>
        <v>0.23814671133356929</v>
      </c>
      <c r="P53" s="236">
        <f t="shared" si="11"/>
        <v>0.23514921939724093</v>
      </c>
      <c r="Q53" s="236">
        <f t="shared" si="11"/>
        <v>0.23089434126433087</v>
      </c>
      <c r="R53" s="236">
        <f t="shared" si="11"/>
        <v>0.22675742284360617</v>
      </c>
      <c r="S53" s="236">
        <f t="shared" si="11"/>
        <v>0.21149746286282517</v>
      </c>
      <c r="T53" s="236">
        <f t="shared" si="11"/>
        <v>0.21364887940269253</v>
      </c>
      <c r="U53" s="236">
        <f t="shared" si="11"/>
        <v>0.20641245657163804</v>
      </c>
      <c r="V53" s="236">
        <f t="shared" si="11"/>
        <v>0.2038550955421915</v>
      </c>
      <c r="W53" s="236">
        <f t="shared" si="11"/>
        <v>0.19368067939705416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0.42821994704774102</v>
      </c>
      <c r="C54" s="237">
        <f t="shared" si="12"/>
        <v>0.40314396486214765</v>
      </c>
      <c r="D54" s="237">
        <f t="shared" si="12"/>
        <v>0.37043721505359073</v>
      </c>
      <c r="E54" s="237">
        <f t="shared" si="12"/>
        <v>0.39435784914856814</v>
      </c>
      <c r="F54" s="237">
        <f t="shared" si="12"/>
        <v>0.39322590778285677</v>
      </c>
      <c r="G54" s="237">
        <f t="shared" si="12"/>
        <v>0.40953588850160932</v>
      </c>
      <c r="H54" s="237">
        <f t="shared" si="12"/>
        <v>0.43728267180695152</v>
      </c>
      <c r="I54" s="237">
        <f t="shared" si="12"/>
        <v>0.42556729038416469</v>
      </c>
      <c r="J54" s="237">
        <f t="shared" si="12"/>
        <v>0.44401323935048514</v>
      </c>
      <c r="K54" s="237">
        <f t="shared" si="12"/>
        <v>0.45301882975071706</v>
      </c>
      <c r="L54" s="237">
        <f t="shared" si="12"/>
        <v>0.45236390027884782</v>
      </c>
      <c r="M54" s="237">
        <f t="shared" si="12"/>
        <v>0.45185310170594073</v>
      </c>
      <c r="N54" s="237">
        <f t="shared" si="12"/>
        <v>0.44897893100933112</v>
      </c>
      <c r="O54" s="237">
        <f t="shared" si="12"/>
        <v>0.43789480298607136</v>
      </c>
      <c r="P54" s="237">
        <f t="shared" si="12"/>
        <v>0.43362210062370421</v>
      </c>
      <c r="Q54" s="237">
        <f t="shared" si="12"/>
        <v>0.44522608855457374</v>
      </c>
      <c r="R54" s="237">
        <f t="shared" si="12"/>
        <v>0.45690606826164015</v>
      </c>
      <c r="S54" s="237">
        <f t="shared" si="12"/>
        <v>0.4648092291700095</v>
      </c>
      <c r="T54" s="237">
        <f t="shared" si="12"/>
        <v>0.46736466576090535</v>
      </c>
      <c r="U54" s="237">
        <f t="shared" si="12"/>
        <v>0.47481022222024755</v>
      </c>
      <c r="V54" s="237">
        <f t="shared" si="12"/>
        <v>0.48010952572918658</v>
      </c>
      <c r="W54" s="237">
        <f t="shared" si="12"/>
        <v>0.49425387110135766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0.2793160791928283</v>
      </c>
      <c r="C55" s="242">
        <f t="shared" si="13"/>
        <v>0.31429537837330113</v>
      </c>
      <c r="D55" s="242">
        <f t="shared" si="13"/>
        <v>0.33952261885043766</v>
      </c>
      <c r="E55" s="242">
        <f t="shared" si="13"/>
        <v>0.31690521184289361</v>
      </c>
      <c r="F55" s="242">
        <f t="shared" si="13"/>
        <v>0.31596695895841875</v>
      </c>
      <c r="G55" s="242">
        <f t="shared" si="13"/>
        <v>0.31084351457240539</v>
      </c>
      <c r="H55" s="242">
        <f t="shared" si="13"/>
        <v>0.3014985663296062</v>
      </c>
      <c r="I55" s="242">
        <f t="shared" si="13"/>
        <v>0.32936309141615738</v>
      </c>
      <c r="J55" s="242">
        <f t="shared" si="13"/>
        <v>0.32395625447215504</v>
      </c>
      <c r="K55" s="242">
        <f t="shared" si="13"/>
        <v>0.27453146674466794</v>
      </c>
      <c r="L55" s="242">
        <f t="shared" si="13"/>
        <v>0.27306524405545957</v>
      </c>
      <c r="M55" s="242">
        <f t="shared" si="13"/>
        <v>0.28456920046403672</v>
      </c>
      <c r="N55" s="242">
        <f t="shared" si="13"/>
        <v>0.29230611834945419</v>
      </c>
      <c r="O55" s="242">
        <f t="shared" si="13"/>
        <v>0.31306367097271637</v>
      </c>
      <c r="P55" s="242">
        <f t="shared" si="13"/>
        <v>0.32130994877090968</v>
      </c>
      <c r="Q55" s="242">
        <f t="shared" si="13"/>
        <v>0.31395566139144654</v>
      </c>
      <c r="R55" s="242">
        <f t="shared" si="13"/>
        <v>0.30618700759504353</v>
      </c>
      <c r="S55" s="242">
        <f t="shared" si="13"/>
        <v>0.31428473242447941</v>
      </c>
      <c r="T55" s="242">
        <f t="shared" si="13"/>
        <v>0.30991178323921509</v>
      </c>
      <c r="U55" s="242">
        <f t="shared" si="13"/>
        <v>0.31027966962922143</v>
      </c>
      <c r="V55" s="242">
        <f t="shared" si="13"/>
        <v>0.3067845093228459</v>
      </c>
      <c r="W55" s="242">
        <f t="shared" si="13"/>
        <v>0.30281047540481743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SI: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167.3947194501186</v>
      </c>
      <c r="C3" s="205">
        <f t="shared" si="0"/>
        <v>167.85434232351591</v>
      </c>
      <c r="D3" s="205">
        <f t="shared" si="0"/>
        <v>169.83349061146811</v>
      </c>
      <c r="E3" s="205">
        <f t="shared" si="0"/>
        <v>174.09786715155749</v>
      </c>
      <c r="F3" s="205">
        <f t="shared" si="0"/>
        <v>178.53919876266119</v>
      </c>
      <c r="G3" s="205">
        <f t="shared" si="0"/>
        <v>221.92885154770039</v>
      </c>
      <c r="H3" s="205">
        <f t="shared" si="0"/>
        <v>217.05805824022781</v>
      </c>
      <c r="I3" s="205">
        <f t="shared" si="0"/>
        <v>265.68515310221949</v>
      </c>
      <c r="J3" s="205">
        <f t="shared" si="0"/>
        <v>258.76849255742809</v>
      </c>
      <c r="K3" s="205">
        <f t="shared" si="0"/>
        <v>90.213596986707785</v>
      </c>
      <c r="L3" s="205">
        <f t="shared" si="0"/>
        <v>153.77436610679061</v>
      </c>
      <c r="M3" s="205">
        <f t="shared" si="0"/>
        <v>199.32831705646799</v>
      </c>
      <c r="N3" s="205">
        <f t="shared" si="0"/>
        <v>178.13275260657201</v>
      </c>
      <c r="O3" s="205">
        <f t="shared" si="0"/>
        <v>173.95183579037919</v>
      </c>
      <c r="P3" s="205">
        <f t="shared" si="0"/>
        <v>202.5403524358328</v>
      </c>
      <c r="Q3" s="205">
        <f t="shared" si="0"/>
        <v>228.37210609358689</v>
      </c>
      <c r="R3" s="205">
        <f t="shared" si="0"/>
        <v>195.35771540819161</v>
      </c>
      <c r="S3" s="205">
        <f t="shared" si="0"/>
        <v>222.44718600486121</v>
      </c>
      <c r="T3" s="205">
        <f t="shared" si="0"/>
        <v>220.70906741355131</v>
      </c>
      <c r="U3" s="205">
        <f t="shared" si="0"/>
        <v>248.8589663160154</v>
      </c>
      <c r="V3" s="205">
        <f t="shared" si="0"/>
        <v>161.4917058045381</v>
      </c>
      <c r="W3" s="205">
        <f t="shared" si="0"/>
        <v>242.41181618055779</v>
      </c>
      <c r="DA3" s="112"/>
    </row>
    <row r="4" spans="1:105" ht="12" customHeight="1" x14ac:dyDescent="0.25">
      <c r="A4" s="50" t="s">
        <v>41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167.3947194501186</v>
      </c>
      <c r="C5" s="244">
        <v>167.85434232351591</v>
      </c>
      <c r="D5" s="244">
        <v>169.83349061146811</v>
      </c>
      <c r="E5" s="244">
        <v>174.09786715155749</v>
      </c>
      <c r="F5" s="244">
        <v>178.53919876266119</v>
      </c>
      <c r="G5" s="244">
        <v>221.92885154770039</v>
      </c>
      <c r="H5" s="244">
        <v>217.05805824022781</v>
      </c>
      <c r="I5" s="244">
        <v>265.68515310221949</v>
      </c>
      <c r="J5" s="244">
        <v>258.76849255742809</v>
      </c>
      <c r="K5" s="244">
        <v>90.213596986707785</v>
      </c>
      <c r="L5" s="244">
        <v>153.77436610679061</v>
      </c>
      <c r="M5" s="244">
        <v>199.32831705646799</v>
      </c>
      <c r="N5" s="244">
        <v>178.13275260657201</v>
      </c>
      <c r="O5" s="244">
        <v>173.95183579037919</v>
      </c>
      <c r="P5" s="244">
        <v>202.5403524358328</v>
      </c>
      <c r="Q5" s="244">
        <v>228.37210609358689</v>
      </c>
      <c r="R5" s="244">
        <v>195.35771540819161</v>
      </c>
      <c r="S5" s="244">
        <v>222.44718600486121</v>
      </c>
      <c r="T5" s="244">
        <v>220.70906741355131</v>
      </c>
      <c r="U5" s="244">
        <v>248.8589663160154</v>
      </c>
      <c r="V5" s="244">
        <v>161.4917058045381</v>
      </c>
      <c r="W5" s="244">
        <v>242.41181618055779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519.26</v>
      </c>
      <c r="C7" s="205">
        <f t="shared" si="1"/>
        <v>462.41500000000002</v>
      </c>
      <c r="D7" s="205">
        <f t="shared" si="1"/>
        <v>481.17599999999999</v>
      </c>
      <c r="E7" s="205">
        <f t="shared" si="1"/>
        <v>541.45299999999997</v>
      </c>
      <c r="F7" s="205">
        <f t="shared" si="1"/>
        <v>565.505</v>
      </c>
      <c r="G7" s="205">
        <f t="shared" si="1"/>
        <v>582.93399999999997</v>
      </c>
      <c r="H7" s="205">
        <f t="shared" si="1"/>
        <v>628.10599999999999</v>
      </c>
      <c r="I7" s="205">
        <f t="shared" si="1"/>
        <v>638.18299999999999</v>
      </c>
      <c r="J7" s="205">
        <f t="shared" si="1"/>
        <v>641.85</v>
      </c>
      <c r="K7" s="205">
        <f t="shared" si="1"/>
        <v>430.06900000000002</v>
      </c>
      <c r="L7" s="205">
        <f t="shared" si="1"/>
        <v>606.28599999999994</v>
      </c>
      <c r="M7" s="205">
        <f t="shared" si="1"/>
        <v>647.59500000000003</v>
      </c>
      <c r="N7" s="205">
        <f t="shared" si="1"/>
        <v>631.85384299999998</v>
      </c>
      <c r="O7" s="205">
        <f t="shared" si="1"/>
        <v>617.94299999999998</v>
      </c>
      <c r="P7" s="205">
        <f t="shared" si="1"/>
        <v>615.12080000000003</v>
      </c>
      <c r="Q7" s="205">
        <f t="shared" si="1"/>
        <v>603.95699999999999</v>
      </c>
      <c r="R7" s="205">
        <f t="shared" si="1"/>
        <v>613.45100000000002</v>
      </c>
      <c r="S7" s="205">
        <f t="shared" si="1"/>
        <v>648.43299999999999</v>
      </c>
      <c r="T7" s="205">
        <f t="shared" si="1"/>
        <v>653.78</v>
      </c>
      <c r="U7" s="205">
        <f t="shared" si="1"/>
        <v>623.19500000000005</v>
      </c>
      <c r="V7" s="205">
        <f t="shared" si="1"/>
        <v>585.19799999999998</v>
      </c>
      <c r="W7" s="205">
        <f t="shared" si="1"/>
        <v>661.91700000000003</v>
      </c>
      <c r="DA7" s="112"/>
    </row>
    <row r="8" spans="1:105" ht="12" customHeight="1" x14ac:dyDescent="0.25">
      <c r="A8" s="50" t="s">
        <v>41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519.26</v>
      </c>
      <c r="C9" s="244">
        <v>462.41500000000002</v>
      </c>
      <c r="D9" s="244">
        <v>481.17599999999999</v>
      </c>
      <c r="E9" s="244">
        <v>541.45299999999997</v>
      </c>
      <c r="F9" s="244">
        <v>565.505</v>
      </c>
      <c r="G9" s="244">
        <v>582.93399999999997</v>
      </c>
      <c r="H9" s="244">
        <v>628.10599999999999</v>
      </c>
      <c r="I9" s="244">
        <v>638.18299999999999</v>
      </c>
      <c r="J9" s="244">
        <v>641.85</v>
      </c>
      <c r="K9" s="244">
        <v>430.06900000000002</v>
      </c>
      <c r="L9" s="244">
        <v>606.28599999999994</v>
      </c>
      <c r="M9" s="244">
        <v>647.59500000000003</v>
      </c>
      <c r="N9" s="244">
        <v>631.85384299999998</v>
      </c>
      <c r="O9" s="244">
        <v>617.94299999999998</v>
      </c>
      <c r="P9" s="244">
        <v>615.12080000000003</v>
      </c>
      <c r="Q9" s="244">
        <v>603.95699999999999</v>
      </c>
      <c r="R9" s="244">
        <v>613.45100000000002</v>
      </c>
      <c r="S9" s="244">
        <v>648.43299999999999</v>
      </c>
      <c r="T9" s="244">
        <v>653.78</v>
      </c>
      <c r="U9" s="244">
        <v>623.19500000000005</v>
      </c>
      <c r="V9" s="244">
        <v>585.19799999999998</v>
      </c>
      <c r="W9" s="244">
        <v>661.91700000000003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578.94736842105272</v>
      </c>
      <c r="C11" s="205">
        <f t="shared" si="2"/>
        <v>578.94736842105272</v>
      </c>
      <c r="D11" s="205">
        <f t="shared" si="2"/>
        <v>578.94736842105272</v>
      </c>
      <c r="E11" s="205">
        <f t="shared" si="2"/>
        <v>578.94736842105272</v>
      </c>
      <c r="F11" s="205">
        <f t="shared" si="2"/>
        <v>625.32881930174983</v>
      </c>
      <c r="G11" s="205">
        <f t="shared" si="2"/>
        <v>625.32881930174983</v>
      </c>
      <c r="H11" s="205">
        <f t="shared" si="2"/>
        <v>671.71027018244695</v>
      </c>
      <c r="I11" s="205">
        <f t="shared" si="2"/>
        <v>718.09172106314406</v>
      </c>
      <c r="J11" s="205">
        <f t="shared" si="2"/>
        <v>718.09172106314406</v>
      </c>
      <c r="K11" s="205">
        <f t="shared" si="2"/>
        <v>671.71027018244695</v>
      </c>
      <c r="L11" s="205">
        <f t="shared" si="2"/>
        <v>671.71027018244695</v>
      </c>
      <c r="M11" s="205">
        <f t="shared" si="2"/>
        <v>718.09172106314406</v>
      </c>
      <c r="N11" s="205">
        <f t="shared" si="2"/>
        <v>671.71027018244695</v>
      </c>
      <c r="O11" s="205">
        <f t="shared" si="2"/>
        <v>671.71027018244695</v>
      </c>
      <c r="P11" s="205">
        <f t="shared" si="2"/>
        <v>671.71027018244695</v>
      </c>
      <c r="Q11" s="205">
        <f t="shared" si="2"/>
        <v>671.71027018244695</v>
      </c>
      <c r="R11" s="205">
        <f t="shared" si="2"/>
        <v>671.71027018244695</v>
      </c>
      <c r="S11" s="205">
        <f t="shared" si="2"/>
        <v>718.09172106314406</v>
      </c>
      <c r="T11" s="205">
        <f t="shared" si="2"/>
        <v>718.09172106314406</v>
      </c>
      <c r="U11" s="205">
        <f t="shared" si="2"/>
        <v>718.09172106314406</v>
      </c>
      <c r="V11" s="205">
        <f t="shared" si="2"/>
        <v>718.09172106314406</v>
      </c>
      <c r="W11" s="205">
        <f t="shared" si="2"/>
        <v>718.09172106314406</v>
      </c>
      <c r="DA11" s="112"/>
    </row>
    <row r="12" spans="1:105" ht="12" customHeight="1" x14ac:dyDescent="0.25">
      <c r="A12" s="50" t="s">
        <v>41</v>
      </c>
      <c r="B12" s="243">
        <v>0</v>
      </c>
      <c r="C12" s="243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0</v>
      </c>
      <c r="K12" s="243">
        <v>0</v>
      </c>
      <c r="L12" s="243">
        <v>0</v>
      </c>
      <c r="M12" s="243">
        <v>0</v>
      </c>
      <c r="N12" s="243">
        <v>0</v>
      </c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DA12" s="83" t="s">
        <v>120</v>
      </c>
    </row>
    <row r="13" spans="1:105" ht="12" customHeight="1" x14ac:dyDescent="0.25">
      <c r="A13" s="49" t="s">
        <v>42</v>
      </c>
      <c r="B13" s="244">
        <v>578.94736842105272</v>
      </c>
      <c r="C13" s="244">
        <v>578.94736842105272</v>
      </c>
      <c r="D13" s="244">
        <v>578.94736842105272</v>
      </c>
      <c r="E13" s="244">
        <v>578.94736842105272</v>
      </c>
      <c r="F13" s="244">
        <v>625.32881930174983</v>
      </c>
      <c r="G13" s="244">
        <v>625.32881930174983</v>
      </c>
      <c r="H13" s="244">
        <v>671.71027018244695</v>
      </c>
      <c r="I13" s="244">
        <v>718.09172106314406</v>
      </c>
      <c r="J13" s="244">
        <v>718.09172106314406</v>
      </c>
      <c r="K13" s="244">
        <v>671.71027018244695</v>
      </c>
      <c r="L13" s="244">
        <v>671.71027018244695</v>
      </c>
      <c r="M13" s="244">
        <v>718.09172106314406</v>
      </c>
      <c r="N13" s="244">
        <v>671.71027018244695</v>
      </c>
      <c r="O13" s="244">
        <v>671.71027018244695</v>
      </c>
      <c r="P13" s="244">
        <v>671.71027018244695</v>
      </c>
      <c r="Q13" s="244">
        <v>671.71027018244695</v>
      </c>
      <c r="R13" s="244">
        <v>671.71027018244695</v>
      </c>
      <c r="S13" s="244">
        <v>718.09172106314406</v>
      </c>
      <c r="T13" s="244">
        <v>718.09172106314406</v>
      </c>
      <c r="U13" s="244">
        <v>718.09172106314406</v>
      </c>
      <c r="V13" s="244">
        <v>718.09172106314406</v>
      </c>
      <c r="W13" s="244">
        <v>718.09172106314406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0</v>
      </c>
      <c r="E14" s="212">
        <f t="shared" si="3"/>
        <v>46.381450880697081</v>
      </c>
      <c r="F14" s="212">
        <f t="shared" si="3"/>
        <v>46.381450880697081</v>
      </c>
      <c r="G14" s="212">
        <f t="shared" si="3"/>
        <v>0</v>
      </c>
      <c r="H14" s="212">
        <f t="shared" si="3"/>
        <v>92.762901761394161</v>
      </c>
      <c r="I14" s="212">
        <f t="shared" si="3"/>
        <v>46.381450880697081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46.381450880697081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46.381450880697081</v>
      </c>
      <c r="R14" s="212">
        <f t="shared" si="3"/>
        <v>0</v>
      </c>
      <c r="S14" s="212">
        <f t="shared" si="3"/>
        <v>46.381450880697081</v>
      </c>
      <c r="T14" s="212">
        <f t="shared" si="3"/>
        <v>46.381450880697081</v>
      </c>
      <c r="U14" s="212">
        <f t="shared" si="3"/>
        <v>0</v>
      </c>
      <c r="V14" s="212">
        <f t="shared" si="3"/>
        <v>0</v>
      </c>
      <c r="W14" s="212">
        <f t="shared" si="3"/>
        <v>46.381450880697081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46.381450880697081</v>
      </c>
      <c r="F16" s="244">
        <v>46.381450880697081</v>
      </c>
      <c r="G16" s="244">
        <v>0</v>
      </c>
      <c r="H16" s="244">
        <v>92.762901761394161</v>
      </c>
      <c r="I16" s="244">
        <v>46.381450880697081</v>
      </c>
      <c r="J16" s="244">
        <v>0</v>
      </c>
      <c r="K16" s="244">
        <v>0</v>
      </c>
      <c r="L16" s="244">
        <v>0</v>
      </c>
      <c r="M16" s="244">
        <v>46.381450880697081</v>
      </c>
      <c r="N16" s="244">
        <v>0</v>
      </c>
      <c r="O16" s="244">
        <v>0</v>
      </c>
      <c r="P16" s="244">
        <v>0</v>
      </c>
      <c r="Q16" s="244">
        <v>46.381450880697081</v>
      </c>
      <c r="R16" s="244">
        <v>0</v>
      </c>
      <c r="S16" s="244">
        <v>46.381450880697081</v>
      </c>
      <c r="T16" s="244">
        <v>46.381450880697081</v>
      </c>
      <c r="U16" s="244">
        <v>0</v>
      </c>
      <c r="V16" s="244">
        <v>0</v>
      </c>
      <c r="W16" s="244">
        <v>46.381450880697081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0</v>
      </c>
      <c r="E17" s="212">
        <f t="shared" si="4"/>
        <v>46.381450880697116</v>
      </c>
      <c r="F17" s="212">
        <f t="shared" si="4"/>
        <v>0</v>
      </c>
      <c r="G17" s="212">
        <f t="shared" si="4"/>
        <v>0</v>
      </c>
      <c r="H17" s="212">
        <f t="shared" si="4"/>
        <v>46.381450880697003</v>
      </c>
      <c r="I17" s="212">
        <f t="shared" si="4"/>
        <v>0</v>
      </c>
      <c r="J17" s="212">
        <f t="shared" si="4"/>
        <v>0</v>
      </c>
      <c r="K17" s="212">
        <f t="shared" si="4"/>
        <v>46.381450880697116</v>
      </c>
      <c r="L17" s="212">
        <f t="shared" si="4"/>
        <v>0</v>
      </c>
      <c r="M17" s="212">
        <f t="shared" si="4"/>
        <v>0</v>
      </c>
      <c r="N17" s="212">
        <f t="shared" si="4"/>
        <v>46.381450880697116</v>
      </c>
      <c r="O17" s="212">
        <f t="shared" si="4"/>
        <v>0</v>
      </c>
      <c r="P17" s="212">
        <f t="shared" si="4"/>
        <v>0</v>
      </c>
      <c r="Q17" s="212">
        <f t="shared" si="4"/>
        <v>46.381450880697116</v>
      </c>
      <c r="R17" s="212">
        <f t="shared" si="4"/>
        <v>0</v>
      </c>
      <c r="S17" s="212">
        <f t="shared" si="4"/>
        <v>0</v>
      </c>
      <c r="T17" s="212">
        <f t="shared" si="4"/>
        <v>46.381450880697116</v>
      </c>
      <c r="U17" s="212">
        <f t="shared" si="4"/>
        <v>0</v>
      </c>
      <c r="V17" s="212">
        <f t="shared" si="4"/>
        <v>0</v>
      </c>
      <c r="W17" s="212">
        <f t="shared" si="4"/>
        <v>46.381450880697116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46.381450880697116</v>
      </c>
      <c r="F19" s="244">
        <f t="shared" si="6"/>
        <v>0</v>
      </c>
      <c r="G19" s="244">
        <f t="shared" si="6"/>
        <v>0</v>
      </c>
      <c r="H19" s="244">
        <f t="shared" si="6"/>
        <v>46.381450880697003</v>
      </c>
      <c r="I19" s="244">
        <f t="shared" si="6"/>
        <v>0</v>
      </c>
      <c r="J19" s="244">
        <f t="shared" si="6"/>
        <v>0</v>
      </c>
      <c r="K19" s="244">
        <f t="shared" si="6"/>
        <v>46.381450880697116</v>
      </c>
      <c r="L19" s="244">
        <f t="shared" si="6"/>
        <v>0</v>
      </c>
      <c r="M19" s="244">
        <f t="shared" si="6"/>
        <v>0</v>
      </c>
      <c r="N19" s="244">
        <f t="shared" si="6"/>
        <v>46.381450880697116</v>
      </c>
      <c r="O19" s="244">
        <f t="shared" si="6"/>
        <v>0</v>
      </c>
      <c r="P19" s="244">
        <f t="shared" si="6"/>
        <v>0</v>
      </c>
      <c r="Q19" s="244">
        <f t="shared" si="6"/>
        <v>46.381450880697116</v>
      </c>
      <c r="R19" s="244">
        <f t="shared" si="6"/>
        <v>0</v>
      </c>
      <c r="S19" s="244">
        <f t="shared" si="6"/>
        <v>0</v>
      </c>
      <c r="T19" s="244">
        <f t="shared" si="6"/>
        <v>46.381450880697116</v>
      </c>
      <c r="U19" s="244">
        <f t="shared" si="6"/>
        <v>0</v>
      </c>
      <c r="V19" s="244">
        <f t="shared" si="6"/>
        <v>0</v>
      </c>
      <c r="W19" s="244">
        <f t="shared" si="6"/>
        <v>46.381450880697116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59.687368421052724</v>
      </c>
      <c r="C20" s="205">
        <f t="shared" si="7"/>
        <v>116.53236842105269</v>
      </c>
      <c r="D20" s="205">
        <f t="shared" si="7"/>
        <v>97.771368421052728</v>
      </c>
      <c r="E20" s="205">
        <f t="shared" si="7"/>
        <v>37.494368421052741</v>
      </c>
      <c r="F20" s="205">
        <f t="shared" si="7"/>
        <v>59.823819301749836</v>
      </c>
      <c r="G20" s="205">
        <f t="shared" si="7"/>
        <v>42.394819301749862</v>
      </c>
      <c r="H20" s="205">
        <f t="shared" si="7"/>
        <v>43.604270182446953</v>
      </c>
      <c r="I20" s="205">
        <f t="shared" si="7"/>
        <v>79.908721063144071</v>
      </c>
      <c r="J20" s="205">
        <f t="shared" si="7"/>
        <v>76.241721063144041</v>
      </c>
      <c r="K20" s="205">
        <f t="shared" si="7"/>
        <v>241.64127018244693</v>
      </c>
      <c r="L20" s="205">
        <f t="shared" si="7"/>
        <v>65.424270182447003</v>
      </c>
      <c r="M20" s="205">
        <f t="shared" si="7"/>
        <v>70.496721063144037</v>
      </c>
      <c r="N20" s="205">
        <f t="shared" si="7"/>
        <v>39.856427182446964</v>
      </c>
      <c r="O20" s="205">
        <f t="shared" si="7"/>
        <v>53.767270182446964</v>
      </c>
      <c r="P20" s="205">
        <f t="shared" si="7"/>
        <v>56.589470182446917</v>
      </c>
      <c r="Q20" s="205">
        <f t="shared" si="7"/>
        <v>67.753270182446954</v>
      </c>
      <c r="R20" s="205">
        <f t="shared" si="7"/>
        <v>58.259270182446926</v>
      </c>
      <c r="S20" s="205">
        <f t="shared" si="7"/>
        <v>69.658721063144071</v>
      </c>
      <c r="T20" s="205">
        <f t="shared" si="7"/>
        <v>64.311721063144091</v>
      </c>
      <c r="U20" s="205">
        <f t="shared" si="7"/>
        <v>94.896721063144014</v>
      </c>
      <c r="V20" s="205">
        <f t="shared" si="7"/>
        <v>132.89372106314408</v>
      </c>
      <c r="W20" s="205">
        <f t="shared" si="7"/>
        <v>56.174721063144034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0</v>
      </c>
      <c r="C21" s="243">
        <f t="shared" si="8"/>
        <v>0</v>
      </c>
      <c r="D21" s="243">
        <f t="shared" si="8"/>
        <v>0</v>
      </c>
      <c r="E21" s="243">
        <f t="shared" si="8"/>
        <v>0</v>
      </c>
      <c r="F21" s="243">
        <f t="shared" si="8"/>
        <v>0</v>
      </c>
      <c r="G21" s="243">
        <f t="shared" si="8"/>
        <v>0</v>
      </c>
      <c r="H21" s="243">
        <f t="shared" si="8"/>
        <v>0</v>
      </c>
      <c r="I21" s="243">
        <f t="shared" si="8"/>
        <v>0</v>
      </c>
      <c r="J21" s="243">
        <f t="shared" si="8"/>
        <v>0</v>
      </c>
      <c r="K21" s="243">
        <f t="shared" si="8"/>
        <v>0</v>
      </c>
      <c r="L21" s="243">
        <f t="shared" si="8"/>
        <v>0</v>
      </c>
      <c r="M21" s="243">
        <f t="shared" si="8"/>
        <v>0</v>
      </c>
      <c r="N21" s="243">
        <f t="shared" si="8"/>
        <v>0</v>
      </c>
      <c r="O21" s="243">
        <f t="shared" si="8"/>
        <v>0</v>
      </c>
      <c r="P21" s="243">
        <f t="shared" si="8"/>
        <v>0</v>
      </c>
      <c r="Q21" s="243">
        <f t="shared" si="8"/>
        <v>0</v>
      </c>
      <c r="R21" s="243">
        <f t="shared" si="8"/>
        <v>0</v>
      </c>
      <c r="S21" s="243">
        <f t="shared" si="8"/>
        <v>0</v>
      </c>
      <c r="T21" s="243">
        <f t="shared" si="8"/>
        <v>0</v>
      </c>
      <c r="U21" s="243">
        <f t="shared" si="8"/>
        <v>0</v>
      </c>
      <c r="V21" s="243">
        <f t="shared" si="8"/>
        <v>0</v>
      </c>
      <c r="W21" s="243">
        <f t="shared" si="8"/>
        <v>0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59.687368421052724</v>
      </c>
      <c r="C22" s="244">
        <f t="shared" si="9"/>
        <v>116.53236842105269</v>
      </c>
      <c r="D22" s="244">
        <f t="shared" si="9"/>
        <v>97.771368421052728</v>
      </c>
      <c r="E22" s="244">
        <f t="shared" si="9"/>
        <v>37.494368421052741</v>
      </c>
      <c r="F22" s="244">
        <f t="shared" si="9"/>
        <v>59.823819301749836</v>
      </c>
      <c r="G22" s="244">
        <f t="shared" si="9"/>
        <v>42.394819301749862</v>
      </c>
      <c r="H22" s="244">
        <f t="shared" si="9"/>
        <v>43.604270182446953</v>
      </c>
      <c r="I22" s="244">
        <f t="shared" si="9"/>
        <v>79.908721063144071</v>
      </c>
      <c r="J22" s="244">
        <f t="shared" si="9"/>
        <v>76.241721063144041</v>
      </c>
      <c r="K22" s="244">
        <f t="shared" si="9"/>
        <v>241.64127018244693</v>
      </c>
      <c r="L22" s="244">
        <f t="shared" si="9"/>
        <v>65.424270182447003</v>
      </c>
      <c r="M22" s="244">
        <f t="shared" si="9"/>
        <v>70.496721063144037</v>
      </c>
      <c r="N22" s="244">
        <f t="shared" si="9"/>
        <v>39.856427182446964</v>
      </c>
      <c r="O22" s="244">
        <f t="shared" si="9"/>
        <v>53.767270182446964</v>
      </c>
      <c r="P22" s="244">
        <f t="shared" si="9"/>
        <v>56.589470182446917</v>
      </c>
      <c r="Q22" s="244">
        <f t="shared" si="9"/>
        <v>67.753270182446954</v>
      </c>
      <c r="R22" s="244">
        <f t="shared" si="9"/>
        <v>58.259270182446926</v>
      </c>
      <c r="S22" s="244">
        <f t="shared" si="9"/>
        <v>69.658721063144071</v>
      </c>
      <c r="T22" s="244">
        <f t="shared" si="9"/>
        <v>64.311721063144091</v>
      </c>
      <c r="U22" s="244">
        <f t="shared" si="9"/>
        <v>94.896721063144014</v>
      </c>
      <c r="V22" s="244">
        <f t="shared" si="9"/>
        <v>132.89372106314408</v>
      </c>
      <c r="W22" s="244">
        <f t="shared" si="9"/>
        <v>56.174721063144034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168.1292347377472</v>
      </c>
      <c r="C25" s="212">
        <v>149.54591573516771</v>
      </c>
      <c r="D25" s="212">
        <v>137.23869303525359</v>
      </c>
      <c r="E25" s="212">
        <v>131.89157351676701</v>
      </c>
      <c r="F25" s="212">
        <v>132.20120378331899</v>
      </c>
      <c r="G25" s="212">
        <v>154.33611349956999</v>
      </c>
      <c r="H25" s="212">
        <v>161.43671539122951</v>
      </c>
      <c r="I25" s="212">
        <v>137.04453998280309</v>
      </c>
      <c r="J25" s="212">
        <v>150.8098882201204</v>
      </c>
      <c r="K25" s="212">
        <v>118.3731728288908</v>
      </c>
      <c r="L25" s="212">
        <v>147.86741186586411</v>
      </c>
      <c r="M25" s="212">
        <v>143.0986242476354</v>
      </c>
      <c r="N25" s="212">
        <v>149.46448839208941</v>
      </c>
      <c r="O25" s="212">
        <v>147.7846947549441</v>
      </c>
      <c r="P25" s="212">
        <v>144.2560619088564</v>
      </c>
      <c r="Q25" s="212">
        <v>143.3761822871883</v>
      </c>
      <c r="R25" s="212">
        <v>150.23714531384351</v>
      </c>
      <c r="S25" s="212">
        <v>158.29492691315559</v>
      </c>
      <c r="T25" s="212">
        <v>151.6591573516767</v>
      </c>
      <c r="U25" s="212">
        <v>155.9435941530524</v>
      </c>
      <c r="V25" s="212">
        <v>141.60756663800521</v>
      </c>
      <c r="W25" s="212">
        <v>155.26423043852111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26.613069647463451</v>
      </c>
      <c r="C26" s="215">
        <f t="shared" si="10"/>
        <v>2.8013757523645739</v>
      </c>
      <c r="D26" s="215">
        <f t="shared" si="10"/>
        <v>3.6067927773000861</v>
      </c>
      <c r="E26" s="215">
        <f t="shared" si="10"/>
        <v>4.2284608770421324</v>
      </c>
      <c r="F26" s="215">
        <f t="shared" si="10"/>
        <v>0</v>
      </c>
      <c r="G26" s="215">
        <f t="shared" si="10"/>
        <v>5.4348237317282884</v>
      </c>
      <c r="H26" s="215">
        <f t="shared" si="10"/>
        <v>7.7752364574376607</v>
      </c>
      <c r="I26" s="215">
        <f t="shared" si="10"/>
        <v>6.3409286328460874</v>
      </c>
      <c r="J26" s="215">
        <f t="shared" si="10"/>
        <v>7.1345657781599314</v>
      </c>
      <c r="K26" s="215">
        <f t="shared" si="10"/>
        <v>3.543250214961307</v>
      </c>
      <c r="L26" s="215">
        <f t="shared" si="10"/>
        <v>5.7326741186586414</v>
      </c>
      <c r="M26" s="215">
        <f t="shared" si="10"/>
        <v>6.4263112639724849</v>
      </c>
      <c r="N26" s="215">
        <f t="shared" si="10"/>
        <v>5.6816852966466032</v>
      </c>
      <c r="O26" s="215">
        <f t="shared" si="10"/>
        <v>5.7202923473774714</v>
      </c>
      <c r="P26" s="215">
        <f t="shared" si="10"/>
        <v>6.4766122098022354</v>
      </c>
      <c r="Q26" s="215">
        <f t="shared" si="10"/>
        <v>5.7472055030094582</v>
      </c>
      <c r="R26" s="215">
        <f t="shared" si="10"/>
        <v>5.7294067067927763</v>
      </c>
      <c r="S26" s="215">
        <f t="shared" si="10"/>
        <v>6.2168529664660364</v>
      </c>
      <c r="T26" s="215">
        <f t="shared" si="10"/>
        <v>6.3977644024075664</v>
      </c>
      <c r="U26" s="215">
        <f t="shared" si="10"/>
        <v>5.8189165950128983</v>
      </c>
      <c r="V26" s="215">
        <f t="shared" si="10"/>
        <v>4.6251934651762676</v>
      </c>
      <c r="W26" s="215">
        <f t="shared" si="10"/>
        <v>4.4321582115219256</v>
      </c>
      <c r="DA26" s="85"/>
    </row>
    <row r="27" spans="1:105" ht="12" customHeight="1" x14ac:dyDescent="0.25">
      <c r="A27" s="18" t="s">
        <v>39</v>
      </c>
      <c r="B27" s="206">
        <v>26.613069647463451</v>
      </c>
      <c r="C27" s="206">
        <v>2.8013757523645739</v>
      </c>
      <c r="D27" s="206">
        <v>3.6067927773000861</v>
      </c>
      <c r="E27" s="206">
        <v>4.2284608770421324</v>
      </c>
      <c r="F27" s="206">
        <v>0</v>
      </c>
      <c r="G27" s="206">
        <v>5.4348237317282884</v>
      </c>
      <c r="H27" s="206">
        <v>7.7752364574376607</v>
      </c>
      <c r="I27" s="206">
        <v>6.3409286328460874</v>
      </c>
      <c r="J27" s="206">
        <v>7.1345657781599314</v>
      </c>
      <c r="K27" s="206">
        <v>3.543250214961307</v>
      </c>
      <c r="L27" s="206">
        <v>5.7326741186586414</v>
      </c>
      <c r="M27" s="206">
        <v>6.4263112639724849</v>
      </c>
      <c r="N27" s="206">
        <v>5.6816852966466032</v>
      </c>
      <c r="O27" s="206">
        <v>5.7202923473774714</v>
      </c>
      <c r="P27" s="206">
        <v>6.4766122098022354</v>
      </c>
      <c r="Q27" s="206">
        <v>5.7472055030094582</v>
      </c>
      <c r="R27" s="206">
        <v>5.7294067067927763</v>
      </c>
      <c r="S27" s="206">
        <v>6.2168529664660364</v>
      </c>
      <c r="T27" s="206">
        <v>6.3977644024075664</v>
      </c>
      <c r="U27" s="206">
        <v>5.8189165950128983</v>
      </c>
      <c r="V27" s="206">
        <v>4.6251934651762676</v>
      </c>
      <c r="W27" s="206">
        <v>4.4321582115219256</v>
      </c>
      <c r="DA27" s="71" t="s">
        <v>128</v>
      </c>
    </row>
    <row r="28" spans="1:105" ht="12" customHeight="1" x14ac:dyDescent="0.25">
      <c r="A28" s="18" t="s">
        <v>40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2.1567497850386932</v>
      </c>
      <c r="C29" s="206">
        <f t="shared" si="11"/>
        <v>1.129750644883921</v>
      </c>
      <c r="D29" s="206">
        <f t="shared" si="11"/>
        <v>1.129750644883921</v>
      </c>
      <c r="E29" s="206">
        <f t="shared" si="11"/>
        <v>1.129750644883921</v>
      </c>
      <c r="F29" s="206">
        <f t="shared" si="11"/>
        <v>1.129750644883921</v>
      </c>
      <c r="G29" s="206">
        <f t="shared" si="11"/>
        <v>3.2865004299226133</v>
      </c>
      <c r="H29" s="206">
        <f t="shared" si="11"/>
        <v>4.4067067927772987</v>
      </c>
      <c r="I29" s="206">
        <f t="shared" si="11"/>
        <v>2.1997420464316422</v>
      </c>
      <c r="J29" s="206">
        <f t="shared" si="11"/>
        <v>2.1997420464316422</v>
      </c>
      <c r="K29" s="206">
        <f t="shared" si="11"/>
        <v>3.2171969045571789</v>
      </c>
      <c r="L29" s="206">
        <f t="shared" si="11"/>
        <v>3.2171969045571789</v>
      </c>
      <c r="M29" s="206">
        <f t="shared" si="11"/>
        <v>3.2171969045571789</v>
      </c>
      <c r="N29" s="206">
        <f t="shared" si="11"/>
        <v>2.1997420464316422</v>
      </c>
      <c r="O29" s="206">
        <f t="shared" si="11"/>
        <v>1.099914015477214</v>
      </c>
      <c r="P29" s="206">
        <f t="shared" si="11"/>
        <v>1.099914015477214</v>
      </c>
      <c r="Q29" s="206">
        <f t="shared" si="11"/>
        <v>1.099914015477214</v>
      </c>
      <c r="R29" s="206">
        <f t="shared" si="11"/>
        <v>1.099914015477214</v>
      </c>
      <c r="S29" s="206">
        <f t="shared" si="11"/>
        <v>2.0886500429922608</v>
      </c>
      <c r="T29" s="206">
        <f t="shared" si="11"/>
        <v>1.9778159931212387</v>
      </c>
      <c r="U29" s="206">
        <f t="shared" si="11"/>
        <v>1.8214961306964745</v>
      </c>
      <c r="V29" s="206">
        <f t="shared" si="11"/>
        <v>1.0466036113499571</v>
      </c>
      <c r="W29" s="206">
        <f t="shared" si="11"/>
        <v>1.0167669819432501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1.129750644883921</v>
      </c>
      <c r="C31" s="206">
        <v>1.129750644883921</v>
      </c>
      <c r="D31" s="206">
        <v>1.129750644883921</v>
      </c>
      <c r="E31" s="206">
        <v>1.129750644883921</v>
      </c>
      <c r="F31" s="206">
        <v>1.129750644883921</v>
      </c>
      <c r="G31" s="206">
        <v>2.259501289767841</v>
      </c>
      <c r="H31" s="206">
        <v>3.389251934651762</v>
      </c>
      <c r="I31" s="206">
        <v>2.1997420464316422</v>
      </c>
      <c r="J31" s="206">
        <v>2.1997420464316422</v>
      </c>
      <c r="K31" s="206">
        <v>2.1997420464316422</v>
      </c>
      <c r="L31" s="206">
        <v>2.1997420464316422</v>
      </c>
      <c r="M31" s="206">
        <v>2.1997420464316422</v>
      </c>
      <c r="N31" s="206">
        <v>2.1997420464316422</v>
      </c>
      <c r="O31" s="206">
        <v>1.099914015477214</v>
      </c>
      <c r="P31" s="206">
        <v>1.099914015477214</v>
      </c>
      <c r="Q31" s="206">
        <v>1.099914015477214</v>
      </c>
      <c r="R31" s="206">
        <v>1.099914015477214</v>
      </c>
      <c r="S31" s="206">
        <v>1.5310404127257089</v>
      </c>
      <c r="T31" s="206">
        <v>1.382545141874463</v>
      </c>
      <c r="U31" s="206">
        <v>1.211006018916595</v>
      </c>
      <c r="V31" s="206">
        <v>0.67420464316423045</v>
      </c>
      <c r="W31" s="206">
        <v>0.64230438521066202</v>
      </c>
      <c r="DA31" s="71" t="s">
        <v>131</v>
      </c>
    </row>
    <row r="32" spans="1:105" ht="12" customHeight="1" x14ac:dyDescent="0.25">
      <c r="A32" s="18" t="s">
        <v>69</v>
      </c>
      <c r="B32" s="206">
        <v>1.026999140154772</v>
      </c>
      <c r="C32" s="206">
        <v>0</v>
      </c>
      <c r="D32" s="206">
        <v>0</v>
      </c>
      <c r="E32" s="206">
        <v>0</v>
      </c>
      <c r="F32" s="206">
        <v>0</v>
      </c>
      <c r="G32" s="206">
        <v>1.026999140154772</v>
      </c>
      <c r="H32" s="206">
        <v>1.0174548581255369</v>
      </c>
      <c r="I32" s="206">
        <v>0</v>
      </c>
      <c r="J32" s="206">
        <v>0</v>
      </c>
      <c r="K32" s="206">
        <v>1.0174548581255369</v>
      </c>
      <c r="L32" s="206">
        <v>1.0174548581255369</v>
      </c>
      <c r="M32" s="206">
        <v>1.0174548581255369</v>
      </c>
      <c r="N32" s="206">
        <v>0</v>
      </c>
      <c r="O32" s="206">
        <v>0</v>
      </c>
      <c r="P32" s="206">
        <v>0</v>
      </c>
      <c r="Q32" s="206">
        <v>0</v>
      </c>
      <c r="R32" s="206">
        <v>0</v>
      </c>
      <c r="S32" s="206">
        <v>0.55760963026655197</v>
      </c>
      <c r="T32" s="206">
        <v>0.59527085124677559</v>
      </c>
      <c r="U32" s="206">
        <v>0.61049011177987955</v>
      </c>
      <c r="V32" s="206">
        <v>0.3723989681857266</v>
      </c>
      <c r="W32" s="206">
        <v>0.37446259673258808</v>
      </c>
      <c r="DA32" s="71" t="s">
        <v>132</v>
      </c>
    </row>
    <row r="33" spans="1:105" ht="12" customHeight="1" x14ac:dyDescent="0.25">
      <c r="A33" s="18" t="s">
        <v>70</v>
      </c>
      <c r="B33" s="206">
        <v>0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64.294926913155621</v>
      </c>
      <c r="C35" s="206">
        <f t="shared" si="12"/>
        <v>65.735167669819432</v>
      </c>
      <c r="D35" s="206">
        <f t="shared" si="12"/>
        <v>58.5554600171969</v>
      </c>
      <c r="E35" s="206">
        <f t="shared" si="12"/>
        <v>65.928632846087694</v>
      </c>
      <c r="F35" s="206">
        <f t="shared" si="12"/>
        <v>69.539982803095441</v>
      </c>
      <c r="G35" s="206">
        <f t="shared" si="12"/>
        <v>76.397248495270844</v>
      </c>
      <c r="H35" s="206">
        <f t="shared" si="12"/>
        <v>74.462596732588125</v>
      </c>
      <c r="I35" s="206">
        <f t="shared" si="12"/>
        <v>72.527944969905406</v>
      </c>
      <c r="J35" s="206">
        <f t="shared" si="12"/>
        <v>72.721410146173682</v>
      </c>
      <c r="K35" s="206">
        <f t="shared" si="12"/>
        <v>57.136715391229572</v>
      </c>
      <c r="L35" s="206">
        <f t="shared" si="12"/>
        <v>71.926053310404129</v>
      </c>
      <c r="M35" s="206">
        <f t="shared" si="12"/>
        <v>67.777300085984521</v>
      </c>
      <c r="N35" s="206">
        <f t="shared" si="12"/>
        <v>72.226999140154774</v>
      </c>
      <c r="O35" s="206">
        <f t="shared" si="12"/>
        <v>72.979363714531374</v>
      </c>
      <c r="P35" s="206">
        <f t="shared" si="12"/>
        <v>69.926913155631979</v>
      </c>
      <c r="Q35" s="206">
        <f t="shared" si="12"/>
        <v>70.034393809114349</v>
      </c>
      <c r="R35" s="206">
        <f t="shared" si="12"/>
        <v>74.591573516766971</v>
      </c>
      <c r="S35" s="206">
        <f t="shared" si="12"/>
        <v>77.997936371453136</v>
      </c>
      <c r="T35" s="206">
        <f t="shared" si="12"/>
        <v>75.213241616509023</v>
      </c>
      <c r="U35" s="206">
        <f t="shared" si="12"/>
        <v>79.639724849527084</v>
      </c>
      <c r="V35" s="206">
        <f t="shared" si="12"/>
        <v>73.790541702493542</v>
      </c>
      <c r="W35" s="206">
        <f t="shared" si="12"/>
        <v>80.731900257953569</v>
      </c>
      <c r="DA35" s="71"/>
    </row>
    <row r="36" spans="1:105" ht="12" customHeight="1" x14ac:dyDescent="0.25">
      <c r="A36" s="18" t="s">
        <v>72</v>
      </c>
      <c r="B36" s="206">
        <v>64.294926913155621</v>
      </c>
      <c r="C36" s="206">
        <v>65.735167669819432</v>
      </c>
      <c r="D36" s="206">
        <v>58.5554600171969</v>
      </c>
      <c r="E36" s="206">
        <v>65.928632846087694</v>
      </c>
      <c r="F36" s="206">
        <v>69.539982803095441</v>
      </c>
      <c r="G36" s="206">
        <v>76.397248495270844</v>
      </c>
      <c r="H36" s="206">
        <v>74.462596732588125</v>
      </c>
      <c r="I36" s="206">
        <v>72.527944969905406</v>
      </c>
      <c r="J36" s="206">
        <v>72.721410146173682</v>
      </c>
      <c r="K36" s="206">
        <v>57.136715391229572</v>
      </c>
      <c r="L36" s="206">
        <v>71.926053310404129</v>
      </c>
      <c r="M36" s="206">
        <v>67.777300085984521</v>
      </c>
      <c r="N36" s="206">
        <v>72.226999140154774</v>
      </c>
      <c r="O36" s="206">
        <v>72.979363714531374</v>
      </c>
      <c r="P36" s="206">
        <v>69.926913155631979</v>
      </c>
      <c r="Q36" s="206">
        <v>70.034393809114349</v>
      </c>
      <c r="R36" s="206">
        <v>74.591573516766971</v>
      </c>
      <c r="S36" s="206">
        <v>77.997936371453136</v>
      </c>
      <c r="T36" s="206">
        <v>75.213241616509023</v>
      </c>
      <c r="U36" s="206">
        <v>79.639724849527084</v>
      </c>
      <c r="V36" s="206">
        <v>73.790541702493542</v>
      </c>
      <c r="W36" s="206">
        <v>80.731900257953569</v>
      </c>
      <c r="DA36" s="71" t="s">
        <v>135</v>
      </c>
    </row>
    <row r="37" spans="1:105" ht="12" customHeight="1" x14ac:dyDescent="0.25">
      <c r="A37" s="18" t="s">
        <v>36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8.3404987102321578E-3</v>
      </c>
      <c r="T38" s="206">
        <f t="shared" si="13"/>
        <v>6.2768701633705926E-3</v>
      </c>
      <c r="U38" s="206">
        <f t="shared" si="13"/>
        <v>6.6208082545141872E-3</v>
      </c>
      <c r="V38" s="206">
        <f t="shared" si="13"/>
        <v>5.5889939810834051E-3</v>
      </c>
      <c r="W38" s="206">
        <f t="shared" si="13"/>
        <v>1.1177987962166811E-3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8.3404987102321578E-3</v>
      </c>
      <c r="T39" s="206">
        <v>6.2768701633705926E-3</v>
      </c>
      <c r="U39" s="206">
        <v>6.6208082545141872E-3</v>
      </c>
      <c r="V39" s="206">
        <v>5.5889939810834051E-3</v>
      </c>
      <c r="W39" s="206">
        <v>1.1177987962166811E-3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5.2306964746345654</v>
      </c>
      <c r="F45" s="206">
        <v>5.0396388650042976</v>
      </c>
      <c r="G45" s="206">
        <v>4.7291487532244192</v>
      </c>
      <c r="H45" s="206">
        <v>4.3708512467755796</v>
      </c>
      <c r="I45" s="206">
        <v>4.2992261392949267</v>
      </c>
      <c r="J45" s="206">
        <v>2.8900257953568351</v>
      </c>
      <c r="K45" s="206">
        <v>3.9171109200343932</v>
      </c>
      <c r="L45" s="206">
        <v>3.5349097162510739</v>
      </c>
      <c r="M45" s="206">
        <v>3.0810834049871021</v>
      </c>
      <c r="N45" s="206">
        <v>3.3199484092863281</v>
      </c>
      <c r="O45" s="206">
        <v>1.863026655202064</v>
      </c>
      <c r="P45" s="206">
        <v>1.5763542562338779</v>
      </c>
      <c r="Q45" s="206">
        <v>1.146431642304385</v>
      </c>
      <c r="R45" s="206">
        <v>1.146431642304385</v>
      </c>
      <c r="S45" s="206">
        <v>1.283319002579536</v>
      </c>
      <c r="T45" s="206">
        <v>1.1489251934651761</v>
      </c>
      <c r="U45" s="206">
        <v>1.041530524505589</v>
      </c>
      <c r="V45" s="206">
        <v>1.013327601031814</v>
      </c>
      <c r="W45" s="206">
        <v>1.011607910576096</v>
      </c>
      <c r="DA45" s="71" t="s">
        <v>143</v>
      </c>
    </row>
    <row r="46" spans="1:105" ht="12" customHeight="1" x14ac:dyDescent="0.25">
      <c r="A46" s="21" t="s">
        <v>38</v>
      </c>
      <c r="B46" s="209">
        <v>75.064488392089416</v>
      </c>
      <c r="C46" s="209">
        <v>79.87962166809973</v>
      </c>
      <c r="D46" s="209">
        <v>73.946689595872741</v>
      </c>
      <c r="E46" s="209">
        <v>55.374032674118652</v>
      </c>
      <c r="F46" s="209">
        <v>56.491831470335327</v>
      </c>
      <c r="G46" s="209">
        <v>64.488392089423897</v>
      </c>
      <c r="H46" s="209">
        <v>70.421324161650901</v>
      </c>
      <c r="I46" s="209">
        <v>51.67669819432502</v>
      </c>
      <c r="J46" s="209">
        <v>65.864144453998279</v>
      </c>
      <c r="K46" s="209">
        <v>50.558899398108338</v>
      </c>
      <c r="L46" s="209">
        <v>63.456577815993107</v>
      </c>
      <c r="M46" s="209">
        <v>62.596732588134131</v>
      </c>
      <c r="N46" s="209">
        <v>66.036113499570078</v>
      </c>
      <c r="O46" s="209">
        <v>66.122098022355971</v>
      </c>
      <c r="P46" s="209">
        <v>65.176268271711081</v>
      </c>
      <c r="Q46" s="209">
        <v>65.34823731728288</v>
      </c>
      <c r="R46" s="209">
        <v>67.669819432502152</v>
      </c>
      <c r="S46" s="209">
        <v>70.699828030954421</v>
      </c>
      <c r="T46" s="209">
        <v>66.915133276010309</v>
      </c>
      <c r="U46" s="209">
        <v>67.615305245055879</v>
      </c>
      <c r="V46" s="209">
        <v>61.126311263972482</v>
      </c>
      <c r="W46" s="209">
        <v>68.070679277730008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168.1292347377472</v>
      </c>
      <c r="C47" s="212">
        <f t="shared" si="14"/>
        <v>149.54591573516771</v>
      </c>
      <c r="D47" s="212">
        <f t="shared" si="14"/>
        <v>137.23869303525359</v>
      </c>
      <c r="E47" s="212">
        <f t="shared" si="14"/>
        <v>131.89157351676701</v>
      </c>
      <c r="F47" s="212">
        <f t="shared" si="14"/>
        <v>132.20120378331899</v>
      </c>
      <c r="G47" s="212">
        <f t="shared" si="14"/>
        <v>154.33611349956999</v>
      </c>
      <c r="H47" s="212">
        <f t="shared" si="14"/>
        <v>161.43671539122951</v>
      </c>
      <c r="I47" s="212">
        <f t="shared" si="14"/>
        <v>137.04453998280309</v>
      </c>
      <c r="J47" s="212">
        <f t="shared" si="14"/>
        <v>150.80988822012031</v>
      </c>
      <c r="K47" s="212">
        <f t="shared" si="14"/>
        <v>118.3731728288907</v>
      </c>
      <c r="L47" s="212">
        <f t="shared" si="14"/>
        <v>147.86741186586411</v>
      </c>
      <c r="M47" s="212">
        <f t="shared" si="14"/>
        <v>143.0986242476354</v>
      </c>
      <c r="N47" s="212">
        <f t="shared" si="14"/>
        <v>149.46448839208941</v>
      </c>
      <c r="O47" s="212">
        <f t="shared" si="14"/>
        <v>147.7846947549441</v>
      </c>
      <c r="P47" s="212">
        <f t="shared" si="14"/>
        <v>144.2560619088564</v>
      </c>
      <c r="Q47" s="212">
        <f t="shared" si="14"/>
        <v>143.37618228718819</v>
      </c>
      <c r="R47" s="212">
        <f t="shared" si="14"/>
        <v>150.23714531384351</v>
      </c>
      <c r="S47" s="212">
        <f t="shared" si="14"/>
        <v>158.29492691315559</v>
      </c>
      <c r="T47" s="212">
        <f t="shared" si="14"/>
        <v>151.6591573516767</v>
      </c>
      <c r="U47" s="212">
        <f t="shared" si="14"/>
        <v>155.9435941530524</v>
      </c>
      <c r="V47" s="212">
        <f t="shared" si="14"/>
        <v>141.60756663800521</v>
      </c>
      <c r="W47" s="212">
        <f t="shared" si="14"/>
        <v>155.26423043852111</v>
      </c>
      <c r="DA47" s="109"/>
    </row>
    <row r="48" spans="1:105" ht="12" customHeight="1" x14ac:dyDescent="0.25">
      <c r="A48" s="51" t="s">
        <v>41</v>
      </c>
      <c r="B48" s="243">
        <f>ISI_fec!B5</f>
        <v>0</v>
      </c>
      <c r="C48" s="243">
        <f>ISI_fec!C5</f>
        <v>0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168.1292347377472</v>
      </c>
      <c r="C49" s="244">
        <f>ISI_fec!C54</f>
        <v>149.54591573516771</v>
      </c>
      <c r="D49" s="244">
        <f>ISI_fec!D54</f>
        <v>137.23869303525359</v>
      </c>
      <c r="E49" s="244">
        <f>ISI_fec!E54</f>
        <v>131.89157351676701</v>
      </c>
      <c r="F49" s="244">
        <f>ISI_fec!F54</f>
        <v>132.20120378331899</v>
      </c>
      <c r="G49" s="244">
        <f>ISI_fec!G54</f>
        <v>154.33611349956999</v>
      </c>
      <c r="H49" s="244">
        <f>ISI_fec!H54</f>
        <v>161.43671539122951</v>
      </c>
      <c r="I49" s="244">
        <f>ISI_fec!I54</f>
        <v>137.04453998280309</v>
      </c>
      <c r="J49" s="244">
        <f>ISI_fec!J54</f>
        <v>150.80988822012031</v>
      </c>
      <c r="K49" s="244">
        <f>ISI_fec!K54</f>
        <v>118.3731728288907</v>
      </c>
      <c r="L49" s="244">
        <f>ISI_fec!L54</f>
        <v>147.86741186586411</v>
      </c>
      <c r="M49" s="244">
        <f>ISI_fec!M54</f>
        <v>143.0986242476354</v>
      </c>
      <c r="N49" s="244">
        <f>ISI_fec!N54</f>
        <v>149.46448839208941</v>
      </c>
      <c r="O49" s="244">
        <f>ISI_fec!O54</f>
        <v>147.7846947549441</v>
      </c>
      <c r="P49" s="244">
        <f>ISI_fec!P54</f>
        <v>144.2560619088564</v>
      </c>
      <c r="Q49" s="244">
        <f>ISI_fec!Q54</f>
        <v>143.37618228718819</v>
      </c>
      <c r="R49" s="244">
        <f>ISI_fec!R54</f>
        <v>150.23714531384351</v>
      </c>
      <c r="S49" s="244">
        <f>ISI_fec!S54</f>
        <v>158.29492691315559</v>
      </c>
      <c r="T49" s="244">
        <f>ISI_fec!T54</f>
        <v>151.6591573516767</v>
      </c>
      <c r="U49" s="244">
        <f>ISI_fec!U54</f>
        <v>155.9435941530524</v>
      </c>
      <c r="V49" s="244">
        <f>ISI_fec!V54</f>
        <v>141.60756663800521</v>
      </c>
      <c r="W49" s="244">
        <f>ISI_fec!W54</f>
        <v>155.26423043852111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346.75443633199598</v>
      </c>
      <c r="C51" s="205">
        <f t="shared" si="15"/>
        <v>246.62883160804375</v>
      </c>
      <c r="D51" s="205">
        <f t="shared" si="15"/>
        <v>237.40892311474397</v>
      </c>
      <c r="E51" s="205">
        <f t="shared" si="15"/>
        <v>255.03005536685288</v>
      </c>
      <c r="F51" s="205">
        <f t="shared" si="15"/>
        <v>242.61081614439769</v>
      </c>
      <c r="G51" s="205">
        <f t="shared" si="15"/>
        <v>280.3891474259288</v>
      </c>
      <c r="H51" s="205">
        <f t="shared" si="15"/>
        <v>280.78418724903082</v>
      </c>
      <c r="I51" s="205">
        <f t="shared" si="15"/>
        <v>273.75100946342798</v>
      </c>
      <c r="J51" s="205">
        <f t="shared" si="15"/>
        <v>260.57913127223947</v>
      </c>
      <c r="K51" s="205">
        <f t="shared" si="15"/>
        <v>189.90055806993391</v>
      </c>
      <c r="L51" s="205">
        <f t="shared" si="15"/>
        <v>249.54084127805805</v>
      </c>
      <c r="M51" s="205">
        <f t="shared" si="15"/>
        <v>245.86721577473236</v>
      </c>
      <c r="N51" s="205">
        <f t="shared" si="15"/>
        <v>248.46984014495911</v>
      </c>
      <c r="O51" s="205">
        <f t="shared" si="15"/>
        <v>249.43206489337837</v>
      </c>
      <c r="P51" s="205">
        <f t="shared" si="15"/>
        <v>248.97613358430175</v>
      </c>
      <c r="Q51" s="205">
        <f t="shared" si="15"/>
        <v>246.4471150025847</v>
      </c>
      <c r="R51" s="205">
        <f t="shared" si="15"/>
        <v>259.62978334872042</v>
      </c>
      <c r="S51" s="205">
        <f t="shared" si="15"/>
        <v>275.32296147553842</v>
      </c>
      <c r="T51" s="205">
        <f t="shared" si="15"/>
        <v>270.69321426794085</v>
      </c>
      <c r="U51" s="205">
        <f t="shared" si="15"/>
        <v>277.1053826443358</v>
      </c>
      <c r="V51" s="205">
        <f t="shared" si="15"/>
        <v>250.26868742351667</v>
      </c>
      <c r="W51" s="205">
        <f t="shared" si="15"/>
        <v>270.15410919636639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276.48396107768656</v>
      </c>
      <c r="C52" s="215">
        <f>(ISI_emi!C5-ISI_emi!C52)+(ISI_emi!C54-ISI_emi!C96)</f>
        <v>169.94071043894789</v>
      </c>
      <c r="D52" s="215">
        <f>(ISI_emi!D5-ISI_emi!D52)+(ISI_emi!D54-ISI_emi!D96)</f>
        <v>156.68746691776835</v>
      </c>
      <c r="E52" s="215">
        <f>(ISI_emi!E5-ISI_emi!E52)+(ISI_emi!E54-ISI_emi!E96)</f>
        <v>176.79226811864686</v>
      </c>
      <c r="F52" s="215">
        <f>(ISI_emi!F5-ISI_emi!F52)+(ISI_emi!F54-ISI_emi!F96)</f>
        <v>166.31980523882976</v>
      </c>
      <c r="G52" s="215">
        <f>(ISI_emi!G5-ISI_emi!G52)+(ISI_emi!G54-ISI_emi!G96)</f>
        <v>212.95945799822999</v>
      </c>
      <c r="H52" s="215">
        <f>(ISI_emi!H5-ISI_emi!H52)+(ISI_emi!H54-ISI_emi!H96)</f>
        <v>221.86169423886759</v>
      </c>
      <c r="I52" s="215">
        <f>(ISI_emi!I5-ISI_emi!I52)+(ISI_emi!I54-ISI_emi!I96)</f>
        <v>204.58896707808682</v>
      </c>
      <c r="J52" s="215">
        <f>(ISI_emi!J5-ISI_emi!J52)+(ISI_emi!J54-ISI_emi!J96)</f>
        <v>208.60098827892659</v>
      </c>
      <c r="K52" s="215">
        <f>(ISI_emi!K5-ISI_emi!K52)+(ISI_emi!K54-ISI_emi!K96)</f>
        <v>159.05363687894243</v>
      </c>
      <c r="L52" s="215">
        <f>(ISI_emi!L5-ISI_emi!L52)+(ISI_emi!L54-ISI_emi!L96)</f>
        <v>203.60521559870926</v>
      </c>
      <c r="M52" s="215">
        <f>(ISI_emi!M5-ISI_emi!M52)+(ISI_emi!M54-ISI_emi!M96)</f>
        <v>196.96999007765262</v>
      </c>
      <c r="N52" s="215">
        <f>(ISI_emi!N5-ISI_emi!N52)+(ISI_emi!N54-ISI_emi!N96)</f>
        <v>200.9269385978335</v>
      </c>
      <c r="O52" s="215">
        <f>(ISI_emi!O5-ISI_emi!O52)+(ISI_emi!O54-ISI_emi!O96)</f>
        <v>199.96154759808041</v>
      </c>
      <c r="P52" s="215">
        <f>(ISI_emi!P5-ISI_emi!P52)+(ISI_emi!P54-ISI_emi!P96)</f>
        <v>196.18229783833709</v>
      </c>
      <c r="Q52" s="215">
        <f>(ISI_emi!Q5-ISI_emi!Q52)+(ISI_emi!Q54-ISI_emi!Q96)</f>
        <v>193.16506031848985</v>
      </c>
      <c r="R52" s="215">
        <f>(ISI_emi!R5-ISI_emi!R52)+(ISI_emi!R54-ISI_emi!R96)</f>
        <v>203.78915423815343</v>
      </c>
      <c r="S52" s="215">
        <f>(ISI_emi!S5-ISI_emi!S52)+(ISI_emi!S54-ISI_emi!S96)</f>
        <v>216.8439797978331</v>
      </c>
      <c r="T52" s="215">
        <f>(ISI_emi!T5-ISI_emi!T52)+(ISI_emi!T54-ISI_emi!T96)</f>
        <v>210.83880455759146</v>
      </c>
      <c r="U52" s="215">
        <f>(ISI_emi!U5-ISI_emi!U52)+(ISI_emi!U54-ISI_emi!U96)</f>
        <v>218.23495559867979</v>
      </c>
      <c r="V52" s="215">
        <f>(ISI_emi!V5-ISI_emi!V52)+(ISI_emi!V54-ISI_emi!V96)</f>
        <v>196.98854279873387</v>
      </c>
      <c r="W52" s="215">
        <f>(ISI_emi!W5-ISI_emi!W52)+(ISI_emi!W54-ISI_emi!W96)</f>
        <v>212.34918275884084</v>
      </c>
      <c r="DA52" s="85"/>
    </row>
    <row r="53" spans="1:105" ht="12" customHeight="1" x14ac:dyDescent="0.25">
      <c r="A53" s="14" t="s">
        <v>147</v>
      </c>
      <c r="B53" s="206">
        <f>ISI_emi!B52+ISI_emi!B96</f>
        <v>70.270475254309417</v>
      </c>
      <c r="C53" s="206">
        <f>ISI_emi!C52+ISI_emi!C96</f>
        <v>76.688121169095865</v>
      </c>
      <c r="D53" s="206">
        <f>ISI_emi!D52+ISI_emi!D96</f>
        <v>80.721456196975623</v>
      </c>
      <c r="E53" s="206">
        <f>ISI_emi!E52+ISI_emi!E96</f>
        <v>78.237787248206018</v>
      </c>
      <c r="F53" s="206">
        <f>ISI_emi!F52+ISI_emi!F96</f>
        <v>76.29101090556793</v>
      </c>
      <c r="G53" s="206">
        <f>ISI_emi!G52+ISI_emi!G96</f>
        <v>67.429689427698804</v>
      </c>
      <c r="H53" s="206">
        <f>ISI_emi!H52+ISI_emi!H96</f>
        <v>58.922493010163251</v>
      </c>
      <c r="I53" s="206">
        <f>ISI_emi!I52+ISI_emi!I96</f>
        <v>69.162042385341152</v>
      </c>
      <c r="J53" s="206">
        <f>ISI_emi!J52+ISI_emi!J96</f>
        <v>51.978142993312879</v>
      </c>
      <c r="K53" s="206">
        <f>ISI_emi!K52+ISI_emi!K96</f>
        <v>30.84692119099148</v>
      </c>
      <c r="L53" s="206">
        <f>ISI_emi!L52+ISI_emi!L96</f>
        <v>45.935625679348803</v>
      </c>
      <c r="M53" s="206">
        <f>ISI_emi!M52+ISI_emi!M96</f>
        <v>48.89722569707974</v>
      </c>
      <c r="N53" s="206">
        <f>ISI_emi!N52+ISI_emi!N96</f>
        <v>47.542901547125609</v>
      </c>
      <c r="O53" s="206">
        <f>ISI_emi!O52+ISI_emi!O96</f>
        <v>49.470517295297959</v>
      </c>
      <c r="P53" s="206">
        <f>ISI_emi!P52+ISI_emi!P96</f>
        <v>52.79383574596465</v>
      </c>
      <c r="Q53" s="206">
        <f>ISI_emi!Q52+ISI_emi!Q96</f>
        <v>53.282054684094852</v>
      </c>
      <c r="R53" s="206">
        <f>ISI_emi!R52+ISI_emi!R96</f>
        <v>55.840629110567001</v>
      </c>
      <c r="S53" s="206">
        <f>ISI_emi!S52+ISI_emi!S96</f>
        <v>58.47898167770532</v>
      </c>
      <c r="T53" s="206">
        <f>ISI_emi!T52+ISI_emi!T96</f>
        <v>59.854409710349401</v>
      </c>
      <c r="U53" s="206">
        <f>ISI_emi!U52+ISI_emi!U96</f>
        <v>58.870427045656001</v>
      </c>
      <c r="V53" s="206">
        <f>ISI_emi!V52+ISI_emi!V96</f>
        <v>53.280144624782778</v>
      </c>
      <c r="W53" s="206">
        <f>ISI_emi!W52+ISI_emi!W96</f>
        <v>57.804926437525559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346.75443633199598</v>
      </c>
      <c r="C54" s="212">
        <f t="shared" si="16"/>
        <v>246.62883160804375</v>
      </c>
      <c r="D54" s="212">
        <f t="shared" si="16"/>
        <v>237.40892311474397</v>
      </c>
      <c r="E54" s="212">
        <f t="shared" si="16"/>
        <v>255.03005536685288</v>
      </c>
      <c r="F54" s="212">
        <f t="shared" si="16"/>
        <v>242.61081614439769</v>
      </c>
      <c r="G54" s="212">
        <f t="shared" si="16"/>
        <v>280.3891474259288</v>
      </c>
      <c r="H54" s="212">
        <f t="shared" si="16"/>
        <v>280.78418724903082</v>
      </c>
      <c r="I54" s="212">
        <f t="shared" si="16"/>
        <v>273.75100946342798</v>
      </c>
      <c r="J54" s="212">
        <f t="shared" si="16"/>
        <v>260.57913127223947</v>
      </c>
      <c r="K54" s="212">
        <f t="shared" si="16"/>
        <v>189.90055806993391</v>
      </c>
      <c r="L54" s="212">
        <f t="shared" si="16"/>
        <v>249.54084127805805</v>
      </c>
      <c r="M54" s="212">
        <f t="shared" si="16"/>
        <v>245.86721577473236</v>
      </c>
      <c r="N54" s="212">
        <f t="shared" si="16"/>
        <v>248.46984014495911</v>
      </c>
      <c r="O54" s="212">
        <f t="shared" si="16"/>
        <v>249.43206489337837</v>
      </c>
      <c r="P54" s="212">
        <f t="shared" si="16"/>
        <v>248.97613358430175</v>
      </c>
      <c r="Q54" s="212">
        <f t="shared" si="16"/>
        <v>246.4471150025847</v>
      </c>
      <c r="R54" s="212">
        <f t="shared" si="16"/>
        <v>259.62978334872042</v>
      </c>
      <c r="S54" s="212">
        <f t="shared" si="16"/>
        <v>275.32296147553842</v>
      </c>
      <c r="T54" s="212">
        <f t="shared" si="16"/>
        <v>270.69321426794085</v>
      </c>
      <c r="U54" s="212">
        <f t="shared" si="16"/>
        <v>277.1053826443358</v>
      </c>
      <c r="V54" s="212">
        <f t="shared" si="16"/>
        <v>250.26868742351667</v>
      </c>
      <c r="W54" s="212">
        <f t="shared" si="16"/>
        <v>270.15410919636639</v>
      </c>
      <c r="DA54" s="109"/>
    </row>
    <row r="55" spans="1:105" ht="12" customHeight="1" x14ac:dyDescent="0.25">
      <c r="A55" s="51" t="s">
        <v>41</v>
      </c>
      <c r="B55" s="243">
        <f>ISI_emi!B$5</f>
        <v>0</v>
      </c>
      <c r="C55" s="243">
        <f>ISI_emi!C$5</f>
        <v>0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346.75443633199598</v>
      </c>
      <c r="C56" s="244">
        <f>ISI_emi!C$54</f>
        <v>246.62883160804375</v>
      </c>
      <c r="D56" s="244">
        <f>ISI_emi!D$54</f>
        <v>237.40892311474397</v>
      </c>
      <c r="E56" s="244">
        <f>ISI_emi!E$54</f>
        <v>255.03005536685288</v>
      </c>
      <c r="F56" s="244">
        <f>ISI_emi!F$54</f>
        <v>242.61081614439769</v>
      </c>
      <c r="G56" s="244">
        <f>ISI_emi!G$54</f>
        <v>280.3891474259288</v>
      </c>
      <c r="H56" s="244">
        <f>ISI_emi!H$54</f>
        <v>280.78418724903082</v>
      </c>
      <c r="I56" s="244">
        <f>ISI_emi!I$54</f>
        <v>273.75100946342798</v>
      </c>
      <c r="J56" s="244">
        <f>ISI_emi!J$54</f>
        <v>260.57913127223947</v>
      </c>
      <c r="K56" s="244">
        <f>ISI_emi!K$54</f>
        <v>189.90055806993391</v>
      </c>
      <c r="L56" s="244">
        <f>ISI_emi!L$54</f>
        <v>249.54084127805805</v>
      </c>
      <c r="M56" s="244">
        <f>ISI_emi!M$54</f>
        <v>245.86721577473236</v>
      </c>
      <c r="N56" s="244">
        <f>ISI_emi!N$54</f>
        <v>248.46984014495911</v>
      </c>
      <c r="O56" s="244">
        <f>ISI_emi!O$54</f>
        <v>249.43206489337837</v>
      </c>
      <c r="P56" s="244">
        <f>ISI_emi!P$54</f>
        <v>248.97613358430175</v>
      </c>
      <c r="Q56" s="244">
        <f>ISI_emi!Q$54</f>
        <v>246.4471150025847</v>
      </c>
      <c r="R56" s="244">
        <f>ISI_emi!R$54</f>
        <v>259.62978334872042</v>
      </c>
      <c r="S56" s="244">
        <f>ISI_emi!S$54</f>
        <v>275.32296147553842</v>
      </c>
      <c r="T56" s="244">
        <f>ISI_emi!T$54</f>
        <v>270.69321426794085</v>
      </c>
      <c r="U56" s="244">
        <f>ISI_emi!U$54</f>
        <v>277.1053826443358</v>
      </c>
      <c r="V56" s="244">
        <f>ISI_emi!V$54</f>
        <v>250.26868742351667</v>
      </c>
      <c r="W56" s="244">
        <f>ISI_emi!W$54</f>
        <v>270.15410919636639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322.3716817203686</v>
      </c>
      <c r="C58" s="252">
        <f t="shared" si="17"/>
        <v>362.99502032485083</v>
      </c>
      <c r="D58" s="252">
        <f t="shared" si="17"/>
        <v>352.95503227814379</v>
      </c>
      <c r="E58" s="252">
        <f t="shared" si="17"/>
        <v>321.53828153423751</v>
      </c>
      <c r="F58" s="252">
        <f t="shared" si="17"/>
        <v>315.71639289247872</v>
      </c>
      <c r="G58" s="252">
        <f t="shared" si="17"/>
        <v>380.71008304147705</v>
      </c>
      <c r="H58" s="252">
        <f t="shared" si="17"/>
        <v>345.57552107483104</v>
      </c>
      <c r="I58" s="252">
        <f t="shared" si="17"/>
        <v>416.31499601559347</v>
      </c>
      <c r="J58" s="252">
        <f t="shared" si="17"/>
        <v>403.16038413558942</v>
      </c>
      <c r="K58" s="252">
        <f t="shared" si="17"/>
        <v>209.76540273004514</v>
      </c>
      <c r="L58" s="252">
        <f t="shared" si="17"/>
        <v>253.63337782299217</v>
      </c>
      <c r="M58" s="252">
        <f t="shared" si="17"/>
        <v>307.79780118201649</v>
      </c>
      <c r="N58" s="252">
        <f t="shared" si="17"/>
        <v>281.92081852475496</v>
      </c>
      <c r="O58" s="252">
        <f t="shared" si="17"/>
        <v>281.50142616775202</v>
      </c>
      <c r="P58" s="252">
        <f t="shared" si="17"/>
        <v>329.26923042731249</v>
      </c>
      <c r="Q58" s="252">
        <f t="shared" si="17"/>
        <v>378.12643299702944</v>
      </c>
      <c r="R58" s="252">
        <f t="shared" si="17"/>
        <v>318.45691898487672</v>
      </c>
      <c r="S58" s="252">
        <f t="shared" si="17"/>
        <v>343.05346273996111</v>
      </c>
      <c r="T58" s="252">
        <f t="shared" si="17"/>
        <v>337.58920036335053</v>
      </c>
      <c r="U58" s="252">
        <f t="shared" si="17"/>
        <v>399.32760422663108</v>
      </c>
      <c r="V58" s="252">
        <f t="shared" si="17"/>
        <v>275.96079584096003</v>
      </c>
      <c r="W58" s="252">
        <f t="shared" si="17"/>
        <v>366.22690787599919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0.32378622412230329</v>
      </c>
      <c r="C59" s="253">
        <f t="shared" si="18"/>
        <v>0.32340195654372739</v>
      </c>
      <c r="D59" s="253">
        <f t="shared" si="18"/>
        <v>0.28521516666511543</v>
      </c>
      <c r="E59" s="253">
        <f t="shared" si="18"/>
        <v>0.24358822190802715</v>
      </c>
      <c r="F59" s="253">
        <f t="shared" si="18"/>
        <v>0.23377548170806445</v>
      </c>
      <c r="G59" s="253">
        <f t="shared" si="18"/>
        <v>0.26475743994958262</v>
      </c>
      <c r="H59" s="253">
        <f t="shared" si="18"/>
        <v>0.2570214508239525</v>
      </c>
      <c r="I59" s="253">
        <f t="shared" si="18"/>
        <v>0.2147417589982859</v>
      </c>
      <c r="J59" s="253">
        <f t="shared" si="18"/>
        <v>0.23496126543603693</v>
      </c>
      <c r="K59" s="253">
        <f t="shared" si="18"/>
        <v>0.27524228165455006</v>
      </c>
      <c r="L59" s="253">
        <f t="shared" si="18"/>
        <v>0.24389052669179914</v>
      </c>
      <c r="M59" s="253">
        <f t="shared" si="18"/>
        <v>0.22096931608124737</v>
      </c>
      <c r="N59" s="253">
        <f t="shared" si="18"/>
        <v>0.23654914826891291</v>
      </c>
      <c r="O59" s="253">
        <f t="shared" si="18"/>
        <v>0.23915586834860836</v>
      </c>
      <c r="P59" s="253">
        <f t="shared" si="18"/>
        <v>0.23451663788455274</v>
      </c>
      <c r="Q59" s="253">
        <f t="shared" si="18"/>
        <v>0.23739468585874191</v>
      </c>
      <c r="R59" s="253">
        <f t="shared" si="18"/>
        <v>0.24490488289014689</v>
      </c>
      <c r="S59" s="253">
        <f t="shared" si="18"/>
        <v>0.24411917177743206</v>
      </c>
      <c r="T59" s="253">
        <f t="shared" si="18"/>
        <v>0.23197276966514224</v>
      </c>
      <c r="U59" s="253">
        <f t="shared" si="18"/>
        <v>0.25023242187927114</v>
      </c>
      <c r="V59" s="253">
        <f t="shared" si="18"/>
        <v>0.24198231476868551</v>
      </c>
      <c r="W59" s="253">
        <f t="shared" si="18"/>
        <v>0.23456752196804298</v>
      </c>
      <c r="DA59" s="109"/>
    </row>
    <row r="60" spans="1:105" ht="12" customHeight="1" x14ac:dyDescent="0.25">
      <c r="A60" s="50" t="s">
        <v>41</v>
      </c>
      <c r="B60" s="254" t="str">
        <f t="shared" ref="B60:W60" si="19">IF(B$48=0,"",B$48/B$8)</f>
        <v/>
      </c>
      <c r="C60" s="254" t="str">
        <f t="shared" si="19"/>
        <v/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0.32378622412230329</v>
      </c>
      <c r="C61" s="255">
        <f t="shared" si="20"/>
        <v>0.32340195654372739</v>
      </c>
      <c r="D61" s="255">
        <f t="shared" si="20"/>
        <v>0.28521516666511543</v>
      </c>
      <c r="E61" s="255">
        <f t="shared" si="20"/>
        <v>0.24358822190802715</v>
      </c>
      <c r="F61" s="255">
        <f t="shared" si="20"/>
        <v>0.23377548170806445</v>
      </c>
      <c r="G61" s="255">
        <f t="shared" si="20"/>
        <v>0.26475743994958262</v>
      </c>
      <c r="H61" s="255">
        <f t="shared" si="20"/>
        <v>0.2570214508239525</v>
      </c>
      <c r="I61" s="255">
        <f t="shared" si="20"/>
        <v>0.2147417589982859</v>
      </c>
      <c r="J61" s="255">
        <f t="shared" si="20"/>
        <v>0.23496126543603693</v>
      </c>
      <c r="K61" s="255">
        <f t="shared" si="20"/>
        <v>0.27524228165455006</v>
      </c>
      <c r="L61" s="255">
        <f t="shared" si="20"/>
        <v>0.24389052669179914</v>
      </c>
      <c r="M61" s="255">
        <f t="shared" si="20"/>
        <v>0.22096931608124737</v>
      </c>
      <c r="N61" s="255">
        <f t="shared" si="20"/>
        <v>0.23654914826891291</v>
      </c>
      <c r="O61" s="255">
        <f t="shared" si="20"/>
        <v>0.23915586834860836</v>
      </c>
      <c r="P61" s="255">
        <f t="shared" si="20"/>
        <v>0.23451663788455274</v>
      </c>
      <c r="Q61" s="255">
        <f t="shared" si="20"/>
        <v>0.23739468585874191</v>
      </c>
      <c r="R61" s="255">
        <f t="shared" si="20"/>
        <v>0.24490488289014689</v>
      </c>
      <c r="S61" s="255">
        <f t="shared" si="20"/>
        <v>0.24411917177743206</v>
      </c>
      <c r="T61" s="255">
        <f t="shared" si="20"/>
        <v>0.23197276966514224</v>
      </c>
      <c r="U61" s="255">
        <f t="shared" si="20"/>
        <v>0.25023242187927114</v>
      </c>
      <c r="V61" s="255">
        <f t="shared" si="20"/>
        <v>0.24198231476868551</v>
      </c>
      <c r="W61" s="255">
        <f t="shared" si="20"/>
        <v>0.23456752196804298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0.13959203399212755</v>
      </c>
      <c r="C62" s="253">
        <f>IF(SUM(ISI_ued!C$5,ISI_ued!C$54)=0,"",SUM(ISI_ued!C$5,ISI_ued!C$54)/C$7)</f>
        <v>0.14607920378059877</v>
      </c>
      <c r="D62" s="253">
        <f>IF(SUM(ISI_ued!D$5,ISI_ued!D$54)=0,"",SUM(ISI_ued!D$5,ISI_ued!D$54)/D$7)</f>
        <v>0.12884467583614417</v>
      </c>
      <c r="E62" s="253">
        <f>IF(SUM(ISI_ued!E$5,ISI_ued!E$54)=0,"",SUM(ISI_ued!E$5,ISI_ued!E$54)/E$7)</f>
        <v>0.1071475104295652</v>
      </c>
      <c r="F62" s="253">
        <f>IF(SUM(ISI_ued!F$5,ISI_ued!F$54)=0,"",SUM(ISI_ued!F$5,ISI_ued!F$54)/F$7)</f>
        <v>0.10398593424793745</v>
      </c>
      <c r="G62" s="253">
        <f>IF(SUM(ISI_ued!G$5,ISI_ued!G$54)=0,"",SUM(ISI_ued!G$5,ISI_ued!G$54)/G$7)</f>
        <v>0.11664702608236073</v>
      </c>
      <c r="H62" s="253">
        <f>IF(SUM(ISI_ued!H$5,ISI_ued!H$54)=0,"",SUM(ISI_ued!H$5,ISI_ued!H$54)/H$7)</f>
        <v>0.1149203262023392</v>
      </c>
      <c r="I62" s="253">
        <f>IF(SUM(ISI_ued!I$5,ISI_ued!I$54)=0,"",SUM(ISI_ued!I$5,ISI_ued!I$54)/I$7)</f>
        <v>9.4993520834806569E-2</v>
      </c>
      <c r="J62" s="253">
        <f>IF(SUM(ISI_ued!J$5,ISI_ued!J$54)=0,"",SUM(ISI_ued!J$5,ISI_ued!J$54)/J$7)</f>
        <v>0.10566154759266393</v>
      </c>
      <c r="K62" s="253">
        <f>IF(SUM(ISI_ued!K$5,ISI_ued!K$54)=0,"",SUM(ISI_ued!K$5,ISI_ued!K$54)/K$7)</f>
        <v>0.12386627614578857</v>
      </c>
      <c r="L62" s="253">
        <f>IF(SUM(ISI_ued!L$5,ISI_ued!L$54)=0,"",SUM(ISI_ued!L$5,ISI_ued!L$54)/L$7)</f>
        <v>0.10958412695301599</v>
      </c>
      <c r="M62" s="253">
        <f>IF(SUM(ISI_ued!M$5,ISI_ued!M$54)=0,"",SUM(ISI_ued!M$5,ISI_ued!M$54)/M$7)</f>
        <v>0.10037571703311568</v>
      </c>
      <c r="N62" s="253">
        <f>IF(SUM(ISI_ued!N$5,ISI_ued!N$54)=0,"",SUM(ISI_ued!N$5,ISI_ued!N$54)/N$7)</f>
        <v>0.10776116633601569</v>
      </c>
      <c r="O62" s="253">
        <f>IF(SUM(ISI_ued!O$5,ISI_ued!O$54)=0,"",SUM(ISI_ued!O$5,ISI_ued!O$54)/O$7)</f>
        <v>0.10902208509013614</v>
      </c>
      <c r="P62" s="253">
        <f>IF(SUM(ISI_ued!P$5,ISI_ued!P$54)=0,"",SUM(ISI_ued!P$5,ISI_ued!P$54)/P$7)</f>
        <v>0.10692352098701624</v>
      </c>
      <c r="Q62" s="253">
        <f>IF(SUM(ISI_ued!Q$5,ISI_ued!Q$54)=0,"",SUM(ISI_ued!Q$5,ISI_ued!Q$54)/Q$7)</f>
        <v>0.10998412305897365</v>
      </c>
      <c r="R62" s="253">
        <f>IF(SUM(ISI_ued!R$5,ISI_ued!R$54)=0,"",SUM(ISI_ued!R$5,ISI_ued!R$54)/R$7)</f>
        <v>0.11331693933538588</v>
      </c>
      <c r="S62" s="253">
        <f>IF(SUM(ISI_ued!S$5,ISI_ued!S$54)=0,"",SUM(ISI_ued!S$5,ISI_ued!S$54)/S$7)</f>
        <v>0.11445883979800017</v>
      </c>
      <c r="T62" s="253">
        <f>IF(SUM(ISI_ued!T$5,ISI_ued!T$54)=0,"",SUM(ISI_ued!T$5,ISI_ued!T$54)/T$7)</f>
        <v>0.11015267806455864</v>
      </c>
      <c r="U62" s="253">
        <f>IF(SUM(ISI_ued!U$5,ISI_ued!U$54)=0,"",SUM(ISI_ued!U$5,ISI_ued!U$54)/U$7)</f>
        <v>0.11863678680381014</v>
      </c>
      <c r="V62" s="253">
        <f>IF(SUM(ISI_ued!V$5,ISI_ued!V$54)=0,"",SUM(ISI_ued!V$5,ISI_ued!V$54)/V$7)</f>
        <v>0.11476553041948162</v>
      </c>
      <c r="W62" s="253">
        <f>IF(SUM(ISI_ued!W$5,ISI_ued!W$54)=0,"",SUM(ISI_ued!W$5,ISI_ued!W$54)/W$7)</f>
        <v>0.11347313828703791</v>
      </c>
      <c r="DA62" s="109"/>
    </row>
    <row r="63" spans="1:105" ht="12" customHeight="1" x14ac:dyDescent="0.25">
      <c r="A63" s="50" t="s">
        <v>41</v>
      </c>
      <c r="B63" s="254" t="str">
        <f>IF(ISI_ued!B$5=0,"",ISI_ued!B$5/B$8)</f>
        <v/>
      </c>
      <c r="C63" s="254" t="str">
        <f>IF(ISI_ued!C$5=0,"",ISI_ued!C$5/C$8)</f>
        <v/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0.13959203399212755</v>
      </c>
      <c r="C64" s="255">
        <f>IF(ISI_ued!C$54=0,"",ISI_ued!C$54/C$9)</f>
        <v>0.14607920378059877</v>
      </c>
      <c r="D64" s="255">
        <f>IF(ISI_ued!D$54=0,"",ISI_ued!D$54/D$9)</f>
        <v>0.12884467583614417</v>
      </c>
      <c r="E64" s="255">
        <f>IF(ISI_ued!E$54=0,"",ISI_ued!E$54/E$9)</f>
        <v>0.1071475104295652</v>
      </c>
      <c r="F64" s="255">
        <f>IF(ISI_ued!F$54=0,"",ISI_ued!F$54/F$9)</f>
        <v>0.10398593424793745</v>
      </c>
      <c r="G64" s="255">
        <f>IF(ISI_ued!G$54=0,"",ISI_ued!G$54/G$9)</f>
        <v>0.11664702608236073</v>
      </c>
      <c r="H64" s="255">
        <f>IF(ISI_ued!H$54=0,"",ISI_ued!H$54/H$9)</f>
        <v>0.1149203262023392</v>
      </c>
      <c r="I64" s="255">
        <f>IF(ISI_ued!I$54=0,"",ISI_ued!I$54/I$9)</f>
        <v>9.4993520834806569E-2</v>
      </c>
      <c r="J64" s="255">
        <f>IF(ISI_ued!J$54=0,"",ISI_ued!J$54/J$9)</f>
        <v>0.10566154759266393</v>
      </c>
      <c r="K64" s="255">
        <f>IF(ISI_ued!K$54=0,"",ISI_ued!K$54/K$9)</f>
        <v>0.12386627614578857</v>
      </c>
      <c r="L64" s="255">
        <f>IF(ISI_ued!L$54=0,"",ISI_ued!L$54/L$9)</f>
        <v>0.10958412695301599</v>
      </c>
      <c r="M64" s="255">
        <f>IF(ISI_ued!M$54=0,"",ISI_ued!M$54/M$9)</f>
        <v>0.10037571703311568</v>
      </c>
      <c r="N64" s="255">
        <f>IF(ISI_ued!N$54=0,"",ISI_ued!N$54/N$9)</f>
        <v>0.10776116633601569</v>
      </c>
      <c r="O64" s="255">
        <f>IF(ISI_ued!O$54=0,"",ISI_ued!O$54/O$9)</f>
        <v>0.10902208509013614</v>
      </c>
      <c r="P64" s="255">
        <f>IF(ISI_ued!P$54=0,"",ISI_ued!P$54/P$9)</f>
        <v>0.10692352098701624</v>
      </c>
      <c r="Q64" s="255">
        <f>IF(ISI_ued!Q$54=0,"",ISI_ued!Q$54/Q$9)</f>
        <v>0.10998412305897365</v>
      </c>
      <c r="R64" s="255">
        <f>IF(ISI_ued!R$54=0,"",ISI_ued!R$54/R$9)</f>
        <v>0.11331693933538588</v>
      </c>
      <c r="S64" s="255">
        <f>IF(ISI_ued!S$54=0,"",ISI_ued!S$54/S$9)</f>
        <v>0.11445883979800017</v>
      </c>
      <c r="T64" s="255">
        <f>IF(ISI_ued!T$54=0,"",ISI_ued!T$54/T$9)</f>
        <v>0.11015267806455864</v>
      </c>
      <c r="U64" s="255">
        <f>IF(ISI_ued!U$54=0,"",ISI_ued!U$54/U$9)</f>
        <v>0.11863678680381014</v>
      </c>
      <c r="V64" s="255">
        <f>IF(ISI_ued!V$54=0,"",ISI_ued!V$54/V$9)</f>
        <v>0.11476553041948162</v>
      </c>
      <c r="W64" s="255">
        <f>IF(ISI_ued!W$54=0,"",ISI_ued!W$54/W$9)</f>
        <v>0.11347313828703791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2.0624279702032395</v>
      </c>
      <c r="C65" s="256">
        <f t="shared" si="21"/>
        <v>1.6491846694415988</v>
      </c>
      <c r="D65" s="256">
        <f t="shared" si="21"/>
        <v>1.7298978725610485</v>
      </c>
      <c r="E65" s="256">
        <f t="shared" si="21"/>
        <v>1.9336341857687489</v>
      </c>
      <c r="F65" s="256">
        <f t="shared" si="21"/>
        <v>1.8351634417946963</v>
      </c>
      <c r="G65" s="256">
        <f t="shared" si="21"/>
        <v>1.8167436063284697</v>
      </c>
      <c r="H65" s="256">
        <f t="shared" si="21"/>
        <v>1.7392833257823157</v>
      </c>
      <c r="I65" s="256">
        <f t="shared" si="21"/>
        <v>1.997533134102091</v>
      </c>
      <c r="J65" s="256">
        <f t="shared" si="21"/>
        <v>1.7278650249504945</v>
      </c>
      <c r="K65" s="256">
        <f t="shared" si="21"/>
        <v>1.6042533416286524</v>
      </c>
      <c r="L65" s="256">
        <f t="shared" si="21"/>
        <v>1.6875986272379311</v>
      </c>
      <c r="M65" s="256">
        <f t="shared" si="21"/>
        <v>1.7181661743250136</v>
      </c>
      <c r="N65" s="256">
        <f t="shared" si="21"/>
        <v>1.6624004993958799</v>
      </c>
      <c r="O65" s="256">
        <f t="shared" si="21"/>
        <v>1.6878071528786216</v>
      </c>
      <c r="P65" s="256">
        <f t="shared" si="21"/>
        <v>1.7259318623407964</v>
      </c>
      <c r="Q65" s="256">
        <f t="shared" si="21"/>
        <v>1.7188846227537384</v>
      </c>
      <c r="R65" s="256">
        <f t="shared" si="21"/>
        <v>1.7281330978857263</v>
      </c>
      <c r="S65" s="256">
        <f t="shared" si="21"/>
        <v>1.7393037594097203</v>
      </c>
      <c r="T65" s="256">
        <f t="shared" si="21"/>
        <v>1.7848787966046822</v>
      </c>
      <c r="U65" s="256">
        <f t="shared" si="21"/>
        <v>1.7769590610587567</v>
      </c>
      <c r="V65" s="256">
        <f t="shared" si="21"/>
        <v>1.7673397923946004</v>
      </c>
      <c r="W65" s="256">
        <f t="shared" si="21"/>
        <v>1.7399635990424558</v>
      </c>
      <c r="DA65" s="109"/>
    </row>
    <row r="66" spans="1:105" ht="12" customHeight="1" x14ac:dyDescent="0.25">
      <c r="A66" s="50" t="s">
        <v>151</v>
      </c>
      <c r="B66" s="257" t="str">
        <f t="shared" ref="B66:W66" si="22">IF(B$48=0,"",B$55/B$48)</f>
        <v/>
      </c>
      <c r="C66" s="257" t="str">
        <f t="shared" si="22"/>
        <v/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2.0624279702032395</v>
      </c>
      <c r="C67" s="258">
        <f t="shared" si="23"/>
        <v>1.6491846694415988</v>
      </c>
      <c r="D67" s="258">
        <f t="shared" si="23"/>
        <v>1.7298978725610485</v>
      </c>
      <c r="E67" s="258">
        <f t="shared" si="23"/>
        <v>1.9336341857687489</v>
      </c>
      <c r="F67" s="258">
        <f t="shared" si="23"/>
        <v>1.8351634417946963</v>
      </c>
      <c r="G67" s="258">
        <f t="shared" si="23"/>
        <v>1.8167436063284697</v>
      </c>
      <c r="H67" s="258">
        <f t="shared" si="23"/>
        <v>1.7392833257823157</v>
      </c>
      <c r="I67" s="258">
        <f t="shared" si="23"/>
        <v>1.997533134102091</v>
      </c>
      <c r="J67" s="258">
        <f t="shared" si="23"/>
        <v>1.7278650249504945</v>
      </c>
      <c r="K67" s="258">
        <f t="shared" si="23"/>
        <v>1.6042533416286524</v>
      </c>
      <c r="L67" s="258">
        <f t="shared" si="23"/>
        <v>1.6875986272379311</v>
      </c>
      <c r="M67" s="258">
        <f t="shared" si="23"/>
        <v>1.7181661743250136</v>
      </c>
      <c r="N67" s="258">
        <f t="shared" si="23"/>
        <v>1.6624004993958799</v>
      </c>
      <c r="O67" s="258">
        <f t="shared" si="23"/>
        <v>1.6878071528786216</v>
      </c>
      <c r="P67" s="258">
        <f t="shared" si="23"/>
        <v>1.7259318623407964</v>
      </c>
      <c r="Q67" s="258">
        <f t="shared" si="23"/>
        <v>1.7188846227537384</v>
      </c>
      <c r="R67" s="258">
        <f t="shared" si="23"/>
        <v>1.7281330978857263</v>
      </c>
      <c r="S67" s="258">
        <f t="shared" si="23"/>
        <v>1.7393037594097203</v>
      </c>
      <c r="T67" s="258">
        <f t="shared" si="23"/>
        <v>1.7848787966046822</v>
      </c>
      <c r="U67" s="258">
        <f t="shared" si="23"/>
        <v>1.7769590610587567</v>
      </c>
      <c r="V67" s="258">
        <f t="shared" si="23"/>
        <v>1.7673397923946004</v>
      </c>
      <c r="W67" s="258">
        <f t="shared" si="23"/>
        <v>1.7399635990424558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SI: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168.1292347377472</v>
      </c>
      <c r="C54" s="225">
        <v>149.54591573516771</v>
      </c>
      <c r="D54" s="225">
        <v>137.23869303525359</v>
      </c>
      <c r="E54" s="225">
        <v>131.89157351676701</v>
      </c>
      <c r="F54" s="225">
        <v>132.20120378331899</v>
      </c>
      <c r="G54" s="225">
        <v>154.33611349956999</v>
      </c>
      <c r="H54" s="225">
        <v>161.43671539122951</v>
      </c>
      <c r="I54" s="225">
        <v>137.04453998280309</v>
      </c>
      <c r="J54" s="225">
        <v>150.80988822012031</v>
      </c>
      <c r="K54" s="225">
        <v>118.3731728288907</v>
      </c>
      <c r="L54" s="225">
        <v>147.86741186586411</v>
      </c>
      <c r="M54" s="225">
        <v>143.0986242476354</v>
      </c>
      <c r="N54" s="225">
        <v>149.46448839208941</v>
      </c>
      <c r="O54" s="225">
        <v>147.7846947549441</v>
      </c>
      <c r="P54" s="225">
        <v>144.2560619088564</v>
      </c>
      <c r="Q54" s="225">
        <v>143.37618228718819</v>
      </c>
      <c r="R54" s="225">
        <v>150.23714531384351</v>
      </c>
      <c r="S54" s="225">
        <v>158.29492691315559</v>
      </c>
      <c r="T54" s="225">
        <v>151.6591573516767</v>
      </c>
      <c r="U54" s="225">
        <v>155.9435941530524</v>
      </c>
      <c r="V54" s="225">
        <v>141.60756663800521</v>
      </c>
      <c r="W54" s="225">
        <v>155.26423043852111</v>
      </c>
      <c r="DA54" s="89" t="s">
        <v>211</v>
      </c>
    </row>
    <row r="55" spans="1:105" ht="12" customHeight="1" x14ac:dyDescent="0.25">
      <c r="A55" s="55" t="s">
        <v>92</v>
      </c>
      <c r="B55" s="261">
        <v>0.41984202918192548</v>
      </c>
      <c r="C55" s="261">
        <v>0.4356531497931887</v>
      </c>
      <c r="D55" s="261">
        <v>0.40163412829923661</v>
      </c>
      <c r="E55" s="261">
        <v>0.31859803029126321</v>
      </c>
      <c r="F55" s="261">
        <v>0.3252782544622948</v>
      </c>
      <c r="G55" s="261">
        <v>0.37192751857265272</v>
      </c>
      <c r="H55" s="261">
        <v>0.4018541262019304</v>
      </c>
      <c r="I55" s="261">
        <v>0.30347642302869487</v>
      </c>
      <c r="J55" s="261">
        <v>0.37624167414107618</v>
      </c>
      <c r="K55" s="261">
        <v>0.29033313237967873</v>
      </c>
      <c r="L55" s="261">
        <v>0.36411844024666001</v>
      </c>
      <c r="M55" s="261">
        <v>0.35747479800412219</v>
      </c>
      <c r="N55" s="261">
        <v>0.37651901027211382</v>
      </c>
      <c r="O55" s="261">
        <v>0.37645475655604549</v>
      </c>
      <c r="P55" s="261">
        <v>0.36997249696913292</v>
      </c>
      <c r="Q55" s="261">
        <v>0.37062636738017418</v>
      </c>
      <c r="R55" s="261">
        <v>0.38502639918165349</v>
      </c>
      <c r="S55" s="261">
        <v>0.40301190486026761</v>
      </c>
      <c r="T55" s="261">
        <v>0.38239454496458919</v>
      </c>
      <c r="U55" s="261">
        <v>0.38822710737178401</v>
      </c>
      <c r="V55" s="261">
        <v>0.35147951999633398</v>
      </c>
      <c r="W55" s="261">
        <v>0.39032411673964013</v>
      </c>
      <c r="DA55" s="67" t="s">
        <v>212</v>
      </c>
    </row>
    <row r="56" spans="1:105" ht="12" customHeight="1" x14ac:dyDescent="0.25">
      <c r="A56" s="202" t="s">
        <v>93</v>
      </c>
      <c r="B56" s="226">
        <v>0.31021877179690288</v>
      </c>
      <c r="C56" s="226">
        <v>0.32190151453306048</v>
      </c>
      <c r="D56" s="226">
        <v>0.29676506241046152</v>
      </c>
      <c r="E56" s="226">
        <v>0.235410184746037</v>
      </c>
      <c r="F56" s="226">
        <v>0.24034616255107799</v>
      </c>
      <c r="G56" s="226">
        <v>0.27481502562737048</v>
      </c>
      <c r="H56" s="226">
        <v>0.29692761754888941</v>
      </c>
      <c r="I56" s="226">
        <v>0.22423691931158379</v>
      </c>
      <c r="J56" s="226">
        <v>0.27800272945107979</v>
      </c>
      <c r="K56" s="226">
        <v>0.21452542022595811</v>
      </c>
      <c r="L56" s="226">
        <v>0.269044944218714</v>
      </c>
      <c r="M56" s="226">
        <v>0.2641359965824947</v>
      </c>
      <c r="N56" s="226">
        <v>0.27820765146451681</v>
      </c>
      <c r="O56" s="226">
        <v>0.27816017477686611</v>
      </c>
      <c r="P56" s="226">
        <v>0.27337047182254531</v>
      </c>
      <c r="Q56" s="226">
        <v>0.27385361277016029</v>
      </c>
      <c r="R56" s="226">
        <v>0.28449371039925109</v>
      </c>
      <c r="S56" s="226">
        <v>0.29778309329556929</v>
      </c>
      <c r="T56" s="226">
        <v>0.28254904901230732</v>
      </c>
      <c r="U56" s="226">
        <v>0.28685869459475249</v>
      </c>
      <c r="V56" s="226">
        <v>0.25970612141306249</v>
      </c>
      <c r="W56" s="226">
        <v>0.28840816231195682</v>
      </c>
      <c r="DA56" s="174" t="s">
        <v>213</v>
      </c>
    </row>
    <row r="57" spans="1:105" ht="12" customHeight="1" x14ac:dyDescent="0.25">
      <c r="A57" s="202" t="s">
        <v>94</v>
      </c>
      <c r="B57" s="226">
        <v>7.7554692949225714</v>
      </c>
      <c r="C57" s="226">
        <v>8.0475378633265091</v>
      </c>
      <c r="D57" s="226">
        <v>7.4191265602615362</v>
      </c>
      <c r="E57" s="226">
        <v>5.885254618650924</v>
      </c>
      <c r="F57" s="226">
        <v>6.0086540637769508</v>
      </c>
      <c r="G57" s="226">
        <v>6.870375640684264</v>
      </c>
      <c r="H57" s="226">
        <v>7.4231904387222363</v>
      </c>
      <c r="I57" s="226">
        <v>5.6059229827895969</v>
      </c>
      <c r="J57" s="226">
        <v>6.9500682362769952</v>
      </c>
      <c r="K57" s="226">
        <v>5.3631355056489509</v>
      </c>
      <c r="L57" s="226">
        <v>6.7261236054678486</v>
      </c>
      <c r="M57" s="226">
        <v>6.6033999145623676</v>
      </c>
      <c r="N57" s="226">
        <v>6.9551912866129184</v>
      </c>
      <c r="O57" s="226">
        <v>6.9540043694216509</v>
      </c>
      <c r="P57" s="226">
        <v>6.8342617955636316</v>
      </c>
      <c r="Q57" s="226">
        <v>6.8463403192540078</v>
      </c>
      <c r="R57" s="226">
        <v>7.1123427599812734</v>
      </c>
      <c r="S57" s="226">
        <v>7.4445773323892332</v>
      </c>
      <c r="T57" s="226">
        <v>7.0637262253076818</v>
      </c>
      <c r="U57" s="226">
        <v>7.1714673648688132</v>
      </c>
      <c r="V57" s="226">
        <v>6.4926530353265637</v>
      </c>
      <c r="W57" s="226">
        <v>7.2102040577989186</v>
      </c>
      <c r="DA57" s="174" t="s">
        <v>214</v>
      </c>
    </row>
    <row r="58" spans="1:105" ht="12" customHeight="1" x14ac:dyDescent="0.25">
      <c r="A58" s="202" t="s">
        <v>95</v>
      </c>
      <c r="B58" s="226">
        <v>0.19388673237306439</v>
      </c>
      <c r="C58" s="226">
        <v>0.20118844658316279</v>
      </c>
      <c r="D58" s="226">
        <v>0.18547816400653849</v>
      </c>
      <c r="E58" s="226">
        <v>0.14713136546627309</v>
      </c>
      <c r="F58" s="226">
        <v>0.15021635159442381</v>
      </c>
      <c r="G58" s="226">
        <v>0.17175939101710661</v>
      </c>
      <c r="H58" s="226">
        <v>0.1855797609680559</v>
      </c>
      <c r="I58" s="226">
        <v>0.14014807456973999</v>
      </c>
      <c r="J58" s="226">
        <v>0.1737517059069249</v>
      </c>
      <c r="K58" s="226">
        <v>0.1340783876412239</v>
      </c>
      <c r="L58" s="226">
        <v>0.16815309013669619</v>
      </c>
      <c r="M58" s="226">
        <v>0.1650849978640592</v>
      </c>
      <c r="N58" s="226">
        <v>0.17387978216532299</v>
      </c>
      <c r="O58" s="226">
        <v>0.17385010923554131</v>
      </c>
      <c r="P58" s="226">
        <v>0.1708565448890908</v>
      </c>
      <c r="Q58" s="226">
        <v>0.17115850798135021</v>
      </c>
      <c r="R58" s="226">
        <v>0.17780856899953201</v>
      </c>
      <c r="S58" s="226">
        <v>0.1861144333097309</v>
      </c>
      <c r="T58" s="226">
        <v>0.17659315563269209</v>
      </c>
      <c r="U58" s="226">
        <v>0.17928668412172041</v>
      </c>
      <c r="V58" s="226">
        <v>0.16231632588316411</v>
      </c>
      <c r="W58" s="226">
        <v>0.180255101444973</v>
      </c>
      <c r="DA58" s="174" t="s">
        <v>215</v>
      </c>
    </row>
    <row r="59" spans="1:105" ht="12" customHeight="1" x14ac:dyDescent="0.25">
      <c r="A59" s="56" t="s">
        <v>96</v>
      </c>
      <c r="B59" s="262">
        <v>0.4808873326929422</v>
      </c>
      <c r="C59" s="262">
        <v>0.4200970166431448</v>
      </c>
      <c r="D59" s="262">
        <v>0.38206214623721652</v>
      </c>
      <c r="E59" s="262">
        <v>0.40800719892817111</v>
      </c>
      <c r="F59" s="262">
        <v>0.41264801290681419</v>
      </c>
      <c r="G59" s="262">
        <v>0.48128974694954152</v>
      </c>
      <c r="H59" s="262">
        <v>0.48694439762026342</v>
      </c>
      <c r="I59" s="262">
        <v>0.44866931398856819</v>
      </c>
      <c r="J59" s="262">
        <v>0.45972826963906072</v>
      </c>
      <c r="K59" s="262">
        <v>0.36383856787922131</v>
      </c>
      <c r="L59" s="262">
        <v>0.45614876307762392</v>
      </c>
      <c r="M59" s="262">
        <v>0.43589588010450842</v>
      </c>
      <c r="N59" s="262">
        <v>0.4535592332426408</v>
      </c>
      <c r="O59" s="262">
        <v>0.45120715602965028</v>
      </c>
      <c r="P59" s="262">
        <v>0.43702581608866709</v>
      </c>
      <c r="Q59" s="262">
        <v>0.43441626648225817</v>
      </c>
      <c r="R59" s="262">
        <v>0.45912043550170611</v>
      </c>
      <c r="S59" s="262">
        <v>0.48526076063024348</v>
      </c>
      <c r="T59" s="262">
        <v>0.467927547348926</v>
      </c>
      <c r="U59" s="262">
        <v>0.48814446263141298</v>
      </c>
      <c r="V59" s="262">
        <v>0.44605032023596503</v>
      </c>
      <c r="W59" s="262">
        <v>0.48617995961579158</v>
      </c>
      <c r="DA59" s="68" t="s">
        <v>216</v>
      </c>
    </row>
    <row r="60" spans="1:105" ht="12" customHeight="1" x14ac:dyDescent="0.25">
      <c r="A60" s="37" t="s">
        <v>160</v>
      </c>
      <c r="B60" s="228">
        <v>8.9385335605041867E-3</v>
      </c>
      <c r="C60" s="228">
        <v>0</v>
      </c>
      <c r="D60" s="228">
        <v>0</v>
      </c>
      <c r="E60" s="228">
        <v>0</v>
      </c>
      <c r="F60" s="228">
        <v>0</v>
      </c>
      <c r="G60" s="228">
        <v>9.0486052140014671E-3</v>
      </c>
      <c r="H60" s="228">
        <v>9.0553032900331995E-3</v>
      </c>
      <c r="I60" s="228">
        <v>0</v>
      </c>
      <c r="J60" s="228">
        <v>0</v>
      </c>
      <c r="K60" s="228">
        <v>9.0355206176497647E-3</v>
      </c>
      <c r="L60" s="228">
        <v>8.893406124605421E-3</v>
      </c>
      <c r="M60" s="228">
        <v>8.8829047404494679E-3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4.7147133039690554E-3</v>
      </c>
      <c r="T60" s="228">
        <v>5.0349093121155033E-3</v>
      </c>
      <c r="U60" s="228">
        <v>5.1430168443107379E-3</v>
      </c>
      <c r="V60" s="228">
        <v>3.1180060210511452E-3</v>
      </c>
      <c r="W60" s="228">
        <v>3.119902782214236E-3</v>
      </c>
      <c r="DA60" s="69" t="s">
        <v>217</v>
      </c>
    </row>
    <row r="61" spans="1:105" ht="12" customHeight="1" x14ac:dyDescent="0.25">
      <c r="A61" s="37" t="s">
        <v>162</v>
      </c>
      <c r="B61" s="228">
        <v>0.3848413258502435</v>
      </c>
      <c r="C61" s="228">
        <v>0.30994812937460198</v>
      </c>
      <c r="D61" s="228">
        <v>0.27733952554104591</v>
      </c>
      <c r="E61" s="228">
        <v>0.35753274404019808</v>
      </c>
      <c r="F61" s="228">
        <v>0.36156773493460698</v>
      </c>
      <c r="G61" s="228">
        <v>0.41419304732358042</v>
      </c>
      <c r="H61" s="228">
        <v>0.40674812599269278</v>
      </c>
      <c r="I61" s="228">
        <v>0.41071178318712531</v>
      </c>
      <c r="J61" s="228">
        <v>0.39468817585725752</v>
      </c>
      <c r="K61" s="228">
        <v>0.30691602853216782</v>
      </c>
      <c r="L61" s="228">
        <v>0.38715759062450872</v>
      </c>
      <c r="M61" s="228">
        <v>0.36493893538720318</v>
      </c>
      <c r="N61" s="228">
        <v>0.38721052652722121</v>
      </c>
      <c r="O61" s="228">
        <v>0.38485087892060099</v>
      </c>
      <c r="P61" s="228">
        <v>0.36987161517392902</v>
      </c>
      <c r="Q61" s="228">
        <v>0.36658109044505632</v>
      </c>
      <c r="R61" s="228">
        <v>0.39085830565519869</v>
      </c>
      <c r="S61" s="228">
        <v>0.4100821860248956</v>
      </c>
      <c r="T61" s="228">
        <v>0.39777619616951432</v>
      </c>
      <c r="U61" s="228">
        <v>0.42025069529235121</v>
      </c>
      <c r="V61" s="228">
        <v>0.38731646553182769</v>
      </c>
      <c r="W61" s="228">
        <v>0.41950804657000479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8.7107473282194522E-2</v>
      </c>
      <c r="C64" s="228">
        <v>0.1101488872685428</v>
      </c>
      <c r="D64" s="228">
        <v>0.1047226206961706</v>
      </c>
      <c r="E64" s="228">
        <v>5.0474454887972912E-2</v>
      </c>
      <c r="F64" s="228">
        <v>5.1080277972207183E-2</v>
      </c>
      <c r="G64" s="228">
        <v>5.8048094411959662E-2</v>
      </c>
      <c r="H64" s="228">
        <v>7.11409683375374E-2</v>
      </c>
      <c r="I64" s="228">
        <v>3.7957530801443012E-2</v>
      </c>
      <c r="J64" s="228">
        <v>6.5040093781803199E-2</v>
      </c>
      <c r="K64" s="228">
        <v>4.7887018729403687E-2</v>
      </c>
      <c r="L64" s="228">
        <v>6.0097766328509702E-2</v>
      </c>
      <c r="M64" s="228">
        <v>6.2074039976855747E-2</v>
      </c>
      <c r="N64" s="228">
        <v>6.6348706715419578E-2</v>
      </c>
      <c r="O64" s="228">
        <v>6.6356277109049261E-2</v>
      </c>
      <c r="P64" s="228">
        <v>6.7154200914738116E-2</v>
      </c>
      <c r="Q64" s="228">
        <v>6.783517603720185E-2</v>
      </c>
      <c r="R64" s="228">
        <v>6.8262129846507438E-2</v>
      </c>
      <c r="S64" s="228">
        <v>7.0463861301378813E-2</v>
      </c>
      <c r="T64" s="228">
        <v>6.5116441867296274E-2</v>
      </c>
      <c r="U64" s="228">
        <v>6.2750750494751012E-2</v>
      </c>
      <c r="V64" s="228">
        <v>5.5615848683086028E-2</v>
      </c>
      <c r="W64" s="228">
        <v>6.35520102635726E-2</v>
      </c>
      <c r="DA64" s="69" t="s">
        <v>221</v>
      </c>
    </row>
    <row r="65" spans="1:105" ht="12" customHeight="1" x14ac:dyDescent="0.25">
      <c r="A65" s="57" t="s">
        <v>222</v>
      </c>
      <c r="B65" s="263">
        <v>41.046327231851677</v>
      </c>
      <c r="C65" s="263">
        <v>29.369409332221611</v>
      </c>
      <c r="D65" s="263">
        <v>26.98139904488345</v>
      </c>
      <c r="E65" s="263">
        <v>28.809429310718169</v>
      </c>
      <c r="F65" s="263">
        <v>27.924424666445201</v>
      </c>
      <c r="G65" s="263">
        <v>33.923686321197067</v>
      </c>
      <c r="H65" s="263">
        <v>35.233207406918837</v>
      </c>
      <c r="I65" s="263">
        <v>31.68458837694708</v>
      </c>
      <c r="J65" s="263">
        <v>33.190565956588941</v>
      </c>
      <c r="K65" s="263">
        <v>25.554615893015232</v>
      </c>
      <c r="L65" s="263">
        <v>32.370003146492508</v>
      </c>
      <c r="M65" s="263">
        <v>31.268792659125861</v>
      </c>
      <c r="N65" s="263">
        <v>32.406168814409213</v>
      </c>
      <c r="O65" s="263">
        <v>32.144233022165487</v>
      </c>
      <c r="P65" s="263">
        <v>31.429277985119061</v>
      </c>
      <c r="Q65" s="263">
        <v>31.031186174920641</v>
      </c>
      <c r="R65" s="263">
        <v>32.648149494101951</v>
      </c>
      <c r="S65" s="263">
        <v>34.479129861899111</v>
      </c>
      <c r="T65" s="263">
        <v>33.304661583690091</v>
      </c>
      <c r="U65" s="263">
        <v>34.400425122799398</v>
      </c>
      <c r="V65" s="263">
        <v>31.220142098456542</v>
      </c>
      <c r="W65" s="263">
        <v>33.910569650833317</v>
      </c>
      <c r="DA65" s="70" t="s">
        <v>223</v>
      </c>
    </row>
    <row r="66" spans="1:105" ht="12" customHeight="1" x14ac:dyDescent="0.25">
      <c r="A66" s="18" t="s">
        <v>30</v>
      </c>
      <c r="B66" s="232">
        <v>20.9680168443033</v>
      </c>
      <c r="C66" s="232">
        <v>2.2062597175798881</v>
      </c>
      <c r="D66" s="232">
        <v>2.8417514794799228</v>
      </c>
      <c r="E66" s="232">
        <v>3.5629293131644379</v>
      </c>
      <c r="F66" s="232">
        <v>0</v>
      </c>
      <c r="G66" s="232">
        <v>4.5365452846720693</v>
      </c>
      <c r="H66" s="232">
        <v>6.4728741514482877</v>
      </c>
      <c r="I66" s="232">
        <v>5.2726006809965176</v>
      </c>
      <c r="J66" s="232">
        <v>5.8312872914526626</v>
      </c>
      <c r="K66" s="232">
        <v>2.9785215752695771</v>
      </c>
      <c r="L66" s="232">
        <v>4.7369199224393226</v>
      </c>
      <c r="M66" s="232">
        <v>5.2918837268745929</v>
      </c>
      <c r="N66" s="232">
        <v>4.6712200075824031</v>
      </c>
      <c r="O66" s="232">
        <v>4.6097019032512723</v>
      </c>
      <c r="P66" s="232">
        <v>5.2034443350838924</v>
      </c>
      <c r="Q66" s="232">
        <v>4.5930779202309413</v>
      </c>
      <c r="R66" s="232">
        <v>4.5744990927329292</v>
      </c>
      <c r="S66" s="232">
        <v>4.9816560609683798</v>
      </c>
      <c r="T66" s="232">
        <v>5.1199879558192816</v>
      </c>
      <c r="U66" s="232">
        <v>4.6456027949303573</v>
      </c>
      <c r="V66" s="232">
        <v>3.6887324028394448</v>
      </c>
      <c r="W66" s="232">
        <v>3.5296205074329889</v>
      </c>
      <c r="DA66" s="71" t="s">
        <v>224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20.07831038754837</v>
      </c>
      <c r="C68" s="232">
        <v>27.163149614641721</v>
      </c>
      <c r="D68" s="232">
        <v>24.139647565403529</v>
      </c>
      <c r="E68" s="232">
        <v>25.24649999755373</v>
      </c>
      <c r="F68" s="232">
        <v>27.924424666445201</v>
      </c>
      <c r="G68" s="232">
        <v>29.387141036525001</v>
      </c>
      <c r="H68" s="232">
        <v>28.760333255470549</v>
      </c>
      <c r="I68" s="232">
        <v>26.411987695950561</v>
      </c>
      <c r="J68" s="232">
        <v>27.35927866513628</v>
      </c>
      <c r="K68" s="232">
        <v>22.57609431774566</v>
      </c>
      <c r="L68" s="232">
        <v>27.633083224053191</v>
      </c>
      <c r="M68" s="232">
        <v>25.976908932251259</v>
      </c>
      <c r="N68" s="232">
        <v>27.7349488068268</v>
      </c>
      <c r="O68" s="232">
        <v>27.534531118914209</v>
      </c>
      <c r="P68" s="232">
        <v>26.22583365003516</v>
      </c>
      <c r="Q68" s="232">
        <v>26.438108254689698</v>
      </c>
      <c r="R68" s="232">
        <v>28.073650401369019</v>
      </c>
      <c r="S68" s="232">
        <v>29.497473800930731</v>
      </c>
      <c r="T68" s="232">
        <v>28.184673627870811</v>
      </c>
      <c r="U68" s="232">
        <v>29.75482232786905</v>
      </c>
      <c r="V68" s="232">
        <v>27.5314096956171</v>
      </c>
      <c r="W68" s="232">
        <v>30.380949143400329</v>
      </c>
      <c r="DA68" s="71" t="s">
        <v>226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57.600318053706332</v>
      </c>
      <c r="C71" s="263">
        <v>59.769528167731472</v>
      </c>
      <c r="D71" s="263">
        <v>55.102281151643851</v>
      </c>
      <c r="E71" s="263">
        <v>43.710125715186869</v>
      </c>
      <c r="F71" s="263">
        <v>44.626620516031927</v>
      </c>
      <c r="G71" s="263">
        <v>51.026676401250683</v>
      </c>
      <c r="H71" s="263">
        <v>55.132463811514747</v>
      </c>
      <c r="I71" s="263">
        <v>41.635513534256923</v>
      </c>
      <c r="J71" s="263">
        <v>51.618557908108293</v>
      </c>
      <c r="K71" s="263">
        <v>39.832316929260557</v>
      </c>
      <c r="L71" s="263">
        <v>49.955308210314833</v>
      </c>
      <c r="M71" s="263">
        <v>49.043832275066329</v>
      </c>
      <c r="N71" s="263">
        <v>51.656607098625699</v>
      </c>
      <c r="O71" s="263">
        <v>51.64779179614424</v>
      </c>
      <c r="P71" s="263">
        <v>50.758456789259888</v>
      </c>
      <c r="Q71" s="263">
        <v>50.848164681810033</v>
      </c>
      <c r="R71" s="263">
        <v>52.823780161196161</v>
      </c>
      <c r="S71" s="263">
        <v>55.291305505105939</v>
      </c>
      <c r="T71" s="263">
        <v>52.462702352313443</v>
      </c>
      <c r="U71" s="263">
        <v>53.26290201402221</v>
      </c>
      <c r="V71" s="263">
        <v>48.221308811320029</v>
      </c>
      <c r="W71" s="263">
        <v>53.550601668069397</v>
      </c>
      <c r="DA71" s="70" t="s">
        <v>229</v>
      </c>
    </row>
    <row r="72" spans="1:105" ht="12" customHeight="1" x14ac:dyDescent="0.25">
      <c r="A72" s="57" t="s">
        <v>181</v>
      </c>
      <c r="B72" s="263">
        <v>28.31544311150795</v>
      </c>
      <c r="C72" s="263">
        <v>24.75358518654059</v>
      </c>
      <c r="D72" s="263">
        <v>22.52849360128787</v>
      </c>
      <c r="E72" s="263">
        <v>24.055173858787089</v>
      </c>
      <c r="F72" s="263">
        <v>24.32640491430184</v>
      </c>
      <c r="G72" s="263">
        <v>28.51946259528308</v>
      </c>
      <c r="H72" s="263">
        <v>29.03653070459659</v>
      </c>
      <c r="I72" s="263">
        <v>26.592757696251141</v>
      </c>
      <c r="J72" s="263">
        <v>27.245950728382159</v>
      </c>
      <c r="K72" s="263">
        <v>21.64220584146706</v>
      </c>
      <c r="L72" s="263">
        <v>27.037247140327661</v>
      </c>
      <c r="M72" s="263">
        <v>25.852796066732349</v>
      </c>
      <c r="N72" s="263">
        <v>26.887350518236349</v>
      </c>
      <c r="O72" s="263">
        <v>26.572189083058639</v>
      </c>
      <c r="P72" s="263">
        <v>25.742401595527401</v>
      </c>
      <c r="Q72" s="263">
        <v>25.588741040751469</v>
      </c>
      <c r="R72" s="263">
        <v>27.033678265143021</v>
      </c>
      <c r="S72" s="263">
        <v>28.62932442181949</v>
      </c>
      <c r="T72" s="263">
        <v>27.591632477996502</v>
      </c>
      <c r="U72" s="263">
        <v>28.747063740794811</v>
      </c>
      <c r="V72" s="263">
        <v>26.20264823555593</v>
      </c>
      <c r="W72" s="263">
        <v>28.546187176574609</v>
      </c>
      <c r="DA72" s="70" t="s">
        <v>230</v>
      </c>
    </row>
    <row r="73" spans="1:105" ht="12" customHeight="1" x14ac:dyDescent="0.25">
      <c r="A73" s="60" t="s">
        <v>183</v>
      </c>
      <c r="B73" s="264">
        <v>23.290068138883029</v>
      </c>
      <c r="C73" s="264">
        <v>18.401604217002632</v>
      </c>
      <c r="D73" s="264">
        <v>16.49832867637836</v>
      </c>
      <c r="E73" s="264">
        <v>21.150623319742891</v>
      </c>
      <c r="F73" s="264">
        <v>21.385686416189049</v>
      </c>
      <c r="G73" s="264">
        <v>25.217538993274069</v>
      </c>
      <c r="H73" s="264">
        <v>25.043935196139749</v>
      </c>
      <c r="I73" s="264">
        <v>24.437939245593249</v>
      </c>
      <c r="J73" s="264">
        <v>23.546688513860509</v>
      </c>
      <c r="K73" s="264">
        <v>18.9401202308748</v>
      </c>
      <c r="L73" s="264">
        <v>23.62037785727566</v>
      </c>
      <c r="M73" s="264">
        <v>22.32788155838012</v>
      </c>
      <c r="N73" s="264">
        <v>23.114780099558381</v>
      </c>
      <c r="O73" s="264">
        <v>22.744081576383358</v>
      </c>
      <c r="P73" s="264">
        <v>21.869969013346459</v>
      </c>
      <c r="Q73" s="264">
        <v>21.676982819696711</v>
      </c>
      <c r="R73" s="264">
        <v>23.094274705165859</v>
      </c>
      <c r="S73" s="264">
        <v>24.581027799267979</v>
      </c>
      <c r="T73" s="264">
        <v>23.84639620622179</v>
      </c>
      <c r="U73" s="264">
        <v>25.127922758436199</v>
      </c>
      <c r="V73" s="264">
        <v>22.976737197417918</v>
      </c>
      <c r="W73" s="264">
        <v>24.855677227243451</v>
      </c>
      <c r="DA73" s="72" t="s">
        <v>231</v>
      </c>
    </row>
    <row r="74" spans="1:105" ht="12" customHeight="1" x14ac:dyDescent="0.25">
      <c r="A74" s="59" t="s">
        <v>33</v>
      </c>
      <c r="B74" s="232">
        <v>0.57225328738699355</v>
      </c>
      <c r="C74" s="232">
        <v>0.52775484681818352</v>
      </c>
      <c r="D74" s="232">
        <v>0.52849266491369662</v>
      </c>
      <c r="E74" s="232">
        <v>0.57641550050488066</v>
      </c>
      <c r="F74" s="232">
        <v>0.57004154006940111</v>
      </c>
      <c r="G74" s="232">
        <v>1.142474755175505</v>
      </c>
      <c r="H74" s="232">
        <v>1.708086065179939</v>
      </c>
      <c r="I74" s="232">
        <v>1.1221621223728679</v>
      </c>
      <c r="J74" s="232">
        <v>1.0981499191064801</v>
      </c>
      <c r="K74" s="232">
        <v>1.1121543801243301</v>
      </c>
      <c r="L74" s="232">
        <v>1.10282740595034</v>
      </c>
      <c r="M74" s="232">
        <v>1.1001665861277801</v>
      </c>
      <c r="N74" s="232">
        <v>1.09808903664388</v>
      </c>
      <c r="O74" s="232">
        <v>0.54195386922757793</v>
      </c>
      <c r="P74" s="232">
        <v>0.54140171132575221</v>
      </c>
      <c r="Q74" s="232">
        <v>0.53785297583435843</v>
      </c>
      <c r="R74" s="232">
        <v>0.53786452272683671</v>
      </c>
      <c r="S74" s="232">
        <v>0.75007593848735732</v>
      </c>
      <c r="T74" s="232">
        <v>0.67831884109239859</v>
      </c>
      <c r="U74" s="232">
        <v>0.59339838871993222</v>
      </c>
      <c r="V74" s="232">
        <v>0.33019127075199067</v>
      </c>
      <c r="W74" s="232">
        <v>0.31337485976351409</v>
      </c>
      <c r="DA74" s="71" t="s">
        <v>232</v>
      </c>
    </row>
    <row r="75" spans="1:105" ht="12" customHeight="1" x14ac:dyDescent="0.25">
      <c r="A75" s="59" t="s">
        <v>160</v>
      </c>
      <c r="B75" s="232">
        <v>0.51567886375723426</v>
      </c>
      <c r="C75" s="232">
        <v>0</v>
      </c>
      <c r="D75" s="232">
        <v>0</v>
      </c>
      <c r="E75" s="232">
        <v>0</v>
      </c>
      <c r="F75" s="232">
        <v>0</v>
      </c>
      <c r="G75" s="232">
        <v>0.51470773371705247</v>
      </c>
      <c r="H75" s="232">
        <v>0.50820454216989186</v>
      </c>
      <c r="I75" s="232">
        <v>0</v>
      </c>
      <c r="J75" s="232">
        <v>0</v>
      </c>
      <c r="K75" s="232">
        <v>0.50984068110654746</v>
      </c>
      <c r="L75" s="232">
        <v>0.50563620023353995</v>
      </c>
      <c r="M75" s="232">
        <v>0.50442149097425582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0.27087016794498481</v>
      </c>
      <c r="T75" s="232">
        <v>0.28958776677725467</v>
      </c>
      <c r="U75" s="232">
        <v>0.29662279554349869</v>
      </c>
      <c r="V75" s="232">
        <v>0.18085510296903229</v>
      </c>
      <c r="W75" s="232">
        <v>0.18117494963502859</v>
      </c>
      <c r="DA75" s="71" t="s">
        <v>233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22.202135987738799</v>
      </c>
      <c r="C77" s="232">
        <v>17.873849370184441</v>
      </c>
      <c r="D77" s="232">
        <v>15.969836011464659</v>
      </c>
      <c r="E77" s="232">
        <v>20.574207819238008</v>
      </c>
      <c r="F77" s="232">
        <v>20.815644876119649</v>
      </c>
      <c r="G77" s="232">
        <v>23.56035650438151</v>
      </c>
      <c r="H77" s="232">
        <v>22.827644588789919</v>
      </c>
      <c r="I77" s="232">
        <v>23.315777123220389</v>
      </c>
      <c r="J77" s="232">
        <v>22.44853859475403</v>
      </c>
      <c r="K77" s="232">
        <v>17.31812516964392</v>
      </c>
      <c r="L77" s="232">
        <v>22.011914251091781</v>
      </c>
      <c r="M77" s="232">
        <v>20.723293481278091</v>
      </c>
      <c r="N77" s="232">
        <v>22.0166910629145</v>
      </c>
      <c r="O77" s="232">
        <v>22.202127707155778</v>
      </c>
      <c r="P77" s="232">
        <v>21.328567302020708</v>
      </c>
      <c r="Q77" s="232">
        <v>21.139129843862349</v>
      </c>
      <c r="R77" s="232">
        <v>22.55641018243902</v>
      </c>
      <c r="S77" s="232">
        <v>23.560081692835642</v>
      </c>
      <c r="T77" s="232">
        <v>22.878489598352129</v>
      </c>
      <c r="U77" s="232">
        <v>24.237901574172771</v>
      </c>
      <c r="V77" s="232">
        <v>22.4656908236969</v>
      </c>
      <c r="W77" s="232">
        <v>24.361127417844909</v>
      </c>
      <c r="DA77" s="71" t="s">
        <v>235</v>
      </c>
    </row>
    <row r="78" spans="1:105" ht="12" customHeight="1" x14ac:dyDescent="0.25">
      <c r="A78" s="60" t="s">
        <v>189</v>
      </c>
      <c r="B78" s="264">
        <v>5.0253749726249257</v>
      </c>
      <c r="C78" s="264">
        <v>6.3519809695379603</v>
      </c>
      <c r="D78" s="264">
        <v>6.0301649249095117</v>
      </c>
      <c r="E78" s="264">
        <v>2.9045505390441968</v>
      </c>
      <c r="F78" s="264">
        <v>2.9407184981127932</v>
      </c>
      <c r="G78" s="264">
        <v>3.3019236020090119</v>
      </c>
      <c r="H78" s="264">
        <v>3.9925955084568359</v>
      </c>
      <c r="I78" s="264">
        <v>2.154818450657884</v>
      </c>
      <c r="J78" s="264">
        <v>3.699262214521656</v>
      </c>
      <c r="K78" s="264">
        <v>2.7020856105922659</v>
      </c>
      <c r="L78" s="264">
        <v>3.4168692830520042</v>
      </c>
      <c r="M78" s="264">
        <v>3.52491450835223</v>
      </c>
      <c r="N78" s="264">
        <v>3.7725704186779629</v>
      </c>
      <c r="O78" s="264">
        <v>3.8281075066752761</v>
      </c>
      <c r="P78" s="264">
        <v>3.8724325821809402</v>
      </c>
      <c r="Q78" s="264">
        <v>3.911758221054765</v>
      </c>
      <c r="R78" s="264">
        <v>3.93940355997717</v>
      </c>
      <c r="S78" s="264">
        <v>4.0482966225515096</v>
      </c>
      <c r="T78" s="264">
        <v>3.745236271774715</v>
      </c>
      <c r="U78" s="264">
        <v>3.6191409823586089</v>
      </c>
      <c r="V78" s="264">
        <v>3.2259110381380052</v>
      </c>
      <c r="W78" s="264">
        <v>3.6905099493311542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32.006842179713829</v>
      </c>
      <c r="C79" s="263">
        <f t="shared" si="1"/>
        <v>26.227015057794926</v>
      </c>
      <c r="D79" s="263">
        <f t="shared" si="1"/>
        <v>23.941453176223458</v>
      </c>
      <c r="E79" s="263">
        <f t="shared" si="1"/>
        <v>28.322443233992182</v>
      </c>
      <c r="F79" s="263">
        <f t="shared" si="1"/>
        <v>28.186610841248434</v>
      </c>
      <c r="G79" s="263">
        <f t="shared" si="1"/>
        <v>32.696120858988287</v>
      </c>
      <c r="H79" s="263">
        <f t="shared" si="1"/>
        <v>33.24001712713801</v>
      </c>
      <c r="I79" s="263">
        <f t="shared" si="1"/>
        <v>30.40922666165978</v>
      </c>
      <c r="J79" s="263">
        <f t="shared" si="1"/>
        <v>30.517021011625825</v>
      </c>
      <c r="K79" s="263">
        <f t="shared" si="1"/>
        <v>24.978123151372852</v>
      </c>
      <c r="L79" s="263">
        <f t="shared" si="1"/>
        <v>30.521264525581614</v>
      </c>
      <c r="M79" s="263">
        <f t="shared" si="1"/>
        <v>29.10721165959335</v>
      </c>
      <c r="N79" s="263">
        <f t="shared" si="1"/>
        <v>30.277004997060644</v>
      </c>
      <c r="O79" s="263">
        <f t="shared" si="1"/>
        <v>29.186804287556001</v>
      </c>
      <c r="P79" s="263">
        <f t="shared" si="1"/>
        <v>28.240438413616985</v>
      </c>
      <c r="Q79" s="263">
        <f t="shared" si="1"/>
        <v>27.811695315838154</v>
      </c>
      <c r="R79" s="263">
        <f t="shared" si="1"/>
        <v>29.312745519338939</v>
      </c>
      <c r="S79" s="263">
        <f t="shared" si="1"/>
        <v>31.078419599846029</v>
      </c>
      <c r="T79" s="263">
        <f t="shared" si="1"/>
        <v>29.926970415410473</v>
      </c>
      <c r="U79" s="263">
        <f t="shared" si="1"/>
        <v>31.019218961847532</v>
      </c>
      <c r="V79" s="263">
        <f t="shared" si="1"/>
        <v>28.251262169817561</v>
      </c>
      <c r="W79" s="263">
        <f t="shared" si="1"/>
        <v>30.701500545132451</v>
      </c>
      <c r="DA79" s="70"/>
    </row>
    <row r="80" spans="1:105" ht="12" customHeight="1" x14ac:dyDescent="0.25">
      <c r="A80" s="60" t="s">
        <v>192</v>
      </c>
      <c r="B80" s="264">
        <v>17.019116741069201</v>
      </c>
      <c r="C80" s="264">
        <v>13.44689283537403</v>
      </c>
      <c r="D80" s="264">
        <v>12.05608245117309</v>
      </c>
      <c r="E80" s="264">
        <v>15.455726676218671</v>
      </c>
      <c r="F80" s="264">
        <v>15.62749801909661</v>
      </c>
      <c r="G80" s="264">
        <v>18.427607746345529</v>
      </c>
      <c r="H80" s="264">
        <v>18.300747521098319</v>
      </c>
      <c r="I80" s="264">
        <v>17.857918596534219</v>
      </c>
      <c r="J80" s="264">
        <v>17.206640972163541</v>
      </c>
      <c r="K80" s="264">
        <v>13.84041108754799</v>
      </c>
      <c r="L80" s="264">
        <v>17.26048914172134</v>
      </c>
      <c r="M80" s="264">
        <v>16.316003051464751</v>
      </c>
      <c r="N80" s="264">
        <v>16.891025763112872</v>
      </c>
      <c r="O80" s="264">
        <v>16.620139417738681</v>
      </c>
      <c r="P80" s="264">
        <v>15.981385436150999</v>
      </c>
      <c r="Q80" s="264">
        <v>15.840361608330751</v>
      </c>
      <c r="R80" s="264">
        <v>16.876041534689531</v>
      </c>
      <c r="S80" s="264">
        <v>17.962479939368379</v>
      </c>
      <c r="T80" s="264">
        <v>17.425651074412968</v>
      </c>
      <c r="U80" s="264">
        <v>18.36212106964258</v>
      </c>
      <c r="V80" s="264">
        <v>16.79015150835351</v>
      </c>
      <c r="W80" s="264">
        <v>18.163178823103241</v>
      </c>
      <c r="DA80" s="72" t="s">
        <v>237</v>
      </c>
    </row>
    <row r="81" spans="1:105" ht="12" customHeight="1" x14ac:dyDescent="0.25">
      <c r="A81" s="59" t="s">
        <v>33</v>
      </c>
      <c r="B81" s="232">
        <v>0.41817161913923673</v>
      </c>
      <c r="C81" s="232">
        <v>0.38565457580900531</v>
      </c>
      <c r="D81" s="232">
        <v>0.38619373319688111</v>
      </c>
      <c r="E81" s="232">
        <v>0.42121313840539398</v>
      </c>
      <c r="F81" s="232">
        <v>0.4165553943357978</v>
      </c>
      <c r="G81" s="232">
        <v>0.83485849487896313</v>
      </c>
      <c r="H81" s="232">
        <v>1.2481765177216491</v>
      </c>
      <c r="I81" s="232">
        <v>0.82001512615521965</v>
      </c>
      <c r="J81" s="232">
        <v>0.80246831228743731</v>
      </c>
      <c r="K81" s="232">
        <v>0.81270201171404521</v>
      </c>
      <c r="L81" s="232">
        <v>0.80588636560423177</v>
      </c>
      <c r="M81" s="232">
        <v>0.8039419830065917</v>
      </c>
      <c r="N81" s="232">
        <v>0.80242382269074353</v>
      </c>
      <c r="O81" s="232">
        <v>0.39603045013249388</v>
      </c>
      <c r="P81" s="232">
        <v>0.39562696312959478</v>
      </c>
      <c r="Q81" s="232">
        <v>0.39303373999039881</v>
      </c>
      <c r="R81" s="232">
        <v>0.39304217783222511</v>
      </c>
      <c r="S81" s="232">
        <v>0.54811475370786977</v>
      </c>
      <c r="T81" s="232">
        <v>0.49567856458714332</v>
      </c>
      <c r="U81" s="232">
        <v>0.4336233106474387</v>
      </c>
      <c r="V81" s="232">
        <v>0.24128584555011209</v>
      </c>
      <c r="W81" s="232">
        <v>0.2289973258226467</v>
      </c>
      <c r="DA81" s="71" t="s">
        <v>238</v>
      </c>
    </row>
    <row r="82" spans="1:105" ht="12" customHeight="1" x14ac:dyDescent="0.25">
      <c r="A82" s="59" t="s">
        <v>160</v>
      </c>
      <c r="B82" s="232">
        <v>0.37683010332348449</v>
      </c>
      <c r="C82" s="232">
        <v>0</v>
      </c>
      <c r="D82" s="232">
        <v>0</v>
      </c>
      <c r="E82" s="232">
        <v>0</v>
      </c>
      <c r="F82" s="232">
        <v>0</v>
      </c>
      <c r="G82" s="232">
        <v>0.37612045423933188</v>
      </c>
      <c r="H82" s="232">
        <v>0.37136827509281078</v>
      </c>
      <c r="I82" s="232">
        <v>0</v>
      </c>
      <c r="J82" s="232">
        <v>0</v>
      </c>
      <c r="K82" s="232">
        <v>0.37256387655698431</v>
      </c>
      <c r="L82" s="232">
        <v>0.36949147031125751</v>
      </c>
      <c r="M82" s="232">
        <v>0.36860382676436287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0.19793720578396759</v>
      </c>
      <c r="T82" s="232">
        <v>0.2116150103201882</v>
      </c>
      <c r="U82" s="232">
        <v>0.21675582721842651</v>
      </c>
      <c r="V82" s="232">
        <v>0.1321590856795008</v>
      </c>
      <c r="W82" s="232">
        <v>0.13239281224978691</v>
      </c>
      <c r="DA82" s="71" t="s">
        <v>239</v>
      </c>
    </row>
    <row r="83" spans="1:105" ht="12" customHeight="1" x14ac:dyDescent="0.25">
      <c r="A83" s="59" t="s">
        <v>162</v>
      </c>
      <c r="B83" s="232">
        <v>16.224115018606479</v>
      </c>
      <c r="C83" s="232">
        <v>13.06123825956503</v>
      </c>
      <c r="D83" s="232">
        <v>11.66988871797621</v>
      </c>
      <c r="E83" s="232">
        <v>15.034513537813281</v>
      </c>
      <c r="F83" s="232">
        <v>15.210942624760809</v>
      </c>
      <c r="G83" s="232">
        <v>17.21662879722723</v>
      </c>
      <c r="H83" s="232">
        <v>16.681202728283861</v>
      </c>
      <c r="I83" s="232">
        <v>17.037903470379</v>
      </c>
      <c r="J83" s="232">
        <v>16.4041726598761</v>
      </c>
      <c r="K83" s="232">
        <v>12.65514519927696</v>
      </c>
      <c r="L83" s="232">
        <v>16.085111305805849</v>
      </c>
      <c r="M83" s="232">
        <v>15.143457241693801</v>
      </c>
      <c r="N83" s="232">
        <v>16.088601940422119</v>
      </c>
      <c r="O83" s="232">
        <v>16.224108967606188</v>
      </c>
      <c r="P83" s="232">
        <v>15.5857584730214</v>
      </c>
      <c r="Q83" s="232">
        <v>15.44732786834035</v>
      </c>
      <c r="R83" s="232">
        <v>16.482999356857299</v>
      </c>
      <c r="S83" s="232">
        <v>17.216427979876539</v>
      </c>
      <c r="T83" s="232">
        <v>16.71835749950564</v>
      </c>
      <c r="U83" s="232">
        <v>17.711741931776711</v>
      </c>
      <c r="V83" s="232">
        <v>16.41670657712389</v>
      </c>
      <c r="W83" s="232">
        <v>17.801788685030811</v>
      </c>
      <c r="DA83" s="71" t="s">
        <v>240</v>
      </c>
    </row>
    <row r="84" spans="1:105" ht="12" customHeight="1" x14ac:dyDescent="0.25">
      <c r="A84" s="60" t="s">
        <v>197</v>
      </c>
      <c r="B84" s="264">
        <v>11.31545437371107</v>
      </c>
      <c r="C84" s="264">
        <v>8.1384395526680393</v>
      </c>
      <c r="D84" s="264">
        <v>7.4788537405166444</v>
      </c>
      <c r="E84" s="264">
        <v>10.744228791333709</v>
      </c>
      <c r="F84" s="264">
        <v>10.410195475772451</v>
      </c>
      <c r="G84" s="264">
        <v>11.855646696040759</v>
      </c>
      <c r="H84" s="264">
        <v>12.0216976756746</v>
      </c>
      <c r="I84" s="264">
        <v>10.97668378541681</v>
      </c>
      <c r="J84" s="264">
        <v>10.607160147217281</v>
      </c>
      <c r="K84" s="264">
        <v>9.163174669738968</v>
      </c>
      <c r="L84" s="264">
        <v>10.76391290709706</v>
      </c>
      <c r="M84" s="264">
        <v>10.2153925494465</v>
      </c>
      <c r="N84" s="264">
        <v>10.629189688012859</v>
      </c>
      <c r="O84" s="264">
        <v>9.7692918366015213</v>
      </c>
      <c r="P84" s="264">
        <v>9.4292895866913717</v>
      </c>
      <c r="Q84" s="264">
        <v>9.1128332759083577</v>
      </c>
      <c r="R84" s="264">
        <v>9.5580018409874761</v>
      </c>
      <c r="S84" s="264">
        <v>10.157664381469189</v>
      </c>
      <c r="T84" s="264">
        <v>9.7645041049010057</v>
      </c>
      <c r="U84" s="264">
        <v>10.01242624445154</v>
      </c>
      <c r="V84" s="264">
        <v>9.1037900977378037</v>
      </c>
      <c r="W84" s="264">
        <v>9.8414975097855546</v>
      </c>
      <c r="DA84" s="72" t="s">
        <v>241</v>
      </c>
    </row>
    <row r="85" spans="1:105" ht="12" customHeight="1" x14ac:dyDescent="0.25">
      <c r="A85" s="64" t="s">
        <v>30</v>
      </c>
      <c r="B85" s="231">
        <v>5.6450528028845861</v>
      </c>
      <c r="C85" s="231">
        <v>0.5951160347623875</v>
      </c>
      <c r="D85" s="231">
        <v>0.76504129775376484</v>
      </c>
      <c r="E85" s="231">
        <v>0.66553156383897505</v>
      </c>
      <c r="F85" s="231">
        <v>0</v>
      </c>
      <c r="G85" s="231">
        <v>0.89827844700266724</v>
      </c>
      <c r="H85" s="231">
        <v>1.302362305941331</v>
      </c>
      <c r="I85" s="231">
        <v>1.068327951781868</v>
      </c>
      <c r="J85" s="231">
        <v>1.303278486663273</v>
      </c>
      <c r="K85" s="231">
        <v>0.56472863966346865</v>
      </c>
      <c r="L85" s="231">
        <v>0.99575419617595484</v>
      </c>
      <c r="M85" s="231">
        <v>1.1344275370057531</v>
      </c>
      <c r="N85" s="231">
        <v>1.0104652889903609</v>
      </c>
      <c r="O85" s="231">
        <v>1.110590444060328</v>
      </c>
      <c r="P85" s="231">
        <v>1.2731678746521979</v>
      </c>
      <c r="Q85" s="231">
        <v>1.1541275827243891</v>
      </c>
      <c r="R85" s="231">
        <v>1.1549076139976899</v>
      </c>
      <c r="S85" s="231">
        <v>1.2351969054234151</v>
      </c>
      <c r="T85" s="231">
        <v>1.2777764465013819</v>
      </c>
      <c r="U85" s="231">
        <v>1.1733138000410841</v>
      </c>
      <c r="V85" s="231">
        <v>0.93646106230192483</v>
      </c>
      <c r="W85" s="231">
        <v>0.90253770406039857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0.1393257383516375</v>
      </c>
      <c r="C87" s="231">
        <v>0.21634122225136909</v>
      </c>
      <c r="D87" s="231">
        <v>0.21506424676134969</v>
      </c>
      <c r="E87" s="231">
        <v>0.13212200596617801</v>
      </c>
      <c r="F87" s="231">
        <v>0.1431537104716096</v>
      </c>
      <c r="G87" s="231">
        <v>0.28216803969708271</v>
      </c>
      <c r="H87" s="231">
        <v>0.43298935173579789</v>
      </c>
      <c r="I87" s="231">
        <v>0.25756479788512121</v>
      </c>
      <c r="J87" s="231">
        <v>0.29912381502823399</v>
      </c>
      <c r="K87" s="231">
        <v>0.27488565458065861</v>
      </c>
      <c r="L87" s="231">
        <v>0.29102827486514832</v>
      </c>
      <c r="M87" s="231">
        <v>0.29563347727528072</v>
      </c>
      <c r="N87" s="231">
        <v>0.29922918707704349</v>
      </c>
      <c r="O87" s="231">
        <v>0.1619296961082525</v>
      </c>
      <c r="P87" s="231">
        <v>0.16288534101413221</v>
      </c>
      <c r="Q87" s="231">
        <v>0.16902729964529031</v>
      </c>
      <c r="R87" s="231">
        <v>0.1690073149097534</v>
      </c>
      <c r="S87" s="231">
        <v>0.2328497205175506</v>
      </c>
      <c r="T87" s="231">
        <v>0.20854773618152159</v>
      </c>
      <c r="U87" s="231">
        <v>0.18398431954290079</v>
      </c>
      <c r="V87" s="231">
        <v>0.1027275268583578</v>
      </c>
      <c r="W87" s="231">
        <v>9.9932199621458301E-2</v>
      </c>
      <c r="DA87" s="73" t="s">
        <v>244</v>
      </c>
    </row>
    <row r="88" spans="1:105" ht="12" customHeight="1" x14ac:dyDescent="0.25">
      <c r="A88" s="64" t="s">
        <v>160</v>
      </c>
      <c r="B88" s="231">
        <v>0.12555163950805309</v>
      </c>
      <c r="C88" s="231">
        <v>0</v>
      </c>
      <c r="D88" s="231">
        <v>0</v>
      </c>
      <c r="E88" s="231">
        <v>0</v>
      </c>
      <c r="F88" s="231">
        <v>0</v>
      </c>
      <c r="G88" s="231">
        <v>0.12712234697698691</v>
      </c>
      <c r="H88" s="231">
        <v>0.12882673756848911</v>
      </c>
      <c r="I88" s="231">
        <v>0</v>
      </c>
      <c r="J88" s="231">
        <v>0</v>
      </c>
      <c r="K88" s="231">
        <v>0.1260147798385281</v>
      </c>
      <c r="L88" s="231">
        <v>0.1334337814506236</v>
      </c>
      <c r="M88" s="231">
        <v>0.13554663563630601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8.4087543228924394E-2</v>
      </c>
      <c r="T88" s="231">
        <v>8.9033164831451836E-2</v>
      </c>
      <c r="U88" s="231">
        <v>9.1968472170457879E-2</v>
      </c>
      <c r="V88" s="231">
        <v>5.6266773514061258E-2</v>
      </c>
      <c r="W88" s="231">
        <v>5.7774932063785499E-2</v>
      </c>
      <c r="DA88" s="73" t="s">
        <v>245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5.4055241929667899</v>
      </c>
      <c r="C91" s="231">
        <v>7.3269822956542834</v>
      </c>
      <c r="D91" s="231">
        <v>6.4987481960015288</v>
      </c>
      <c r="E91" s="231">
        <v>4.7158787469486763</v>
      </c>
      <c r="F91" s="231">
        <v>5.2274029003449307</v>
      </c>
      <c r="G91" s="231">
        <v>5.8189291091902424</v>
      </c>
      <c r="H91" s="231">
        <v>5.7866680336825356</v>
      </c>
      <c r="I91" s="231">
        <v>5.3515648965037581</v>
      </c>
      <c r="J91" s="231">
        <v>6.1147320501876594</v>
      </c>
      <c r="K91" s="231">
        <v>4.2804346756564167</v>
      </c>
      <c r="L91" s="231">
        <v>5.8087869383827044</v>
      </c>
      <c r="M91" s="231">
        <v>5.5687014945887734</v>
      </c>
      <c r="N91" s="231">
        <v>5.9995468027051038</v>
      </c>
      <c r="O91" s="231">
        <v>6.6337450412530474</v>
      </c>
      <c r="P91" s="231">
        <v>6.4168821148077209</v>
      </c>
      <c r="Q91" s="231">
        <v>6.6432467512453028</v>
      </c>
      <c r="R91" s="231">
        <v>7.0876552697883088</v>
      </c>
      <c r="S91" s="231">
        <v>7.3138707110252206</v>
      </c>
      <c r="T91" s="231">
        <v>7.0339446937740293</v>
      </c>
      <c r="U91" s="231">
        <v>7.5150083199445534</v>
      </c>
      <c r="V91" s="231">
        <v>6.9894181400583637</v>
      </c>
      <c r="W91" s="231">
        <v>7.768526964674213</v>
      </c>
      <c r="DA91" s="73" t="s">
        <v>248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8.3404987101308604E-3</v>
      </c>
      <c r="T93" s="231">
        <v>6.2768701632840646E-3</v>
      </c>
      <c r="U93" s="231">
        <v>6.6208082544664346E-3</v>
      </c>
      <c r="V93" s="231">
        <v>5.5889939810406138E-3</v>
      </c>
      <c r="W93" s="231">
        <v>1.1177987962093831E-3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5.2306964745798821</v>
      </c>
      <c r="F94" s="231">
        <v>5.0396388649559052</v>
      </c>
      <c r="G94" s="231">
        <v>4.7291487531737806</v>
      </c>
      <c r="H94" s="231">
        <v>4.3708512467464438</v>
      </c>
      <c r="I94" s="231">
        <v>4.2992261392460662</v>
      </c>
      <c r="J94" s="231">
        <v>2.8900257953381092</v>
      </c>
      <c r="K94" s="231">
        <v>3.9171109199998959</v>
      </c>
      <c r="L94" s="231">
        <v>3.534909716222626</v>
      </c>
      <c r="M94" s="231">
        <v>3.081083404940391</v>
      </c>
      <c r="N94" s="231">
        <v>3.319948409240348</v>
      </c>
      <c r="O94" s="231">
        <v>1.8630266551798951</v>
      </c>
      <c r="P94" s="231">
        <v>1.5763542562173209</v>
      </c>
      <c r="Q94" s="231">
        <v>1.146431642293376</v>
      </c>
      <c r="R94" s="231">
        <v>1.146431642291724</v>
      </c>
      <c r="S94" s="231">
        <v>1.28331900256395</v>
      </c>
      <c r="T94" s="231">
        <v>1.1489251934493381</v>
      </c>
      <c r="U94" s="231">
        <v>1.041530524498077</v>
      </c>
      <c r="V94" s="231">
        <v>1.0133276010240559</v>
      </c>
      <c r="W94" s="231">
        <v>1.011607910569492</v>
      </c>
      <c r="DA94" s="73" t="s">
        <v>251</v>
      </c>
    </row>
    <row r="95" spans="1:105" ht="12" customHeight="1" x14ac:dyDescent="0.25">
      <c r="A95" s="61" t="s">
        <v>209</v>
      </c>
      <c r="B95" s="265">
        <v>3.6722710649335548</v>
      </c>
      <c r="C95" s="265">
        <v>4.6416826697528561</v>
      </c>
      <c r="D95" s="265">
        <v>4.4065169845337229</v>
      </c>
      <c r="E95" s="265">
        <v>2.1224877664398032</v>
      </c>
      <c r="F95" s="265">
        <v>2.1489173463793749</v>
      </c>
      <c r="G95" s="265">
        <v>2.4128664166020002</v>
      </c>
      <c r="H95" s="265">
        <v>2.9175719303650922</v>
      </c>
      <c r="I95" s="265">
        <v>1.57462427970875</v>
      </c>
      <c r="J95" s="265">
        <v>2.703219892245007</v>
      </c>
      <c r="K95" s="265">
        <v>1.974537394085895</v>
      </c>
      <c r="L95" s="265">
        <v>2.4968624767632139</v>
      </c>
      <c r="M95" s="265">
        <v>2.5758160586820971</v>
      </c>
      <c r="N95" s="265">
        <v>2.756789545934915</v>
      </c>
      <c r="O95" s="265">
        <v>2.7973730332157989</v>
      </c>
      <c r="P95" s="265">
        <v>2.829763390774616</v>
      </c>
      <c r="Q95" s="265">
        <v>2.858500431599043</v>
      </c>
      <c r="R95" s="265">
        <v>2.8787021436619331</v>
      </c>
      <c r="S95" s="265">
        <v>2.958275279008463</v>
      </c>
      <c r="T95" s="265">
        <v>2.736815236096497</v>
      </c>
      <c r="U95" s="265">
        <v>2.6446716477534138</v>
      </c>
      <c r="V95" s="265">
        <v>2.3573205637262471</v>
      </c>
      <c r="W95" s="265">
        <v>2.6968242122436559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0.99999999999999967</v>
      </c>
      <c r="D117" s="234">
        <f t="shared" si="17"/>
        <v>1.0000000000000002</v>
      </c>
      <c r="E117" s="234">
        <f t="shared" si="17"/>
        <v>0.99999999999999978</v>
      </c>
      <c r="F117" s="234">
        <f t="shared" si="17"/>
        <v>0.99999999999999978</v>
      </c>
      <c r="G117" s="234">
        <f t="shared" si="17"/>
        <v>1.0000000000000004</v>
      </c>
      <c r="H117" s="234">
        <f t="shared" si="17"/>
        <v>1.0000000000000004</v>
      </c>
      <c r="I117" s="234">
        <f t="shared" si="17"/>
        <v>1.0000000000000002</v>
      </c>
      <c r="J117" s="234">
        <f t="shared" si="17"/>
        <v>1.0000000000000004</v>
      </c>
      <c r="K117" s="234">
        <f t="shared" si="17"/>
        <v>1.0000000000000002</v>
      </c>
      <c r="L117" s="234">
        <f t="shared" si="17"/>
        <v>1.0000000000000002</v>
      </c>
      <c r="M117" s="234">
        <f t="shared" si="17"/>
        <v>1.0000000000000004</v>
      </c>
      <c r="N117" s="234">
        <f t="shared" si="17"/>
        <v>1</v>
      </c>
      <c r="O117" s="234">
        <f t="shared" si="17"/>
        <v>1.0000000000000002</v>
      </c>
      <c r="P117" s="234">
        <f t="shared" si="17"/>
        <v>1</v>
      </c>
      <c r="Q117" s="234">
        <f t="shared" si="17"/>
        <v>1.0000000000000004</v>
      </c>
      <c r="R117" s="234">
        <f t="shared" si="17"/>
        <v>0.99999999999999989</v>
      </c>
      <c r="S117" s="234">
        <f t="shared" si="17"/>
        <v>1.0000000000000002</v>
      </c>
      <c r="T117" s="234">
        <f t="shared" si="17"/>
        <v>1.0000000000000002</v>
      </c>
      <c r="U117" s="234">
        <f t="shared" si="17"/>
        <v>1.0000000000000002</v>
      </c>
      <c r="V117" s="234">
        <f t="shared" si="17"/>
        <v>0.99999999999999956</v>
      </c>
      <c r="W117" s="234">
        <f t="shared" si="17"/>
        <v>0.99999999999999956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2.4971387625525514E-3</v>
      </c>
      <c r="C118" s="268">
        <f t="shared" si="18"/>
        <v>2.9131731726106851E-3</v>
      </c>
      <c r="D118" s="268">
        <f t="shared" si="18"/>
        <v>2.9265371114840454E-3</v>
      </c>
      <c r="E118" s="268">
        <f t="shared" si="18"/>
        <v>2.415605650885352E-3</v>
      </c>
      <c r="F118" s="268">
        <f t="shared" si="18"/>
        <v>2.4604787638351148E-3</v>
      </c>
      <c r="G118" s="268">
        <f t="shared" si="18"/>
        <v>2.4098541173494625E-3</v>
      </c>
      <c r="H118" s="268">
        <f t="shared" si="18"/>
        <v>2.4892362634365279E-3</v>
      </c>
      <c r="I118" s="268">
        <f t="shared" si="18"/>
        <v>2.2144364384511514E-3</v>
      </c>
      <c r="J118" s="268">
        <f t="shared" si="18"/>
        <v>2.4948077250207777E-3</v>
      </c>
      <c r="K118" s="268">
        <f t="shared" si="18"/>
        <v>2.4526936757820745E-3</v>
      </c>
      <c r="L118" s="268">
        <f t="shared" si="18"/>
        <v>2.4624657701925903E-3</v>
      </c>
      <c r="M118" s="268">
        <f t="shared" si="18"/>
        <v>2.4981008719238557E-3</v>
      </c>
      <c r="N118" s="268">
        <f t="shared" si="18"/>
        <v>2.5191201891675667E-3</v>
      </c>
      <c r="O118" s="268">
        <f t="shared" si="18"/>
        <v>2.5473189708872155E-3</v>
      </c>
      <c r="P118" s="268">
        <f t="shared" si="18"/>
        <v>2.5646928945203583E-3</v>
      </c>
      <c r="Q118" s="268">
        <f t="shared" si="18"/>
        <v>2.5849925801329737E-3</v>
      </c>
      <c r="R118" s="268">
        <f t="shared" si="18"/>
        <v>2.5627909687536872E-3</v>
      </c>
      <c r="S118" s="268">
        <f t="shared" si="18"/>
        <v>2.5459559110278351E-3</v>
      </c>
      <c r="T118" s="268">
        <f t="shared" si="18"/>
        <v>2.5214075538997549E-3</v>
      </c>
      <c r="U118" s="268">
        <f t="shared" si="18"/>
        <v>2.4895354597942294E-3</v>
      </c>
      <c r="V118" s="268">
        <f t="shared" si="18"/>
        <v>2.4820673664623406E-3</v>
      </c>
      <c r="W118" s="268">
        <f t="shared" si="18"/>
        <v>2.5139345722915494E-3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1.8451209409285126E-3</v>
      </c>
      <c r="C119" s="269">
        <f t="shared" si="19"/>
        <v>2.1525262856601111E-3</v>
      </c>
      <c r="D119" s="269">
        <f t="shared" si="19"/>
        <v>2.162400820402954E-3</v>
      </c>
      <c r="E119" s="269">
        <f t="shared" si="19"/>
        <v>1.784876610908808E-3</v>
      </c>
      <c r="F119" s="269">
        <f t="shared" si="19"/>
        <v>1.8180330864839267E-3</v>
      </c>
      <c r="G119" s="269">
        <f t="shared" si="19"/>
        <v>1.7806268370761855E-3</v>
      </c>
      <c r="H119" s="269">
        <f t="shared" si="19"/>
        <v>1.8392818314551809E-3</v>
      </c>
      <c r="I119" s="269">
        <f t="shared" si="19"/>
        <v>1.6362338794359992E-3</v>
      </c>
      <c r="J119" s="269">
        <f t="shared" si="19"/>
        <v>1.8433985511965257E-3</v>
      </c>
      <c r="K119" s="269">
        <f t="shared" si="19"/>
        <v>1.8122807313448986E-3</v>
      </c>
      <c r="L119" s="269">
        <f t="shared" si="19"/>
        <v>1.8195012736327218E-3</v>
      </c>
      <c r="M119" s="269">
        <f t="shared" si="19"/>
        <v>1.8458318378058018E-3</v>
      </c>
      <c r="N119" s="269">
        <f t="shared" si="19"/>
        <v>1.8613628859766084E-3</v>
      </c>
      <c r="O119" s="269">
        <f t="shared" si="19"/>
        <v>1.8821987976367243E-3</v>
      </c>
      <c r="P119" s="269">
        <f t="shared" si="19"/>
        <v>1.8950362862065772E-3</v>
      </c>
      <c r="Q119" s="269">
        <f t="shared" si="19"/>
        <v>1.910035602856412E-3</v>
      </c>
      <c r="R119" s="269">
        <f t="shared" si="19"/>
        <v>1.893630964598983E-3</v>
      </c>
      <c r="S119" s="269">
        <f t="shared" si="19"/>
        <v>1.8811916408347077E-3</v>
      </c>
      <c r="T119" s="269">
        <f t="shared" si="19"/>
        <v>1.8630530061374071E-3</v>
      </c>
      <c r="U119" s="269">
        <f t="shared" si="19"/>
        <v>1.839502905859744E-3</v>
      </c>
      <c r="V119" s="269">
        <f t="shared" si="19"/>
        <v>1.833984776229899E-3</v>
      </c>
      <c r="W119" s="269">
        <f t="shared" si="19"/>
        <v>1.85753126458934E-3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4.6128023523212811E-2</v>
      </c>
      <c r="C120" s="269">
        <f t="shared" si="20"/>
        <v>5.3813157141502754E-2</v>
      </c>
      <c r="D120" s="269">
        <f t="shared" si="20"/>
        <v>5.4060020510073838E-2</v>
      </c>
      <c r="E120" s="269">
        <f t="shared" si="20"/>
        <v>4.4621915272720192E-2</v>
      </c>
      <c r="F120" s="269">
        <f t="shared" si="20"/>
        <v>4.5450827162098174E-2</v>
      </c>
      <c r="G120" s="269">
        <f t="shared" si="20"/>
        <v>4.451567092690465E-2</v>
      </c>
      <c r="H120" s="269">
        <f t="shared" si="20"/>
        <v>4.598204578637953E-2</v>
      </c>
      <c r="I120" s="269">
        <f t="shared" si="20"/>
        <v>4.0905846985899996E-2</v>
      </c>
      <c r="J120" s="269">
        <f t="shared" si="20"/>
        <v>4.6084963779913148E-2</v>
      </c>
      <c r="K120" s="269">
        <f t="shared" si="20"/>
        <v>4.5307018283622449E-2</v>
      </c>
      <c r="L120" s="269">
        <f t="shared" si="20"/>
        <v>4.5487531840818038E-2</v>
      </c>
      <c r="M120" s="269">
        <f t="shared" si="20"/>
        <v>4.6145795945145042E-2</v>
      </c>
      <c r="N120" s="269">
        <f t="shared" si="20"/>
        <v>4.6534072149415198E-2</v>
      </c>
      <c r="O120" s="269">
        <f t="shared" si="20"/>
        <v>4.7054969940918095E-2</v>
      </c>
      <c r="P120" s="269">
        <f t="shared" si="20"/>
        <v>4.7375907155164425E-2</v>
      </c>
      <c r="Q120" s="269">
        <f t="shared" si="20"/>
        <v>4.7750890071410299E-2</v>
      </c>
      <c r="R120" s="269">
        <f t="shared" si="20"/>
        <v>4.7340774114974553E-2</v>
      </c>
      <c r="S120" s="269">
        <f t="shared" si="20"/>
        <v>4.7029791020867698E-2</v>
      </c>
      <c r="T120" s="269">
        <f t="shared" si="20"/>
        <v>4.6576325153435169E-2</v>
      </c>
      <c r="U120" s="269">
        <f t="shared" si="20"/>
        <v>4.5987572646493606E-2</v>
      </c>
      <c r="V120" s="269">
        <f t="shared" si="20"/>
        <v>4.5849619405747485E-2</v>
      </c>
      <c r="W120" s="269">
        <f t="shared" si="20"/>
        <v>4.6438281614733491E-2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1.153200588080321E-3</v>
      </c>
      <c r="C121" s="269">
        <f t="shared" si="21"/>
        <v>1.3453289285375691E-3</v>
      </c>
      <c r="D121" s="269">
        <f t="shared" si="21"/>
        <v>1.3515005127518465E-3</v>
      </c>
      <c r="E121" s="269">
        <f t="shared" si="21"/>
        <v>1.1155478818180048E-3</v>
      </c>
      <c r="F121" s="269">
        <f t="shared" si="21"/>
        <v>1.1362706790524547E-3</v>
      </c>
      <c r="G121" s="269">
        <f t="shared" si="21"/>
        <v>1.1128917731726162E-3</v>
      </c>
      <c r="H121" s="269">
        <f t="shared" si="21"/>
        <v>1.1495511446594881E-3</v>
      </c>
      <c r="I121" s="269">
        <f t="shared" si="21"/>
        <v>1.0226461746475003E-3</v>
      </c>
      <c r="J121" s="269">
        <f t="shared" si="21"/>
        <v>1.1521240944978289E-3</v>
      </c>
      <c r="K121" s="269">
        <f t="shared" si="21"/>
        <v>1.1326754570905623E-3</v>
      </c>
      <c r="L121" s="269">
        <f t="shared" si="21"/>
        <v>1.1371882960204507E-3</v>
      </c>
      <c r="M121" s="269">
        <f t="shared" si="21"/>
        <v>1.153644898628626E-3</v>
      </c>
      <c r="N121" s="269">
        <f t="shared" si="21"/>
        <v>1.1633518037353801E-3</v>
      </c>
      <c r="O121" s="269">
        <f t="shared" si="21"/>
        <v>1.1763742485229526E-3</v>
      </c>
      <c r="P121" s="269">
        <f t="shared" si="21"/>
        <v>1.1843976788791107E-3</v>
      </c>
      <c r="Q121" s="269">
        <f t="shared" si="21"/>
        <v>1.1937722517852576E-3</v>
      </c>
      <c r="R121" s="269">
        <f t="shared" si="21"/>
        <v>1.183519352874365E-3</v>
      </c>
      <c r="S121" s="269">
        <f t="shared" si="21"/>
        <v>1.1757447755216929E-3</v>
      </c>
      <c r="T121" s="269">
        <f t="shared" si="21"/>
        <v>1.1644081288358795E-3</v>
      </c>
      <c r="U121" s="269">
        <f t="shared" si="21"/>
        <v>1.1496893161623408E-3</v>
      </c>
      <c r="V121" s="269">
        <f t="shared" si="21"/>
        <v>1.1462404851436871E-3</v>
      </c>
      <c r="W121" s="269">
        <f t="shared" si="21"/>
        <v>1.1609570403683374E-3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2.8602243592141729E-3</v>
      </c>
      <c r="C122" s="270">
        <f t="shared" si="22"/>
        <v>2.8091507185465272E-3</v>
      </c>
      <c r="D122" s="270">
        <f t="shared" si="22"/>
        <v>2.7839244005265569E-3</v>
      </c>
      <c r="E122" s="270">
        <f t="shared" si="22"/>
        <v>3.0935046724292988E-3</v>
      </c>
      <c r="F122" s="270">
        <f t="shared" si="22"/>
        <v>3.1213635057601623E-3</v>
      </c>
      <c r="G122" s="270">
        <f t="shared" si="22"/>
        <v>3.1184519036815224E-3</v>
      </c>
      <c r="H122" s="270">
        <f t="shared" si="22"/>
        <v>3.0163175485836105E-3</v>
      </c>
      <c r="I122" s="270">
        <f t="shared" si="22"/>
        <v>3.27389412263246E-3</v>
      </c>
      <c r="J122" s="270">
        <f t="shared" si="22"/>
        <v>3.0483960638446124E-3</v>
      </c>
      <c r="K122" s="270">
        <f t="shared" si="22"/>
        <v>3.0736573092042794E-3</v>
      </c>
      <c r="L122" s="270">
        <f t="shared" si="22"/>
        <v>3.0848498483994091E-3</v>
      </c>
      <c r="M122" s="270">
        <f t="shared" si="22"/>
        <v>3.0461220881493646E-3</v>
      </c>
      <c r="N122" s="270">
        <f t="shared" si="22"/>
        <v>3.0345618422271733E-3</v>
      </c>
      <c r="O122" s="270">
        <f t="shared" si="22"/>
        <v>3.0531385998924985E-3</v>
      </c>
      <c r="P122" s="270">
        <f t="shared" si="22"/>
        <v>3.0295143947904799E-3</v>
      </c>
      <c r="Q122" s="270">
        <f t="shared" si="22"/>
        <v>3.0299053828348223E-3</v>
      </c>
      <c r="R122" s="270">
        <f t="shared" si="22"/>
        <v>3.0559715078625148E-3</v>
      </c>
      <c r="S122" s="270">
        <f t="shared" si="22"/>
        <v>3.0655484044442511E-3</v>
      </c>
      <c r="T122" s="270">
        <f t="shared" si="22"/>
        <v>3.0853893396220479E-3</v>
      </c>
      <c r="U122" s="270">
        <f t="shared" si="22"/>
        <v>3.1302629985064901E-3</v>
      </c>
      <c r="V122" s="270">
        <f t="shared" si="22"/>
        <v>3.149904562488628E-3</v>
      </c>
      <c r="W122" s="270">
        <f t="shared" si="22"/>
        <v>3.1313069226739953E-3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0.24413557401767108</v>
      </c>
      <c r="C123" s="271">
        <f t="shared" si="23"/>
        <v>0.19639058136654283</v>
      </c>
      <c r="D123" s="271">
        <f t="shared" si="23"/>
        <v>0.19660198190573358</v>
      </c>
      <c r="E123" s="271">
        <f t="shared" si="23"/>
        <v>0.21843267573917985</v>
      </c>
      <c r="F123" s="271">
        <f t="shared" si="23"/>
        <v>0.21122670495659041</v>
      </c>
      <c r="G123" s="271">
        <f t="shared" si="23"/>
        <v>0.21980394317297347</v>
      </c>
      <c r="H123" s="271">
        <f t="shared" si="23"/>
        <v>0.21824779649123718</v>
      </c>
      <c r="I123" s="271">
        <f t="shared" si="23"/>
        <v>0.2311992026893081</v>
      </c>
      <c r="J123" s="271">
        <f t="shared" si="23"/>
        <v>0.22008216005136472</v>
      </c>
      <c r="K123" s="271">
        <f t="shared" si="23"/>
        <v>0.21588181918511737</v>
      </c>
      <c r="L123" s="271">
        <f t="shared" si="23"/>
        <v>0.21891235356074609</v>
      </c>
      <c r="M123" s="271">
        <f t="shared" si="23"/>
        <v>0.21851218223464197</v>
      </c>
      <c r="N123" s="271">
        <f t="shared" si="23"/>
        <v>0.21681517237324147</v>
      </c>
      <c r="O123" s="271">
        <f t="shared" si="23"/>
        <v>0.21750718554087692</v>
      </c>
      <c r="P123" s="271">
        <f t="shared" si="23"/>
        <v>0.21787145419910778</v>
      </c>
      <c r="Q123" s="271">
        <f t="shared" si="23"/>
        <v>0.21643194622635401</v>
      </c>
      <c r="R123" s="271">
        <f t="shared" si="23"/>
        <v>0.21731076842481514</v>
      </c>
      <c r="S123" s="271">
        <f t="shared" si="23"/>
        <v>0.21781576032954733</v>
      </c>
      <c r="T123" s="271">
        <f t="shared" si="23"/>
        <v>0.21960204820643417</v>
      </c>
      <c r="U123" s="271">
        <f t="shared" si="23"/>
        <v>0.22059530761511598</v>
      </c>
      <c r="V123" s="271">
        <f t="shared" si="23"/>
        <v>0.22046944834710233</v>
      </c>
      <c r="W123" s="271">
        <f t="shared" si="23"/>
        <v>0.21840555004238821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0.34259549294655961</v>
      </c>
      <c r="C124" s="271">
        <f t="shared" si="24"/>
        <v>0.39967342387055155</v>
      </c>
      <c r="D124" s="271">
        <f t="shared" si="24"/>
        <v>0.40150689235643838</v>
      </c>
      <c r="E124" s="271">
        <f t="shared" si="24"/>
        <v>0.33140954004639367</v>
      </c>
      <c r="F124" s="271">
        <f t="shared" si="24"/>
        <v>0.33756591648874884</v>
      </c>
      <c r="G124" s="271">
        <f t="shared" si="24"/>
        <v>0.33062045715821953</v>
      </c>
      <c r="H124" s="271">
        <f t="shared" si="24"/>
        <v>0.34151130787011769</v>
      </c>
      <c r="I124" s="271">
        <f t="shared" si="24"/>
        <v>0.30381008641045837</v>
      </c>
      <c r="J124" s="271">
        <f t="shared" si="24"/>
        <v>0.34227568574791634</v>
      </c>
      <c r="K124" s="271">
        <f t="shared" si="24"/>
        <v>0.33649783964850266</v>
      </c>
      <c r="L124" s="271">
        <f t="shared" si="24"/>
        <v>0.33783852425598077</v>
      </c>
      <c r="M124" s="271">
        <f t="shared" si="24"/>
        <v>0.34272748974997042</v>
      </c>
      <c r="N124" s="271">
        <f t="shared" si="24"/>
        <v>0.34561123952811584</v>
      </c>
      <c r="O124" s="271">
        <f t="shared" si="24"/>
        <v>0.34947997748878101</v>
      </c>
      <c r="P124" s="271">
        <f t="shared" si="24"/>
        <v>0.35186359670160694</v>
      </c>
      <c r="Q124" s="271">
        <f t="shared" si="24"/>
        <v>0.35464861646238521</v>
      </c>
      <c r="R124" s="271">
        <f t="shared" si="24"/>
        <v>0.35160266158444337</v>
      </c>
      <c r="S124" s="271">
        <f t="shared" si="24"/>
        <v>0.34929297219638683</v>
      </c>
      <c r="T124" s="271">
        <f t="shared" si="24"/>
        <v>0.3459250550275686</v>
      </c>
      <c r="U124" s="271">
        <f t="shared" si="24"/>
        <v>0.34155235617916307</v>
      </c>
      <c r="V124" s="271">
        <f t="shared" si="24"/>
        <v>0.3405277694982875</v>
      </c>
      <c r="W124" s="271">
        <f t="shared" si="24"/>
        <v>0.34489979769856555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0.1684147504488151</v>
      </c>
      <c r="C125" s="271">
        <f t="shared" si="25"/>
        <v>0.16552498317892514</v>
      </c>
      <c r="D125" s="271">
        <f t="shared" si="25"/>
        <v>0.16415555338683382</v>
      </c>
      <c r="E125" s="271">
        <f t="shared" si="25"/>
        <v>0.18238597976639517</v>
      </c>
      <c r="F125" s="271">
        <f t="shared" si="25"/>
        <v>0.18401046448997102</v>
      </c>
      <c r="G125" s="271">
        <f t="shared" si="25"/>
        <v>0.18478800553288871</v>
      </c>
      <c r="H125" s="271">
        <f t="shared" si="25"/>
        <v>0.1798632401199986</v>
      </c>
      <c r="I125" s="271">
        <f t="shared" si="25"/>
        <v>0.19404463468291483</v>
      </c>
      <c r="J125" s="271">
        <f t="shared" si="25"/>
        <v>0.18066421936878763</v>
      </c>
      <c r="K125" s="271">
        <f t="shared" si="25"/>
        <v>0.18283032653649514</v>
      </c>
      <c r="L125" s="271">
        <f t="shared" si="25"/>
        <v>0.18284790948295035</v>
      </c>
      <c r="M125" s="271">
        <f t="shared" si="25"/>
        <v>0.18066418319992722</v>
      </c>
      <c r="N125" s="271">
        <f t="shared" si="25"/>
        <v>0.17989122906374191</v>
      </c>
      <c r="O125" s="271">
        <f t="shared" si="25"/>
        <v>0.17980338983763183</v>
      </c>
      <c r="P125" s="271">
        <f t="shared" si="25"/>
        <v>0.1784493577246821</v>
      </c>
      <c r="Q125" s="271">
        <f t="shared" si="25"/>
        <v>0.17847274653677278</v>
      </c>
      <c r="R125" s="271">
        <f t="shared" si="25"/>
        <v>0.17994004218244433</v>
      </c>
      <c r="S125" s="271">
        <f t="shared" si="25"/>
        <v>0.1808606566243669</v>
      </c>
      <c r="T125" s="271">
        <f t="shared" si="25"/>
        <v>0.18193185930748187</v>
      </c>
      <c r="U125" s="271">
        <f t="shared" si="25"/>
        <v>0.18434270350714577</v>
      </c>
      <c r="V125" s="271">
        <f t="shared" si="25"/>
        <v>0.18503706304436671</v>
      </c>
      <c r="W125" s="271">
        <f t="shared" si="25"/>
        <v>0.18385552870709551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0.13852479716101454</v>
      </c>
      <c r="C126" s="272">
        <f t="shared" si="26"/>
        <v>0.12304986148595465</v>
      </c>
      <c r="D126" s="272">
        <f t="shared" si="26"/>
        <v>0.12021630570425429</v>
      </c>
      <c r="E126" s="272">
        <f t="shared" si="26"/>
        <v>0.1603637196507787</v>
      </c>
      <c r="F126" s="272">
        <f t="shared" si="26"/>
        <v>0.16176620033839262</v>
      </c>
      <c r="G126" s="272">
        <f t="shared" si="26"/>
        <v>0.16339363757105579</v>
      </c>
      <c r="H126" s="272">
        <f t="shared" si="26"/>
        <v>0.15513159528455278</v>
      </c>
      <c r="I126" s="272">
        <f t="shared" si="26"/>
        <v>0.17832114470711363</v>
      </c>
      <c r="J126" s="272">
        <f t="shared" si="26"/>
        <v>0.15613491125656193</v>
      </c>
      <c r="K126" s="272">
        <f t="shared" si="26"/>
        <v>0.16000348540334292</v>
      </c>
      <c r="L126" s="272">
        <f t="shared" si="26"/>
        <v>0.15974025350969528</v>
      </c>
      <c r="M126" s="272">
        <f t="shared" si="26"/>
        <v>0.15603142011862545</v>
      </c>
      <c r="N126" s="272">
        <f t="shared" si="26"/>
        <v>0.15465064878101009</v>
      </c>
      <c r="O126" s="272">
        <f t="shared" si="26"/>
        <v>0.15390011539488233</v>
      </c>
      <c r="P126" s="272">
        <f t="shared" si="26"/>
        <v>0.1516051992821231</v>
      </c>
      <c r="Q126" s="272">
        <f t="shared" si="26"/>
        <v>0.15118956631357958</v>
      </c>
      <c r="R126" s="272">
        <f t="shared" si="26"/>
        <v>0.15371880673665764</v>
      </c>
      <c r="S126" s="272">
        <f t="shared" si="26"/>
        <v>0.15528626392906275</v>
      </c>
      <c r="T126" s="272">
        <f t="shared" si="26"/>
        <v>0.15723677107690426</v>
      </c>
      <c r="U126" s="272">
        <f t="shared" si="26"/>
        <v>0.16113469036614705</v>
      </c>
      <c r="V126" s="272">
        <f t="shared" si="26"/>
        <v>0.16225642275284552</v>
      </c>
      <c r="W126" s="272">
        <f t="shared" si="26"/>
        <v>0.16008630678838406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2.98899532878006E-2</v>
      </c>
      <c r="C127" s="272">
        <f t="shared" si="27"/>
        <v>4.2475121692970498E-2</v>
      </c>
      <c r="D127" s="272">
        <f t="shared" si="27"/>
        <v>4.3939247682579542E-2</v>
      </c>
      <c r="E127" s="272">
        <f t="shared" si="27"/>
        <v>2.202226011561648E-2</v>
      </c>
      <c r="F127" s="272">
        <f t="shared" si="27"/>
        <v>2.2244264151578399E-2</v>
      </c>
      <c r="G127" s="272">
        <f t="shared" si="27"/>
        <v>2.1394367961832937E-2</v>
      </c>
      <c r="H127" s="272">
        <f t="shared" si="27"/>
        <v>2.4731644835445807E-2</v>
      </c>
      <c r="I127" s="272">
        <f t="shared" si="27"/>
        <v>1.5723489975801148E-2</v>
      </c>
      <c r="J127" s="272">
        <f t="shared" si="27"/>
        <v>2.4529308112225753E-2</v>
      </c>
      <c r="K127" s="272">
        <f t="shared" si="27"/>
        <v>2.2826841133152278E-2</v>
      </c>
      <c r="L127" s="272">
        <f t="shared" si="27"/>
        <v>2.3107655973255082E-2</v>
      </c>
      <c r="M127" s="272">
        <f t="shared" si="27"/>
        <v>2.4632763081301787E-2</v>
      </c>
      <c r="N127" s="272">
        <f t="shared" si="27"/>
        <v>2.5240580282731767E-2</v>
      </c>
      <c r="O127" s="272">
        <f t="shared" si="27"/>
        <v>2.5903274442749476E-2</v>
      </c>
      <c r="P127" s="272">
        <f t="shared" si="27"/>
        <v>2.6844158442558993E-2</v>
      </c>
      <c r="Q127" s="272">
        <f t="shared" si="27"/>
        <v>2.7283180223193263E-2</v>
      </c>
      <c r="R127" s="272">
        <f t="shared" si="27"/>
        <v>2.6221235445786761E-2</v>
      </c>
      <c r="S127" s="272">
        <f t="shared" si="27"/>
        <v>2.5574392695304142E-2</v>
      </c>
      <c r="T127" s="272">
        <f t="shared" si="27"/>
        <v>2.4695088230577648E-2</v>
      </c>
      <c r="U127" s="272">
        <f t="shared" si="27"/>
        <v>2.3208013140998705E-2</v>
      </c>
      <c r="V127" s="272">
        <f t="shared" si="27"/>
        <v>2.2780640291521131E-2</v>
      </c>
      <c r="W127" s="272">
        <f t="shared" si="27"/>
        <v>2.3769221918711402E-2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0.19037047441296584</v>
      </c>
      <c r="C128" s="271">
        <f t="shared" si="28"/>
        <v>0.17537767533712253</v>
      </c>
      <c r="D128" s="271">
        <f t="shared" si="28"/>
        <v>0.17445118899575521</v>
      </c>
      <c r="E128" s="271">
        <f t="shared" si="28"/>
        <v>0.21474035435926941</v>
      </c>
      <c r="F128" s="271">
        <f t="shared" si="28"/>
        <v>0.21320994086745973</v>
      </c>
      <c r="G128" s="271">
        <f t="shared" si="28"/>
        <v>0.21185009857773426</v>
      </c>
      <c r="H128" s="271">
        <f t="shared" si="28"/>
        <v>0.20590122294413246</v>
      </c>
      <c r="I128" s="271">
        <f t="shared" si="28"/>
        <v>0.22189301861625174</v>
      </c>
      <c r="J128" s="271">
        <f t="shared" si="28"/>
        <v>0.20235424461745868</v>
      </c>
      <c r="K128" s="271">
        <f t="shared" si="28"/>
        <v>0.21101168917284083</v>
      </c>
      <c r="L128" s="271">
        <f t="shared" si="28"/>
        <v>0.20640967567125987</v>
      </c>
      <c r="M128" s="271">
        <f t="shared" si="28"/>
        <v>0.20340664917380802</v>
      </c>
      <c r="N128" s="271">
        <f t="shared" si="28"/>
        <v>0.20256989016437896</v>
      </c>
      <c r="O128" s="271">
        <f t="shared" si="28"/>
        <v>0.19749544657485288</v>
      </c>
      <c r="P128" s="271">
        <f t="shared" si="28"/>
        <v>0.19576604296504233</v>
      </c>
      <c r="Q128" s="271">
        <f t="shared" si="28"/>
        <v>0.19397709488546866</v>
      </c>
      <c r="R128" s="271">
        <f t="shared" si="28"/>
        <v>0.19510984089923289</v>
      </c>
      <c r="S128" s="271">
        <f t="shared" si="28"/>
        <v>0.19633237909700288</v>
      </c>
      <c r="T128" s="271">
        <f t="shared" si="28"/>
        <v>0.19733045427658516</v>
      </c>
      <c r="U128" s="271">
        <f t="shared" si="28"/>
        <v>0.19891306937175893</v>
      </c>
      <c r="V128" s="271">
        <f t="shared" si="28"/>
        <v>0.19950390251417097</v>
      </c>
      <c r="W128" s="271">
        <f t="shared" si="28"/>
        <v>0.19773711213729364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0.10122639746511727</v>
      </c>
      <c r="C129" s="272">
        <f t="shared" si="29"/>
        <v>8.9918155031309982E-2</v>
      </c>
      <c r="D129" s="272">
        <f t="shared" si="29"/>
        <v>8.7847546377289878E-2</v>
      </c>
      <c r="E129" s="272">
        <f t="shared" si="29"/>
        <v>0.11718509578819929</v>
      </c>
      <c r="F129" s="272">
        <f t="shared" si="29"/>
        <v>0.11820995249567062</v>
      </c>
      <c r="G129" s="272">
        <f t="shared" si="29"/>
        <v>0.11939919522721992</v>
      </c>
      <c r="H129" s="272">
        <f t="shared" si="29"/>
        <v>0.11336174349650177</v>
      </c>
      <c r="I129" s="272">
        <f t="shared" si="29"/>
        <v>0.1303074066195932</v>
      </c>
      <c r="J129" s="272">
        <f t="shared" si="29"/>
        <v>0.1140949123113793</v>
      </c>
      <c r="K129" s="272">
        <f t="shared" si="29"/>
        <v>0.1169218561671436</v>
      </c>
      <c r="L129" s="272">
        <f t="shared" si="29"/>
        <v>0.11672950059732536</v>
      </c>
      <c r="M129" s="272">
        <f t="shared" si="29"/>
        <v>0.11401928660913986</v>
      </c>
      <c r="N129" s="272">
        <f t="shared" si="29"/>
        <v>0.11301029391545322</v>
      </c>
      <c r="O129" s="272">
        <f t="shared" si="29"/>
        <v>0.11246184488385702</v>
      </c>
      <c r="P129" s="272">
        <f t="shared" si="29"/>
        <v>0.11078484484241868</v>
      </c>
      <c r="Q129" s="272">
        <f t="shared" si="29"/>
        <v>0.11048112284508928</v>
      </c>
      <c r="R129" s="272">
        <f t="shared" si="29"/>
        <v>0.11232935436463261</v>
      </c>
      <c r="S129" s="272">
        <f t="shared" si="29"/>
        <v>0.11347476694071837</v>
      </c>
      <c r="T129" s="272">
        <f t="shared" si="29"/>
        <v>0.11490009161797783</v>
      </c>
      <c r="U129" s="272">
        <f t="shared" si="29"/>
        <v>0.11774847930990286</v>
      </c>
      <c r="V129" s="272">
        <f t="shared" si="29"/>
        <v>0.11856818040856937</v>
      </c>
      <c r="W129" s="272">
        <f t="shared" si="29"/>
        <v>0.11698237753669341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6.7302122628234401E-2</v>
      </c>
      <c r="C130" s="272">
        <f t="shared" si="30"/>
        <v>5.4421008508721024E-2</v>
      </c>
      <c r="D130" s="272">
        <f t="shared" si="30"/>
        <v>5.4495227075614106E-2</v>
      </c>
      <c r="E130" s="272">
        <f t="shared" si="30"/>
        <v>8.1462587069429618E-2</v>
      </c>
      <c r="F130" s="272">
        <f t="shared" si="30"/>
        <v>7.874508837933894E-2</v>
      </c>
      <c r="G130" s="272">
        <f t="shared" si="30"/>
        <v>7.6817061329419775E-2</v>
      </c>
      <c r="H130" s="272">
        <f t="shared" si="30"/>
        <v>7.4466936759342114E-2</v>
      </c>
      <c r="I130" s="272">
        <f t="shared" si="30"/>
        <v>8.0095739580680919E-2</v>
      </c>
      <c r="J130" s="272">
        <f t="shared" si="30"/>
        <v>7.0334646304725038E-2</v>
      </c>
      <c r="K130" s="272">
        <f t="shared" si="30"/>
        <v>7.7409217399151783E-2</v>
      </c>
      <c r="L130" s="272">
        <f t="shared" si="30"/>
        <v>7.2794355235360417E-2</v>
      </c>
      <c r="M130" s="272">
        <f t="shared" si="30"/>
        <v>7.1387077291312967E-2</v>
      </c>
      <c r="N130" s="272">
        <f t="shared" si="30"/>
        <v>7.111515117978634E-2</v>
      </c>
      <c r="O130" s="272">
        <f t="shared" si="30"/>
        <v>6.6104895725507415E-2</v>
      </c>
      <c r="P130" s="272">
        <f t="shared" si="30"/>
        <v>6.5364945236401698E-2</v>
      </c>
      <c r="Q130" s="272">
        <f t="shared" si="30"/>
        <v>6.3558905883370445E-2</v>
      </c>
      <c r="R130" s="272">
        <f t="shared" si="30"/>
        <v>6.3619431938891871E-2</v>
      </c>
      <c r="S130" s="272">
        <f t="shared" si="30"/>
        <v>6.4169235107843531E-2</v>
      </c>
      <c r="T130" s="272">
        <f t="shared" si="30"/>
        <v>6.438453355149841E-2</v>
      </c>
      <c r="U130" s="272">
        <f t="shared" si="30"/>
        <v>6.4205434656230534E-2</v>
      </c>
      <c r="V130" s="272">
        <f t="shared" si="30"/>
        <v>6.4288867564612828E-2</v>
      </c>
      <c r="W130" s="272">
        <f t="shared" si="30"/>
        <v>6.3385478303596934E-2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2.1841954319614127E-2</v>
      </c>
      <c r="C131" s="273">
        <f t="shared" si="31"/>
        <v>3.1038511797091512E-2</v>
      </c>
      <c r="D131" s="273">
        <f t="shared" si="31"/>
        <v>3.210841554285121E-2</v>
      </c>
      <c r="E131" s="273">
        <f t="shared" si="31"/>
        <v>1.6092671501640531E-2</v>
      </c>
      <c r="F131" s="273">
        <f t="shared" si="31"/>
        <v>1.6254899992450167E-2</v>
      </c>
      <c r="G131" s="273">
        <f t="shared" si="31"/>
        <v>1.5633842021094583E-2</v>
      </c>
      <c r="H131" s="273">
        <f t="shared" si="31"/>
        <v>1.8072542688288597E-2</v>
      </c>
      <c r="I131" s="273">
        <f t="shared" si="31"/>
        <v>1.148987241597761E-2</v>
      </c>
      <c r="J131" s="273">
        <f t="shared" si="31"/>
        <v>1.7924686001354363E-2</v>
      </c>
      <c r="K131" s="273">
        <f t="shared" si="31"/>
        <v>1.6680615606545442E-2</v>
      </c>
      <c r="L131" s="273">
        <f t="shared" si="31"/>
        <v>1.6885819838574088E-2</v>
      </c>
      <c r="M131" s="273">
        <f t="shared" si="31"/>
        <v>1.8000285273355173E-2</v>
      </c>
      <c r="N131" s="273">
        <f t="shared" si="31"/>
        <v>1.8444445069139389E-2</v>
      </c>
      <c r="O131" s="273">
        <f t="shared" si="31"/>
        <v>1.8928705965488443E-2</v>
      </c>
      <c r="P131" s="273">
        <f t="shared" si="31"/>
        <v>1.9616252886221947E-2</v>
      </c>
      <c r="Q131" s="273">
        <f t="shared" si="31"/>
        <v>1.993706615700893E-2</v>
      </c>
      <c r="R131" s="273">
        <f t="shared" si="31"/>
        <v>1.9161054595708406E-2</v>
      </c>
      <c r="S131" s="273">
        <f t="shared" si="31"/>
        <v>1.8688377048441004E-2</v>
      </c>
      <c r="T131" s="273">
        <f t="shared" si="31"/>
        <v>1.8045829107108908E-2</v>
      </c>
      <c r="U131" s="273">
        <f t="shared" si="31"/>
        <v>1.695915540562554E-2</v>
      </c>
      <c r="V131" s="273">
        <f t="shared" si="31"/>
        <v>1.664685454098877E-2</v>
      </c>
      <c r="W131" s="273">
        <f t="shared" si="31"/>
        <v>1.736925629700331E-2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0</v>
      </c>
      <c r="C136" s="274">
        <f t="shared" si="32"/>
        <v>0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</v>
      </c>
      <c r="C137" s="275">
        <f>IF(C$6=0,0,C$6/ISI!C$8*1000)</f>
        <v>0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</v>
      </c>
      <c r="C138" s="276">
        <f>IF(C$7=0,0,C$7/ISI!C$8*1000)</f>
        <v>0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0</v>
      </c>
      <c r="C139" s="276">
        <f>IF(C$8=0,0,C$8/ISI!C$8*1000)</f>
        <v>0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</v>
      </c>
      <c r="C140" s="276">
        <f>IF(C$9=0,0,C$9/ISI!C$8*1000)</f>
        <v>0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</v>
      </c>
      <c r="C141" s="277">
        <f>IF(C$10=0,0,C$10/ISI!C$8*1000)</f>
        <v>0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0</v>
      </c>
      <c r="C142" s="278">
        <f>IF(C$16=0,0,C$16/ISI!C$8*1000)</f>
        <v>0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0</v>
      </c>
      <c r="C143" s="278">
        <f>IF(C$22=0,0,C$22/ISI!C$8*1000)</f>
        <v>0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0</v>
      </c>
      <c r="C144" s="278">
        <f>IF(C$28=0,0,C$28/ISI!C$8*1000)</f>
        <v>0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0</v>
      </c>
      <c r="C145" s="279">
        <f>IF(C$35=0,0,C$35/ISI!C$8*1000)</f>
        <v>0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323.78622412230328</v>
      </c>
      <c r="C147" s="274">
        <f t="shared" si="33"/>
        <v>323.40195654372735</v>
      </c>
      <c r="D147" s="274">
        <f t="shared" si="33"/>
        <v>285.21516666511553</v>
      </c>
      <c r="E147" s="274">
        <f t="shared" si="33"/>
        <v>243.58822190802707</v>
      </c>
      <c r="F147" s="274">
        <f t="shared" si="33"/>
        <v>233.7754817080644</v>
      </c>
      <c r="G147" s="274">
        <f t="shared" si="33"/>
        <v>264.7574399495827</v>
      </c>
      <c r="H147" s="274">
        <f t="shared" si="33"/>
        <v>257.02145082395259</v>
      </c>
      <c r="I147" s="274">
        <f t="shared" si="33"/>
        <v>214.74175899828592</v>
      </c>
      <c r="J147" s="274">
        <f t="shared" si="33"/>
        <v>234.961265436037</v>
      </c>
      <c r="K147" s="274">
        <f t="shared" si="33"/>
        <v>275.24228165455014</v>
      </c>
      <c r="L147" s="274">
        <f t="shared" si="33"/>
        <v>243.89052669179921</v>
      </c>
      <c r="M147" s="274">
        <f t="shared" si="33"/>
        <v>220.96931608124743</v>
      </c>
      <c r="N147" s="274">
        <f t="shared" si="33"/>
        <v>236.54914826891292</v>
      </c>
      <c r="O147" s="274">
        <f t="shared" si="33"/>
        <v>239.15586834860841</v>
      </c>
      <c r="P147" s="274">
        <f t="shared" si="33"/>
        <v>234.51663788455272</v>
      </c>
      <c r="Q147" s="274">
        <f t="shared" si="33"/>
        <v>237.39468585874201</v>
      </c>
      <c r="R147" s="274">
        <f t="shared" si="33"/>
        <v>244.90488289014684</v>
      </c>
      <c r="S147" s="274">
        <f t="shared" si="33"/>
        <v>244.11917177743209</v>
      </c>
      <c r="T147" s="274">
        <f t="shared" si="33"/>
        <v>231.97276966514227</v>
      </c>
      <c r="U147" s="274">
        <f t="shared" si="33"/>
        <v>250.23242187927119</v>
      </c>
      <c r="V147" s="274">
        <f t="shared" si="33"/>
        <v>241.9823147686854</v>
      </c>
      <c r="W147" s="274">
        <f t="shared" si="33"/>
        <v>234.56752196804288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0.80853913103633146</v>
      </c>
      <c r="C148" s="275">
        <f>IF(C$55=0,0,C$55/ISI!C$9*1000)</f>
        <v>0.94212590377299321</v>
      </c>
      <c r="D148" s="275">
        <f>IF(D$55=0,0,D$55/ISI!D$9*1000)</f>
        <v>0.83469277000356756</v>
      </c>
      <c r="E148" s="275">
        <f>IF(E$55=0,0,E$55/ISI!E$9*1000)</f>
        <v>0.58841308533014536</v>
      </c>
      <c r="F148" s="275">
        <f>IF(F$55=0,0,F$55/ISI!F$9*1000)</f>
        <v>0.57519960824801697</v>
      </c>
      <c r="G148" s="275">
        <f>IF(G$55=0,0,G$55/ISI!G$9*1000)</f>
        <v>0.63802680676140477</v>
      </c>
      <c r="H148" s="275">
        <f>IF(H$55=0,0,H$55/ISI!H$9*1000)</f>
        <v>0.63978711587205095</v>
      </c>
      <c r="I148" s="275">
        <f>IF(I$55=0,0,I$55/ISI!I$9*1000)</f>
        <v>0.4755319759828997</v>
      </c>
      <c r="J148" s="275">
        <f>IF(J$55=0,0,J$55/ISI!J$9*1000)</f>
        <v>0.58618318009048243</v>
      </c>
      <c r="K148" s="275">
        <f>IF(K$55=0,0,K$55/ISI!K$9*1000)</f>
        <v>0.67508500352194345</v>
      </c>
      <c r="L148" s="275">
        <f>IF(L$55=0,0,L$55/ISI!L$9*1000)</f>
        <v>0.60057207365279752</v>
      </c>
      <c r="M148" s="275">
        <f>IF(M$55=0,0,M$55/ISI!M$9*1000)</f>
        <v>0.55200364117098211</v>
      </c>
      <c r="N148" s="275">
        <f>IF(N$55=0,0,N$55/ISI!N$9*1000)</f>
        <v>0.59589573513461058</v>
      </c>
      <c r="O148" s="275">
        <f>IF(O$55=0,0,O$55/ISI!O$9*1000)</f>
        <v>0.60920628044341552</v>
      </c>
      <c r="P148" s="275">
        <f>IF(P$55=0,0,P$55/ISI!P$9*1000)</f>
        <v>0.60146315482931623</v>
      </c>
      <c r="Q148" s="275">
        <f>IF(Q$55=0,0,Q$55/ISI!Q$9*1000)</f>
        <v>0.6136635015078461</v>
      </c>
      <c r="R148" s="275">
        <f>IF(R$55=0,0,R$55/ISI!R$9*1000)</f>
        <v>0.62764002207454783</v>
      </c>
      <c r="S148" s="275">
        <f>IF(S$55=0,0,S$55/ISI!S$9*1000)</f>
        <v>0.62151664838197263</v>
      </c>
      <c r="T148" s="275">
        <f>IF(T$55=0,0,T$55/ISI!T$9*1000)</f>
        <v>0.58489789373273759</v>
      </c>
      <c r="U148" s="275">
        <f>IF(U$55=0,0,U$55/ISI!U$9*1000)</f>
        <v>0.62296248745863492</v>
      </c>
      <c r="V148" s="275">
        <f>IF(V$55=0,0,V$55/ISI!V$9*1000)</f>
        <v>0.60061640674837224</v>
      </c>
      <c r="W148" s="275">
        <f>IF(W$55=0,0,W$55/ISI!W$9*1000)</f>
        <v>0.58968740301222067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0.59742474251223443</v>
      </c>
      <c r="C149" s="276">
        <f>IF(C$56=0,0,C$56/ISI!C$9*1000)</f>
        <v>0.6961312122942821</v>
      </c>
      <c r="D149" s="276">
        <f>IF(D$56=0,0,D$56/ISI!D$9*1000)</f>
        <v>0.61674951038801096</v>
      </c>
      <c r="E149" s="276">
        <f>IF(E$56=0,0,E$56/ISI!E$9*1000)</f>
        <v>0.43477491997650214</v>
      </c>
      <c r="F149" s="276">
        <f>IF(F$56=0,0,F$56/ISI!F$9*1000)</f>
        <v>0.42501156055397921</v>
      </c>
      <c r="G149" s="276">
        <f>IF(G$56=0,0,G$56/ISI!G$9*1000)</f>
        <v>0.47143420288981341</v>
      </c>
      <c r="H149" s="276">
        <f>IF(H$56=0,0,H$56/ISI!H$9*1000)</f>
        <v>0.47273488479474707</v>
      </c>
      <c r="I149" s="276">
        <f>IF(I$56=0,0,I$56/ISI!I$9*1000)</f>
        <v>0.35136774140267574</v>
      </c>
      <c r="J149" s="276">
        <f>IF(J$56=0,0,J$56/ISI!J$9*1000)</f>
        <v>0.43312725629209281</v>
      </c>
      <c r="K149" s="276">
        <f>IF(K$56=0,0,K$56/ISI!K$9*1000)</f>
        <v>0.49881628349394652</v>
      </c>
      <c r="L149" s="276">
        <f>IF(L$56=0,0,L$56/ISI!L$9*1000)</f>
        <v>0.44375912394268385</v>
      </c>
      <c r="M149" s="276">
        <f>IF(M$56=0,0,M$56/ISI!M$9*1000)</f>
        <v>0.40787219880093994</v>
      </c>
      <c r="N149" s="276">
        <f>IF(N$56=0,0,N$56/ISI!N$9*1000)</f>
        <v>0.44030380529713231</v>
      </c>
      <c r="O149" s="276">
        <f>IF(O$56=0,0,O$56/ISI!O$9*1000)</f>
        <v>0.45013888785351741</v>
      </c>
      <c r="P149" s="276">
        <f>IF(P$56=0,0,P$56/ISI!P$9*1000)</f>
        <v>0.4444175385103955</v>
      </c>
      <c r="Q149" s="276">
        <f>IF(Q$56=0,0,Q$56/ISI!Q$9*1000)</f>
        <v>0.4534323019191106</v>
      </c>
      <c r="R149" s="276">
        <f>IF(R$56=0,0,R$56/ISI!R$9*1000)</f>
        <v>0.46375946962226988</v>
      </c>
      <c r="S149" s="276">
        <f>IF(S$56=0,0,S$56/ISI!S$9*1000)</f>
        <v>0.45923494531519726</v>
      </c>
      <c r="T149" s="276">
        <f>IF(T$56=0,0,T$56/ISI!T$9*1000)</f>
        <v>0.43217756586666362</v>
      </c>
      <c r="U149" s="276">
        <f>IF(U$56=0,0,U$56/ISI!U$9*1000)</f>
        <v>0.46030326718724074</v>
      </c>
      <c r="V149" s="276">
        <f>IF(V$56=0,0,V$56/ISI!V$9*1000)</f>
        <v>0.44379188140264064</v>
      </c>
      <c r="W149" s="276">
        <f>IF(W$56=0,0,W$56/ISI!W$9*1000)</f>
        <v>0.43571650571288667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14.935618562805862</v>
      </c>
      <c r="C150" s="276">
        <f>IF(C$57=0,0,C$57/ISI!C$9*1000)</f>
        <v>17.403280307357047</v>
      </c>
      <c r="D150" s="276">
        <f>IF(D$57=0,0,D$57/ISI!D$9*1000)</f>
        <v>15.418737759700267</v>
      </c>
      <c r="E150" s="276">
        <f>IF(E$57=0,0,E$57/ISI!E$9*1000)</f>
        <v>10.869372999412551</v>
      </c>
      <c r="F150" s="276">
        <f>IF(F$57=0,0,F$57/ISI!F$9*1000)</f>
        <v>10.625289013849482</v>
      </c>
      <c r="G150" s="276">
        <f>IF(G$57=0,0,G$57/ISI!G$9*1000)</f>
        <v>11.78585507224534</v>
      </c>
      <c r="H150" s="276">
        <f>IF(H$57=0,0,H$57/ISI!H$9*1000)</f>
        <v>11.818372119868679</v>
      </c>
      <c r="I150" s="276">
        <f>IF(I$57=0,0,I$57/ISI!I$9*1000)</f>
        <v>8.7841935350668958</v>
      </c>
      <c r="J150" s="276">
        <f>IF(J$57=0,0,J$57/ISI!J$9*1000)</f>
        <v>10.828181407302321</v>
      </c>
      <c r="K150" s="276">
        <f>IF(K$57=0,0,K$57/ISI!K$9*1000)</f>
        <v>12.47040708734866</v>
      </c>
      <c r="L150" s="276">
        <f>IF(L$57=0,0,L$57/ISI!L$9*1000)</f>
        <v>11.093978098567094</v>
      </c>
      <c r="M150" s="276">
        <f>IF(M$57=0,0,M$57/ISI!M$9*1000)</f>
        <v>10.196804970023498</v>
      </c>
      <c r="N150" s="276">
        <f>IF(N$57=0,0,N$57/ISI!N$9*1000)</f>
        <v>11.007595132428305</v>
      </c>
      <c r="O150" s="276">
        <f>IF(O$57=0,0,O$57/ISI!O$9*1000)</f>
        <v>11.253472196337933</v>
      </c>
      <c r="P150" s="276">
        <f>IF(P$57=0,0,P$57/ISI!P$9*1000)</f>
        <v>11.110438462759886</v>
      </c>
      <c r="Q150" s="276">
        <f>IF(Q$57=0,0,Q$57/ISI!Q$9*1000)</f>
        <v>11.335807547977767</v>
      </c>
      <c r="R150" s="276">
        <f>IF(R$57=0,0,R$57/ISI!R$9*1000)</f>
        <v>11.593986740556742</v>
      </c>
      <c r="S150" s="276">
        <f>IF(S$57=0,0,S$57/ISI!S$9*1000)</f>
        <v>11.480873632879934</v>
      </c>
      <c r="T150" s="276">
        <f>IF(T$57=0,0,T$57/ISI!T$9*1000)</f>
        <v>10.804439146666587</v>
      </c>
      <c r="U150" s="276">
        <f>IF(U$57=0,0,U$57/ISI!U$9*1000)</f>
        <v>11.507581679681019</v>
      </c>
      <c r="V150" s="276">
        <f>IF(V$57=0,0,V$57/ISI!V$9*1000)</f>
        <v>11.094797035066017</v>
      </c>
      <c r="W150" s="276">
        <f>IF(W$57=0,0,W$57/ISI!W$9*1000)</f>
        <v>10.892912642822164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0.37339046407014675</v>
      </c>
      <c r="C151" s="276">
        <f>IF(C$58=0,0,C$58/ISI!C$9*1000)</f>
        <v>0.4350820076839263</v>
      </c>
      <c r="D151" s="276">
        <f>IF(D$58=0,0,D$58/ISI!D$9*1000)</f>
        <v>0.3854684439925069</v>
      </c>
      <c r="E151" s="276">
        <f>IF(E$58=0,0,E$58/ISI!E$9*1000)</f>
        <v>0.27173432498531375</v>
      </c>
      <c r="F151" s="276">
        <f>IF(F$58=0,0,F$58/ISI!F$9*1000)</f>
        <v>0.26563222534623709</v>
      </c>
      <c r="G151" s="276">
        <f>IF(G$58=0,0,G$58/ISI!G$9*1000)</f>
        <v>0.29464637680613348</v>
      </c>
      <c r="H151" s="276">
        <f>IF(H$58=0,0,H$58/ISI!H$9*1000)</f>
        <v>0.29545930299671697</v>
      </c>
      <c r="I151" s="276">
        <f>IF(I$58=0,0,I$58/ISI!I$9*1000)</f>
        <v>0.2196048383766725</v>
      </c>
      <c r="J151" s="276">
        <f>IF(J$58=0,0,J$58/ISI!J$9*1000)</f>
        <v>0.2707045351825581</v>
      </c>
      <c r="K151" s="276">
        <f>IF(K$58=0,0,K$58/ISI!K$9*1000)</f>
        <v>0.31176017718371679</v>
      </c>
      <c r="L151" s="276">
        <f>IF(L$58=0,0,L$58/ISI!L$9*1000)</f>
        <v>0.2773494524641773</v>
      </c>
      <c r="M151" s="276">
        <f>IF(M$58=0,0,M$58/ISI!M$9*1000)</f>
        <v>0.25492012425058747</v>
      </c>
      <c r="N151" s="276">
        <f>IF(N$58=0,0,N$58/ISI!N$9*1000)</f>
        <v>0.27518987831070763</v>
      </c>
      <c r="O151" s="276">
        <f>IF(O$58=0,0,O$58/ISI!O$9*1000)</f>
        <v>0.28133680490844837</v>
      </c>
      <c r="P151" s="276">
        <f>IF(P$58=0,0,P$58/ISI!P$9*1000)</f>
        <v>0.27776096156899716</v>
      </c>
      <c r="Q151" s="276">
        <f>IF(Q$58=0,0,Q$58/ISI!Q$9*1000)</f>
        <v>0.28339518869944419</v>
      </c>
      <c r="R151" s="276">
        <f>IF(R$58=0,0,R$58/ISI!R$9*1000)</f>
        <v>0.2898496685139188</v>
      </c>
      <c r="S151" s="276">
        <f>IF(S$58=0,0,S$58/ISI!S$9*1000)</f>
        <v>0.28702184082199844</v>
      </c>
      <c r="T151" s="276">
        <f>IF(T$58=0,0,T$58/ISI!T$9*1000)</f>
        <v>0.27011097866666478</v>
      </c>
      <c r="U151" s="276">
        <f>IF(U$58=0,0,U$58/ISI!U$9*1000)</f>
        <v>0.28768954199202562</v>
      </c>
      <c r="V151" s="276">
        <f>IF(V$58=0,0,V$58/ISI!V$9*1000)</f>
        <v>0.27736992587665049</v>
      </c>
      <c r="W151" s="276">
        <f>IF(W$58=0,0,W$58/ISI!W$9*1000)</f>
        <v>0.27232281607055414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0.92610124541259142</v>
      </c>
      <c r="C152" s="277">
        <f>IF(C$59=0,0,C$59/ISI!C$9*1000)</f>
        <v>0.90848483860416462</v>
      </c>
      <c r="D152" s="277">
        <f>IF(D$59=0,0,D$59/ISI!D$9*1000)</f>
        <v>0.79401746187926348</v>
      </c>
      <c r="E152" s="277">
        <f>IF(E$59=0,0,E$59/ISI!E$9*1000)</f>
        <v>0.75354130262122687</v>
      </c>
      <c r="F152" s="277">
        <f>IF(F$59=0,0,F$59/ISI!F$9*1000)</f>
        <v>0.72969825714505476</v>
      </c>
      <c r="G152" s="277">
        <f>IF(G$59=0,0,G$59/ISI!G$9*1000)</f>
        <v>0.82563334262462229</v>
      </c>
      <c r="H152" s="277">
        <f>IF(H$59=0,0,H$59/ISI!H$9*1000)</f>
        <v>0.77525831248270738</v>
      </c>
      <c r="I152" s="277">
        <f>IF(I$59=0,0,I$59/ISI!I$9*1000)</f>
        <v>0.70304178266824435</v>
      </c>
      <c r="J152" s="277">
        <f>IF(J$59=0,0,J$59/ISI!J$9*1000)</f>
        <v>0.71625499671116422</v>
      </c>
      <c r="K152" s="277">
        <f>IF(K$59=0,0,K$59/ISI!K$9*1000)</f>
        <v>0.84600045080957076</v>
      </c>
      <c r="L152" s="277">
        <f>IF(L$59=0,0,L$59/ISI!L$9*1000)</f>
        <v>0.75236565429124869</v>
      </c>
      <c r="M152" s="277">
        <f>IF(M$59=0,0,M$59/ISI!M$9*1000)</f>
        <v>0.67309951451834615</v>
      </c>
      <c r="N152" s="277">
        <f>IF(N$59=0,0,N$59/ISI!N$9*1000)</f>
        <v>0.71782301914818114</v>
      </c>
      <c r="O152" s="277">
        <f>IF(O$59=0,0,O$59/ISI!O$9*1000)</f>
        <v>0.73017601304594493</v>
      </c>
      <c r="P152" s="277">
        <f>IF(P$59=0,0,P$59/ISI!P$9*1000)</f>
        <v>0.71047153028911891</v>
      </c>
      <c r="Q152" s="277">
        <f>IF(Q$59=0,0,Q$59/ISI!Q$9*1000)</f>
        <v>0.71928343653978377</v>
      </c>
      <c r="R152" s="277">
        <f>IF(R$59=0,0,R$59/ISI!R$9*1000)</f>
        <v>0.74842234424869492</v>
      </c>
      <c r="S152" s="277">
        <f>IF(S$59=0,0,S$59/ISI!S$9*1000)</f>
        <v>0.7483591375365588</v>
      </c>
      <c r="T152" s="277">
        <f>IF(T$59=0,0,T$59/ISI!T$9*1000)</f>
        <v>0.71572631060743075</v>
      </c>
      <c r="U152" s="277">
        <f>IF(U$59=0,0,U$59/ISI!U$9*1000)</f>
        <v>0.7832932912353483</v>
      </c>
      <c r="V152" s="277">
        <f>IF(V$59=0,0,V$59/ISI!V$9*1000)</f>
        <v>0.76222119733144178</v>
      </c>
      <c r="W152" s="277">
        <f>IF(W$59=0,0,W$59/ISI!W$9*1000)</f>
        <v>0.73450290537301743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79.047735685112812</v>
      </c>
      <c r="C153" s="278">
        <f>IF(C$65=0,0,C$65/ISI!C$9*1000)</f>
        <v>63.513098260700048</v>
      </c>
      <c r="D153" s="278">
        <f>IF(D$65=0,0,D$65/ISI!D$9*1000)</f>
        <v>56.073867035935812</v>
      </c>
      <c r="E153" s="278">
        <f>IF(E$65=0,0,E$65/ISI!E$9*1000)</f>
        <v>53.207627089919477</v>
      </c>
      <c r="F153" s="278">
        <f>IF(F$65=0,0,F$65/ISI!F$9*1000)</f>
        <v>49.379624700834121</v>
      </c>
      <c r="G153" s="278">
        <f>IF(G$65=0,0,G$65/ISI!G$9*1000)</f>
        <v>58.194729285299999</v>
      </c>
      <c r="H153" s="278">
        <f>IF(H$65=0,0,H$65/ISI!H$9*1000)</f>
        <v>56.094365293308506</v>
      </c>
      <c r="I153" s="278">
        <f>IF(I$65=0,0,I$65/ISI!I$9*1000)</f>
        <v>49.64812346450325</v>
      </c>
      <c r="J153" s="278">
        <f>IF(J$65=0,0,J$65/ISI!J$9*1000)</f>
        <v>51.710782825565069</v>
      </c>
      <c r="K153" s="278">
        <f>IF(K$65=0,0,K$65/ISI!K$9*1000)</f>
        <v>59.419804480246732</v>
      </c>
      <c r="L153" s="278">
        <f>IF(L$65=0,0,L$65/ISI!L$9*1000)</f>
        <v>53.390649209271714</v>
      </c>
      <c r="M153" s="278">
        <f>IF(M$65=0,0,M$65/ISI!M$9*1000)</f>
        <v>48.284487463809725</v>
      </c>
      <c r="N153" s="278">
        <f>IF(N$65=0,0,N$65/ISI!N$9*1000)</f>
        <v>51.287444356667798</v>
      </c>
      <c r="O153" s="278">
        <f>IF(O$65=0,0,O$65/ISI!O$9*1000)</f>
        <v>52.018119830090299</v>
      </c>
      <c r="P153" s="278">
        <f>IF(P$65=0,0,P$65/ISI!P$9*1000)</f>
        <v>51.094480929793072</v>
      </c>
      <c r="Q153" s="278">
        <f>IF(Q$65=0,0,Q$65/ISI!Q$9*1000)</f>
        <v>51.379793884201426</v>
      </c>
      <c r="R153" s="278">
        <f>IF(R$65=0,0,R$65/ISI!R$9*1000)</f>
        <v>53.220468291847183</v>
      </c>
      <c r="S153" s="278">
        <f>IF(S$65=0,0,S$65/ISI!S$9*1000)</f>
        <v>53.173003011720731</v>
      </c>
      <c r="T153" s="278">
        <f>IF(T$65=0,0,T$65/ISI!T$9*1000)</f>
        <v>50.941695346584616</v>
      </c>
      <c r="U153" s="278">
        <f>IF(U$65=0,0,U$65/ISI!U$9*1000)</f>
        <v>55.200098079733301</v>
      </c>
      <c r="V153" s="278">
        <f>IF(V$65=0,0,V$65/ISI!V$9*1000)</f>
        <v>53.34970744680696</v>
      </c>
      <c r="W153" s="278">
        <f>IF(W$65=0,0,W$65/ISI!W$9*1000)</f>
        <v>51.2308486575104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110.92770106248571</v>
      </c>
      <c r="C154" s="278">
        <f>IF(C$71=0,0,C$71/ISI!C$9*1000)</f>
        <v>129.25516725826685</v>
      </c>
      <c r="D154" s="278">
        <f>IF(D$71=0,0,D$71/ISI!D$9*1000)</f>
        <v>114.51585522063414</v>
      </c>
      <c r="E154" s="278">
        <f>IF(E$71=0,0,E$71/ISI!E$9*1000)</f>
        <v>80.727460583258136</v>
      </c>
      <c r="F154" s="278">
        <f>IF(F$71=0,0,F$71/ISI!F$9*1000)</f>
        <v>78.914634735381512</v>
      </c>
      <c r="G154" s="278">
        <f>IF(G$71=0,0,G$71/ISI!G$9*1000)</f>
        <v>87.534225832170847</v>
      </c>
      <c r="H154" s="278">
        <f>IF(H$71=0,0,H$71/ISI!H$9*1000)</f>
        <v>87.775731821563156</v>
      </c>
      <c r="I154" s="278">
        <f>IF(I$71=0,0,I$71/ISI!I$9*1000)</f>
        <v>65.240712357203066</v>
      </c>
      <c r="J154" s="278">
        <f>IF(J$71=0,0,J$71/ISI!J$9*1000)</f>
        <v>80.421528251317739</v>
      </c>
      <c r="K154" s="278">
        <f>IF(K$71=0,0,K$71/ISI!K$9*1000)</f>
        <v>92.618433156680808</v>
      </c>
      <c r="L154" s="278">
        <f>IF(L$71=0,0,L$71/ISI!L$9*1000)</f>
        <v>82.395615617571309</v>
      </c>
      <c r="M154" s="278">
        <f>IF(M$71=0,0,M$71/ISI!M$9*1000)</f>
        <v>75.732259012293682</v>
      </c>
      <c r="N154" s="278">
        <f>IF(N$71=0,0,N$71/ISI!N$9*1000)</f>
        <v>81.754044342539032</v>
      </c>
      <c r="O154" s="278">
        <f>IF(O$71=0,0,O$71/ISI!O$9*1000)</f>
        <v>83.580187486781526</v>
      </c>
      <c r="P154" s="278">
        <f>IF(P$71=0,0,P$71/ISI!P$9*1000)</f>
        <v>82.51786769242706</v>
      </c>
      <c r="Q154" s="278">
        <f>IF(Q$71=0,0,Q$71/ISI!Q$9*1000)</f>
        <v>84.191696895325379</v>
      </c>
      <c r="R154" s="278">
        <f>IF(R$71=0,0,R$71/ISI!R$9*1000)</f>
        <v>86.109208659202054</v>
      </c>
      <c r="S154" s="278">
        <f>IF(S$71=0,0,S$71/ISI!S$9*1000)</f>
        <v>85.269111080259549</v>
      </c>
      <c r="T154" s="278">
        <f>IF(T$71=0,0,T$71/ISI!T$9*1000)</f>
        <v>80.245193111311821</v>
      </c>
      <c r="U154" s="278">
        <f>IF(U$71=0,0,U$71/ISI!U$9*1000)</f>
        <v>85.467473285283418</v>
      </c>
      <c r="V154" s="278">
        <f>IF(V$71=0,0,V$71/ISI!V$9*1000)</f>
        <v>82.401697906212988</v>
      </c>
      <c r="W154" s="278">
        <f>IF(W$71=0,0,W$71/ISI!W$9*1000)</f>
        <v>80.902290873431852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54.53037613432182</v>
      </c>
      <c r="C155" s="278">
        <f>IF(C$72=0,0,C$72/ISI!C$9*1000)</f>
        <v>53.531103416931948</v>
      </c>
      <c r="D155" s="278">
        <f>IF(D$72=0,0,D$72/ISI!D$9*1000)</f>
        <v>46.819653518230069</v>
      </c>
      <c r="E155" s="278">
        <f>IF(E$72=0,0,E$72/ISI!E$9*1000)</f>
        <v>44.427076512249613</v>
      </c>
      <c r="F155" s="278">
        <f>IF(F$72=0,0,F$72/ISI!F$9*1000)</f>
        <v>43.017134975467663</v>
      </c>
      <c r="G155" s="278">
        <f>IF(G$72=0,0,G$72/ISI!G$9*1000)</f>
        <v>48.923999278276924</v>
      </c>
      <c r="H155" s="278">
        <f>IF(H$72=0,0,H$72/ISI!H$9*1000)</f>
        <v>46.228710925538984</v>
      </c>
      <c r="I155" s="278">
        <f>IF(I$72=0,0,I$72/ISI!I$9*1000)</f>
        <v>41.669486175988922</v>
      </c>
      <c r="J155" s="278">
        <f>IF(J$72=0,0,J$72/ISI!J$9*1000)</f>
        <v>42.449093601904117</v>
      </c>
      <c r="K155" s="278">
        <f>IF(K$72=0,0,K$72/ISI!K$9*1000)</f>
        <v>50.32263623155135</v>
      </c>
      <c r="L155" s="278">
        <f>IF(L$72=0,0,L$72/ISI!L$9*1000)</f>
        <v>44.594872948291176</v>
      </c>
      <c r="M155" s="278">
        <f>IF(M$72=0,0,M$72/ISI!M$9*1000)</f>
        <v>39.921241002065102</v>
      </c>
      <c r="N155" s="278">
        <f>IF(N$72=0,0,N$72/ISI!N$9*1000)</f>
        <v>42.553117016076058</v>
      </c>
      <c r="O155" s="278">
        <f>IF(O$72=0,0,O$72/ISI!O$9*1000)</f>
        <v>43.001035828642188</v>
      </c>
      <c r="P155" s="278">
        <f>IF(P$72=0,0,P$72/ISI!P$9*1000)</f>
        <v>41.849343406250277</v>
      </c>
      <c r="Q155" s="278">
        <f>IF(Q$72=0,0,Q$72/ISI!Q$9*1000)</f>
        <v>42.368481598444042</v>
      </c>
      <c r="R155" s="278">
        <f>IF(R$72=0,0,R$72/ISI!R$9*1000)</f>
        <v>44.068194957939625</v>
      </c>
      <c r="S155" s="278">
        <f>IF(S$72=0,0,S$72/ISI!S$9*1000)</f>
        <v>44.15155370226298</v>
      </c>
      <c r="T155" s="278">
        <f>IF(T$72=0,0,T$72/ISI!T$9*1000)</f>
        <v>42.203237293885557</v>
      </c>
      <c r="U155" s="278">
        <f>IF(U$72=0,0,U$72/ISI!U$9*1000)</f>
        <v>46.128521154365501</v>
      </c>
      <c r="V155" s="278">
        <f>IF(V$72=0,0,V$72/ISI!V$9*1000)</f>
        <v>44.775696833475052</v>
      </c>
      <c r="W155" s="278">
        <f>IF(W$72=0,0,W$72/ISI!W$9*1000)</f>
        <v>43.126535768947782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61.639337094545759</v>
      </c>
      <c r="C156" s="279">
        <f>IF(C$79=0,0,C$79/ISI!C$9*1000)</f>
        <v>56.717483338116033</v>
      </c>
      <c r="D156" s="279">
        <f>IF(D$79=0,0,D$79/ISI!D$9*1000)</f>
        <v>49.756124944351882</v>
      </c>
      <c r="E156" s="279">
        <f>IF(E$79=0,0,E$79/ISI!E$9*1000)</f>
        <v>52.308221090274102</v>
      </c>
      <c r="F156" s="279">
        <f>IF(F$79=0,0,F$79/ISI!F$9*1000)</f>
        <v>49.843256631238333</v>
      </c>
      <c r="G156" s="279">
        <f>IF(G$79=0,0,G$79/ISI!G$9*1000)</f>
        <v>56.08888975250764</v>
      </c>
      <c r="H156" s="279">
        <f>IF(H$79=0,0,H$79/ISI!H$9*1000)</f>
        <v>52.921031047527023</v>
      </c>
      <c r="I156" s="279">
        <f>IF(I$79=0,0,I$79/ISI!I$9*1000)</f>
        <v>47.64969712709329</v>
      </c>
      <c r="J156" s="279">
        <f>IF(J$79=0,0,J$79/ISI!J$9*1000)</f>
        <v>47.545409381671455</v>
      </c>
      <c r="K156" s="279">
        <f>IF(K$79=0,0,K$79/ISI!K$9*1000)</f>
        <v>58.079338783713432</v>
      </c>
      <c r="L156" s="279">
        <f>IF(L$79=0,0,L$79/ISI!L$9*1000)</f>
        <v>50.341364513747003</v>
      </c>
      <c r="M156" s="279">
        <f>IF(M$79=0,0,M$79/ISI!M$9*1000)</f>
        <v>44.946628154314574</v>
      </c>
      <c r="N156" s="279">
        <f>IF(N$79=0,0,N$79/ISI!N$9*1000)</f>
        <v>47.917734983311078</v>
      </c>
      <c r="O156" s="279">
        <f>IF(O$79=0,0,O$79/ISI!O$9*1000)</f>
        <v>47.232195020505131</v>
      </c>
      <c r="P156" s="279">
        <f>IF(P$79=0,0,P$79/ISI!P$9*1000)</f>
        <v>45.910394208124622</v>
      </c>
      <c r="Q156" s="279">
        <f>IF(Q$79=0,0,Q$79/ISI!Q$9*1000)</f>
        <v>46.049131504127203</v>
      </c>
      <c r="R156" s="279">
        <f>IF(R$79=0,0,R$79/ISI!R$9*1000)</f>
        <v>47.783352736141822</v>
      </c>
      <c r="S156" s="279">
        <f>IF(S$79=0,0,S$79/ISI!S$9*1000)</f>
        <v>47.92849777825316</v>
      </c>
      <c r="T156" s="279">
        <f>IF(T$79=0,0,T$79/ISI!T$9*1000)</f>
        <v>45.775292017820178</v>
      </c>
      <c r="U156" s="279">
        <f>IF(U$79=0,0,U$79/ISI!U$9*1000)</f>
        <v>49.774499092334707</v>
      </c>
      <c r="V156" s="279">
        <f>IF(V$79=0,0,V$79/ISI!V$9*1000)</f>
        <v>48.276416135765267</v>
      </c>
      <c r="W156" s="279">
        <f>IF(W$79=0,0,W$79/ISI!W$9*1000)</f>
        <v>46.382704395162001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SI: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72.484559570752154</v>
      </c>
      <c r="C54" s="225">
        <v>67.549215016205579</v>
      </c>
      <c r="D54" s="225">
        <v>61.996965740132502</v>
      </c>
      <c r="E54" s="225">
        <v>58.015340964619362</v>
      </c>
      <c r="F54" s="225">
        <v>58.804565746879867</v>
      </c>
      <c r="G54" s="225">
        <v>67.997517502294869</v>
      </c>
      <c r="H54" s="225">
        <v>72.182146409646464</v>
      </c>
      <c r="I54" s="225">
        <v>60.623250106919357</v>
      </c>
      <c r="J54" s="225">
        <v>67.818864322351345</v>
      </c>
      <c r="K54" s="225">
        <v>53.271045515743147</v>
      </c>
      <c r="L54" s="225">
        <v>66.439321993836245</v>
      </c>
      <c r="M54" s="225">
        <v>65.002812472060555</v>
      </c>
      <c r="N54" s="225">
        <v>68.089307075573743</v>
      </c>
      <c r="O54" s="225">
        <v>67.369434326853991</v>
      </c>
      <c r="P54" s="225">
        <v>65.770881768350222</v>
      </c>
      <c r="Q54" s="225">
        <v>66.425681010328546</v>
      </c>
      <c r="R54" s="225">
        <v>69.514389752231807</v>
      </c>
      <c r="S54" s="225">
        <v>74.218888866736648</v>
      </c>
      <c r="T54" s="225">
        <v>72.015617865047147</v>
      </c>
      <c r="U54" s="225">
        <v>73.933852352200461</v>
      </c>
      <c r="V54" s="225">
        <v>67.160558870419806</v>
      </c>
      <c r="W54" s="225">
        <v>75.109799275541278</v>
      </c>
      <c r="DA54" s="89" t="s">
        <v>302</v>
      </c>
    </row>
    <row r="55" spans="1:105" ht="12" customHeight="1" x14ac:dyDescent="0.25">
      <c r="A55" s="55" t="s">
        <v>92</v>
      </c>
      <c r="B55" s="261">
        <v>0.15460081048201879</v>
      </c>
      <c r="C55" s="261">
        <v>0.16042302905764169</v>
      </c>
      <c r="D55" s="261">
        <v>0.14789601191974761</v>
      </c>
      <c r="E55" s="261">
        <v>0.117755119484601</v>
      </c>
      <c r="F55" s="261">
        <v>0.1207447988400258</v>
      </c>
      <c r="G55" s="261">
        <v>0.13806122234442381</v>
      </c>
      <c r="H55" s="261">
        <v>0.15094510764102459</v>
      </c>
      <c r="I55" s="261">
        <v>0.114653022777317</v>
      </c>
      <c r="J55" s="261">
        <v>0.14214364596947249</v>
      </c>
      <c r="K55" s="261">
        <v>0.1096875035876827</v>
      </c>
      <c r="L55" s="261">
        <v>0.13756350297859571</v>
      </c>
      <c r="M55" s="261">
        <v>0.1363705319011608</v>
      </c>
      <c r="N55" s="261">
        <v>0.1436355737198422</v>
      </c>
      <c r="O55" s="261">
        <v>0.14361106202423241</v>
      </c>
      <c r="P55" s="261">
        <v>0.1411381906701559</v>
      </c>
      <c r="Q55" s="261">
        <v>0.14344657569982491</v>
      </c>
      <c r="R55" s="261">
        <v>0.1490199386164788</v>
      </c>
      <c r="S55" s="261">
        <v>0.1582996734694847</v>
      </c>
      <c r="T55" s="261">
        <v>0.1524383640982456</v>
      </c>
      <c r="U55" s="261">
        <v>0.1547634659689745</v>
      </c>
      <c r="V55" s="261">
        <v>0.14011434981960669</v>
      </c>
      <c r="W55" s="261">
        <v>0.1583005848664798</v>
      </c>
      <c r="DA55" s="67" t="s">
        <v>303</v>
      </c>
    </row>
    <row r="56" spans="1:105" ht="12" customHeight="1" x14ac:dyDescent="0.25">
      <c r="A56" s="202" t="s">
        <v>93</v>
      </c>
      <c r="B56" s="226">
        <v>2.9644041333192941E-2</v>
      </c>
      <c r="C56" s="226">
        <v>3.0760426736144809E-2</v>
      </c>
      <c r="D56" s="226">
        <v>2.8358425008860579E-2</v>
      </c>
      <c r="E56" s="226">
        <v>2.2579038352470909E-2</v>
      </c>
      <c r="F56" s="226">
        <v>2.3152296526919559E-2</v>
      </c>
      <c r="G56" s="226">
        <v>2.6472646352428068E-2</v>
      </c>
      <c r="H56" s="226">
        <v>2.894307601624263E-2</v>
      </c>
      <c r="I56" s="226">
        <v>2.1984224633683921E-2</v>
      </c>
      <c r="J56" s="226">
        <v>2.725543354677221E-2</v>
      </c>
      <c r="K56" s="226">
        <v>2.1032107658104409E-2</v>
      </c>
      <c r="L56" s="226">
        <v>2.637721080194852E-2</v>
      </c>
      <c r="M56" s="226">
        <v>2.6148463722172399E-2</v>
      </c>
      <c r="N56" s="226">
        <v>2.7541504284436569E-2</v>
      </c>
      <c r="O56" s="226">
        <v>2.7536804272091622E-2</v>
      </c>
      <c r="P56" s="226">
        <v>2.7062641811989651E-2</v>
      </c>
      <c r="Q56" s="226">
        <v>2.7505264725925741E-2</v>
      </c>
      <c r="R56" s="226">
        <v>2.8573933125211962E-2</v>
      </c>
      <c r="S56" s="226">
        <v>3.0353282422837888E-2</v>
      </c>
      <c r="T56" s="226">
        <v>2.9229401527738359E-2</v>
      </c>
      <c r="U56" s="226">
        <v>2.9675229824141679E-2</v>
      </c>
      <c r="V56" s="226">
        <v>2.686632472673204E-2</v>
      </c>
      <c r="W56" s="226">
        <v>3.0353457179296842E-2</v>
      </c>
      <c r="DA56" s="174" t="s">
        <v>304</v>
      </c>
    </row>
    <row r="57" spans="1:105" ht="12" customHeight="1" x14ac:dyDescent="0.25">
      <c r="A57" s="202" t="s">
        <v>94</v>
      </c>
      <c r="B57" s="226">
        <v>4.1008260223028898</v>
      </c>
      <c r="C57" s="226">
        <v>4.2552618584929398</v>
      </c>
      <c r="D57" s="226">
        <v>3.922979526332171</v>
      </c>
      <c r="E57" s="226">
        <v>3.123484648859602</v>
      </c>
      <c r="F57" s="226">
        <v>3.202786658084797</v>
      </c>
      <c r="G57" s="226">
        <v>3.662109218546481</v>
      </c>
      <c r="H57" s="226">
        <v>4.0038575698516086</v>
      </c>
      <c r="I57" s="226">
        <v>3.041200740636429</v>
      </c>
      <c r="J57" s="226">
        <v>3.7703965488875539</v>
      </c>
      <c r="K57" s="226">
        <v>2.9094890746780848</v>
      </c>
      <c r="L57" s="226">
        <v>3.6489070851241001</v>
      </c>
      <c r="M57" s="226">
        <v>3.617263222307685</v>
      </c>
      <c r="N57" s="226">
        <v>3.8099703138829408</v>
      </c>
      <c r="O57" s="226">
        <v>3.809320134890386</v>
      </c>
      <c r="P57" s="226">
        <v>3.743726590024826</v>
      </c>
      <c r="Q57" s="226">
        <v>3.804957093083944</v>
      </c>
      <c r="R57" s="226">
        <v>3.952791969298969</v>
      </c>
      <c r="S57" s="226">
        <v>4.1989393086733884</v>
      </c>
      <c r="T57" s="226">
        <v>4.0434665791359157</v>
      </c>
      <c r="U57" s="226">
        <v>4.1051405006778667</v>
      </c>
      <c r="V57" s="226">
        <v>3.716568949715318</v>
      </c>
      <c r="W57" s="226">
        <v>4.1989634837116858</v>
      </c>
      <c r="DA57" s="174" t="s">
        <v>305</v>
      </c>
    </row>
    <row r="58" spans="1:105" ht="12" customHeight="1" x14ac:dyDescent="0.25">
      <c r="A58" s="202" t="s">
        <v>95</v>
      </c>
      <c r="B58" s="226">
        <v>7.0705620415847728E-2</v>
      </c>
      <c r="C58" s="226">
        <v>7.3368372152417524E-2</v>
      </c>
      <c r="D58" s="226">
        <v>6.7639226775150746E-2</v>
      </c>
      <c r="E58" s="226">
        <v>5.3854496327296858E-2</v>
      </c>
      <c r="F58" s="226">
        <v>5.5221805677168272E-2</v>
      </c>
      <c r="G58" s="226">
        <v>6.3141353210228734E-2</v>
      </c>
      <c r="H58" s="226">
        <v>6.9033709792464981E-2</v>
      </c>
      <c r="I58" s="226">
        <v>5.2435773672514993E-2</v>
      </c>
      <c r="J58" s="226">
        <v>6.5008421657731838E-2</v>
      </c>
      <c r="K58" s="226">
        <v>5.0164827524850887E-2</v>
      </c>
      <c r="L58" s="226">
        <v>6.2913724671645174E-2</v>
      </c>
      <c r="M58" s="226">
        <v>6.2368127530820307E-2</v>
      </c>
      <c r="N58" s="226">
        <v>6.5690744582667493E-2</v>
      </c>
      <c r="O58" s="226">
        <v>6.5679534326782446E-2</v>
      </c>
      <c r="P58" s="226">
        <v>6.4548583572039214E-2</v>
      </c>
      <c r="Q58" s="226">
        <v>6.5604307634368031E-2</v>
      </c>
      <c r="R58" s="226">
        <v>6.8153246941969683E-2</v>
      </c>
      <c r="S58" s="226">
        <v>7.2397270036225467E-2</v>
      </c>
      <c r="T58" s="226">
        <v>6.9716640392366747E-2</v>
      </c>
      <c r="U58" s="226">
        <v>7.0780009787309556E-2</v>
      </c>
      <c r="V58" s="226">
        <v>6.408033698057912E-2</v>
      </c>
      <c r="W58" s="226">
        <v>7.2397686857390731E-2</v>
      </c>
      <c r="DA58" s="174" t="s">
        <v>306</v>
      </c>
    </row>
    <row r="59" spans="1:105" ht="12" customHeight="1" x14ac:dyDescent="0.25">
      <c r="A59" s="56" t="s">
        <v>96</v>
      </c>
      <c r="B59" s="262">
        <v>0.26209095103664548</v>
      </c>
      <c r="C59" s="262">
        <v>0.2337405598945643</v>
      </c>
      <c r="D59" s="262">
        <v>0.21316269321297221</v>
      </c>
      <c r="E59" s="262">
        <v>0.22056473012231001</v>
      </c>
      <c r="F59" s="262">
        <v>0.2240436592014628</v>
      </c>
      <c r="G59" s="262">
        <v>0.26064366801444711</v>
      </c>
      <c r="H59" s="262">
        <v>0.26847693184993793</v>
      </c>
      <c r="I59" s="262">
        <v>0.24560900807508709</v>
      </c>
      <c r="J59" s="262">
        <v>0.25511231193177131</v>
      </c>
      <c r="K59" s="262">
        <v>0.20095011448897271</v>
      </c>
      <c r="L59" s="262">
        <v>0.25207040019586868</v>
      </c>
      <c r="M59" s="262">
        <v>0.24382568305414129</v>
      </c>
      <c r="N59" s="262">
        <v>0.25443394867198038</v>
      </c>
      <c r="O59" s="262">
        <v>0.25316134263731738</v>
      </c>
      <c r="P59" s="262">
        <v>0.2455886528471268</v>
      </c>
      <c r="Q59" s="262">
        <v>0.2478234413370837</v>
      </c>
      <c r="R59" s="262">
        <v>0.2614528819692486</v>
      </c>
      <c r="S59" s="262">
        <v>0.27995630665830118</v>
      </c>
      <c r="T59" s="262">
        <v>0.27355574034313718</v>
      </c>
      <c r="U59" s="262">
        <v>0.28465994082535662</v>
      </c>
      <c r="V59" s="262">
        <v>0.25996118265674772</v>
      </c>
      <c r="W59" s="262">
        <v>0.28869900613068727</v>
      </c>
      <c r="DA59" s="68" t="s">
        <v>307</v>
      </c>
    </row>
    <row r="60" spans="1:105" ht="12" customHeight="1" x14ac:dyDescent="0.25">
      <c r="A60" s="37" t="s">
        <v>160</v>
      </c>
      <c r="B60" s="228">
        <v>4.2112235022869144E-3</v>
      </c>
      <c r="C60" s="228">
        <v>0</v>
      </c>
      <c r="D60" s="228">
        <v>0</v>
      </c>
      <c r="E60" s="228">
        <v>0</v>
      </c>
      <c r="F60" s="228">
        <v>0</v>
      </c>
      <c r="G60" s="228">
        <v>4.297453681125581E-3</v>
      </c>
      <c r="H60" s="228">
        <v>4.3518084641860806E-3</v>
      </c>
      <c r="I60" s="228">
        <v>0</v>
      </c>
      <c r="J60" s="228">
        <v>0</v>
      </c>
      <c r="K60" s="228">
        <v>4.3674696550701419E-3</v>
      </c>
      <c r="L60" s="228">
        <v>4.2987762435688246E-3</v>
      </c>
      <c r="M60" s="228">
        <v>4.3355706947885361E-3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2.3693738721060511E-3</v>
      </c>
      <c r="T60" s="228">
        <v>2.5679727214160748E-3</v>
      </c>
      <c r="U60" s="228">
        <v>2.6231111909390402E-3</v>
      </c>
      <c r="V60" s="228">
        <v>1.590287711439664E-3</v>
      </c>
      <c r="W60" s="228">
        <v>1.6188788809509489E-3</v>
      </c>
      <c r="DA60" s="69" t="s">
        <v>308</v>
      </c>
    </row>
    <row r="61" spans="1:105" ht="12" customHeight="1" x14ac:dyDescent="0.25">
      <c r="A61" s="37" t="s">
        <v>162</v>
      </c>
      <c r="B61" s="228">
        <v>0.2011494603325277</v>
      </c>
      <c r="C61" s="228">
        <v>0.16200416838559281</v>
      </c>
      <c r="D61" s="228">
        <v>0.14496025282162489</v>
      </c>
      <c r="E61" s="228">
        <v>0.18757020309879929</v>
      </c>
      <c r="F61" s="228">
        <v>0.1905085123616278</v>
      </c>
      <c r="G61" s="228">
        <v>0.2182365671826767</v>
      </c>
      <c r="H61" s="228">
        <v>0.2168640108762051</v>
      </c>
      <c r="I61" s="228">
        <v>0.2202465078110451</v>
      </c>
      <c r="J61" s="228">
        <v>0.2116537580984543</v>
      </c>
      <c r="K61" s="228">
        <v>0.16458544956000681</v>
      </c>
      <c r="L61" s="228">
        <v>0.20761543933775131</v>
      </c>
      <c r="M61" s="228">
        <v>0.19760895492867461</v>
      </c>
      <c r="N61" s="228">
        <v>0.2096686871825327</v>
      </c>
      <c r="O61" s="228">
        <v>0.20839097342735499</v>
      </c>
      <c r="P61" s="228">
        <v>0.20027992698217301</v>
      </c>
      <c r="Q61" s="228">
        <v>0.20138876876115769</v>
      </c>
      <c r="R61" s="228">
        <v>0.21472595010399351</v>
      </c>
      <c r="S61" s="228">
        <v>0.2286358682692036</v>
      </c>
      <c r="T61" s="228">
        <v>0.22507781849085839</v>
      </c>
      <c r="U61" s="228">
        <v>0.23779479673881559</v>
      </c>
      <c r="V61" s="228">
        <v>0.21915928093983511</v>
      </c>
      <c r="W61" s="228">
        <v>0.24149533443855309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5.6730267201830872E-2</v>
      </c>
      <c r="C64" s="228">
        <v>7.1736391508971473E-2</v>
      </c>
      <c r="D64" s="228">
        <v>6.8202440391347208E-2</v>
      </c>
      <c r="E64" s="228">
        <v>3.2994527023510772E-2</v>
      </c>
      <c r="F64" s="228">
        <v>3.3535146839835009E-2</v>
      </c>
      <c r="G64" s="228">
        <v>3.8109647150644868E-2</v>
      </c>
      <c r="H64" s="228">
        <v>4.7261112509546739E-2</v>
      </c>
      <c r="I64" s="228">
        <v>2.5362500264041989E-2</v>
      </c>
      <c r="J64" s="228">
        <v>4.3458553833317003E-2</v>
      </c>
      <c r="K64" s="228">
        <v>3.1997195273895752E-2</v>
      </c>
      <c r="L64" s="228">
        <v>4.0156184614548618E-2</v>
      </c>
      <c r="M64" s="228">
        <v>4.1881157430678127E-2</v>
      </c>
      <c r="N64" s="228">
        <v>4.4765261489447719E-2</v>
      </c>
      <c r="O64" s="228">
        <v>4.4770369209962357E-2</v>
      </c>
      <c r="P64" s="228">
        <v>4.5308725864953728E-2</v>
      </c>
      <c r="Q64" s="228">
        <v>4.6434672575925977E-2</v>
      </c>
      <c r="R64" s="228">
        <v>4.6726931865255117E-2</v>
      </c>
      <c r="S64" s="228">
        <v>4.8951064516991473E-2</v>
      </c>
      <c r="T64" s="228">
        <v>4.5909949130862708E-2</v>
      </c>
      <c r="U64" s="228">
        <v>4.4242032895602003E-2</v>
      </c>
      <c r="V64" s="228">
        <v>3.921161400547292E-2</v>
      </c>
      <c r="W64" s="228">
        <v>4.5584792811183328E-2</v>
      </c>
      <c r="DA64" s="69" t="s">
        <v>312</v>
      </c>
    </row>
    <row r="65" spans="1:105" ht="12" customHeight="1" x14ac:dyDescent="0.25">
      <c r="A65" s="57" t="s">
        <v>222</v>
      </c>
      <c r="B65" s="263">
        <v>14.041376934821081</v>
      </c>
      <c r="C65" s="263">
        <v>10.84948949607708</v>
      </c>
      <c r="D65" s="263">
        <v>9.9162134466989826</v>
      </c>
      <c r="E65" s="263">
        <v>10.594116923275299</v>
      </c>
      <c r="F65" s="263">
        <v>10.53149455507258</v>
      </c>
      <c r="G65" s="263">
        <v>12.50724225596292</v>
      </c>
      <c r="H65" s="263">
        <v>13.03193591779158</v>
      </c>
      <c r="I65" s="263">
        <v>11.822597153124621</v>
      </c>
      <c r="J65" s="263">
        <v>12.36470381282345</v>
      </c>
      <c r="K65" s="263">
        <v>9.6172774040847688</v>
      </c>
      <c r="L65" s="263">
        <v>12.120159329046849</v>
      </c>
      <c r="M65" s="263">
        <v>11.77547712097188</v>
      </c>
      <c r="N65" s="263">
        <v>12.256636630413469</v>
      </c>
      <c r="O65" s="263">
        <v>12.159111405664341</v>
      </c>
      <c r="P65" s="263">
        <v>11.843425452250861</v>
      </c>
      <c r="Q65" s="263">
        <v>11.899590271151681</v>
      </c>
      <c r="R65" s="263">
        <v>12.53665295484636</v>
      </c>
      <c r="S65" s="263">
        <v>13.426468455478449</v>
      </c>
      <c r="T65" s="263">
        <v>13.141360610781319</v>
      </c>
      <c r="U65" s="263">
        <v>13.617375922909259</v>
      </c>
      <c r="V65" s="263">
        <v>12.39427355851897</v>
      </c>
      <c r="W65" s="263">
        <v>13.72901563778251</v>
      </c>
      <c r="DA65" s="70" t="s">
        <v>313</v>
      </c>
    </row>
    <row r="66" spans="1:105" ht="12" customHeight="1" x14ac:dyDescent="0.25">
      <c r="A66" s="18" t="s">
        <v>30</v>
      </c>
      <c r="B66" s="232">
        <v>6.5295531840165326</v>
      </c>
      <c r="C66" s="232">
        <v>0.68704113844724601</v>
      </c>
      <c r="D66" s="232">
        <v>0.88493668995039165</v>
      </c>
      <c r="E66" s="232">
        <v>1.1136383291897129</v>
      </c>
      <c r="F66" s="232">
        <v>0</v>
      </c>
      <c r="G66" s="232">
        <v>1.424094813816835</v>
      </c>
      <c r="H66" s="232">
        <v>2.0561179554432569</v>
      </c>
      <c r="I66" s="232">
        <v>1.684556907713054</v>
      </c>
      <c r="J66" s="232">
        <v>1.863053146254831</v>
      </c>
      <c r="K66" s="232">
        <v>0.95161560640780996</v>
      </c>
      <c r="L66" s="232">
        <v>1.513410868641887</v>
      </c>
      <c r="M66" s="232">
        <v>1.707204910110762</v>
      </c>
      <c r="N66" s="232">
        <v>1.506973725188443</v>
      </c>
      <c r="O66" s="232">
        <v>1.48712748230116</v>
      </c>
      <c r="P66" s="232">
        <v>1.678673640017746</v>
      </c>
      <c r="Q66" s="232">
        <v>1.503342510831609</v>
      </c>
      <c r="R66" s="232">
        <v>1.497261546897567</v>
      </c>
      <c r="S66" s="232">
        <v>1.654764276541675</v>
      </c>
      <c r="T66" s="232">
        <v>1.726043685820726</v>
      </c>
      <c r="U66" s="232">
        <v>1.566119576884349</v>
      </c>
      <c r="V66" s="232">
        <v>1.243540673834364</v>
      </c>
      <c r="W66" s="232">
        <v>1.2105574386567479</v>
      </c>
      <c r="DA66" s="71" t="s">
        <v>314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7.5118237508045489</v>
      </c>
      <c r="C68" s="232">
        <v>10.16244835762984</v>
      </c>
      <c r="D68" s="232">
        <v>9.031276756748591</v>
      </c>
      <c r="E68" s="232">
        <v>9.4804785940855911</v>
      </c>
      <c r="F68" s="232">
        <v>10.53149455507258</v>
      </c>
      <c r="G68" s="232">
        <v>11.08314744214608</v>
      </c>
      <c r="H68" s="232">
        <v>10.975817962348319</v>
      </c>
      <c r="I68" s="232">
        <v>10.13804024541156</v>
      </c>
      <c r="J68" s="232">
        <v>10.50165066656862</v>
      </c>
      <c r="K68" s="232">
        <v>8.6656617976769592</v>
      </c>
      <c r="L68" s="232">
        <v>10.60674846040496</v>
      </c>
      <c r="M68" s="232">
        <v>10.068272210861119</v>
      </c>
      <c r="N68" s="232">
        <v>10.74966290522503</v>
      </c>
      <c r="O68" s="232">
        <v>10.671983923363181</v>
      </c>
      <c r="P68" s="232">
        <v>10.16475181223311</v>
      </c>
      <c r="Q68" s="232">
        <v>10.39624776032008</v>
      </c>
      <c r="R68" s="232">
        <v>11.03939140794879</v>
      </c>
      <c r="S68" s="232">
        <v>11.771704178936769</v>
      </c>
      <c r="T68" s="232">
        <v>11.415316924960599</v>
      </c>
      <c r="U68" s="232">
        <v>12.05125634602491</v>
      </c>
      <c r="V68" s="232">
        <v>11.15073288468461</v>
      </c>
      <c r="W68" s="232">
        <v>12.51845819912576</v>
      </c>
      <c r="DA68" s="71" t="s">
        <v>316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30.419400481657139</v>
      </c>
      <c r="C71" s="263">
        <v>31.564985669674101</v>
      </c>
      <c r="D71" s="263">
        <v>29.100158027632059</v>
      </c>
      <c r="E71" s="263">
        <v>23.169607760782629</v>
      </c>
      <c r="F71" s="263">
        <v>23.757859874991219</v>
      </c>
      <c r="G71" s="263">
        <v>27.165055606035111</v>
      </c>
      <c r="H71" s="263">
        <v>29.70010096171659</v>
      </c>
      <c r="I71" s="263">
        <v>22.55923630297789</v>
      </c>
      <c r="J71" s="263">
        <v>27.968317107698319</v>
      </c>
      <c r="K71" s="263">
        <v>21.582216089708009</v>
      </c>
      <c r="L71" s="263">
        <v>27.067123876768019</v>
      </c>
      <c r="M71" s="263">
        <v>26.832393768598578</v>
      </c>
      <c r="N71" s="263">
        <v>28.26187021124737</v>
      </c>
      <c r="O71" s="263">
        <v>28.2570472670279</v>
      </c>
      <c r="P71" s="263">
        <v>27.77048277991598</v>
      </c>
      <c r="Q71" s="263">
        <v>28.224682783553941</v>
      </c>
      <c r="R71" s="263">
        <v>29.321302898692529</v>
      </c>
      <c r="S71" s="263">
        <v>31.147192232500458</v>
      </c>
      <c r="T71" s="263">
        <v>29.993915502871999</v>
      </c>
      <c r="U71" s="263">
        <v>30.45140472783682</v>
      </c>
      <c r="V71" s="263">
        <v>27.569030893827961</v>
      </c>
      <c r="W71" s="263">
        <v>31.14737155982807</v>
      </c>
      <c r="DA71" s="70" t="s">
        <v>318</v>
      </c>
    </row>
    <row r="72" spans="1:105" ht="12" customHeight="1" x14ac:dyDescent="0.25">
      <c r="A72" s="57" t="s">
        <v>181</v>
      </c>
      <c r="B72" s="263">
        <v>11.31246799538561</v>
      </c>
      <c r="C72" s="263">
        <v>10.08382694574585</v>
      </c>
      <c r="D72" s="263">
        <v>9.1998544421453694</v>
      </c>
      <c r="E72" s="263">
        <v>9.5309484670282778</v>
      </c>
      <c r="F72" s="263">
        <v>9.6806417550248653</v>
      </c>
      <c r="G72" s="263">
        <v>11.31418854524973</v>
      </c>
      <c r="H72" s="263">
        <v>11.70924550541816</v>
      </c>
      <c r="I72" s="263">
        <v>10.6630980966751</v>
      </c>
      <c r="J72" s="263">
        <v>11.067493002726319</v>
      </c>
      <c r="K72" s="263">
        <v>8.7501771522627489</v>
      </c>
      <c r="L72" s="263">
        <v>10.943152731889681</v>
      </c>
      <c r="M72" s="263">
        <v>10.589279198673021</v>
      </c>
      <c r="N72" s="263">
        <v>11.03984889672992</v>
      </c>
      <c r="O72" s="263">
        <v>10.9273504818056</v>
      </c>
      <c r="P72" s="263">
        <v>10.601623840857769</v>
      </c>
      <c r="Q72" s="263">
        <v>10.69789008382444</v>
      </c>
      <c r="R72" s="263">
        <v>11.283571099479589</v>
      </c>
      <c r="S72" s="263">
        <v>12.10399491836524</v>
      </c>
      <c r="T72" s="263">
        <v>11.823052531569241</v>
      </c>
      <c r="U72" s="263">
        <v>12.29153554959958</v>
      </c>
      <c r="V72" s="263">
        <v>11.20211056621944</v>
      </c>
      <c r="W72" s="263">
        <v>12.43502107315606</v>
      </c>
      <c r="DA72" s="70" t="s">
        <v>319</v>
      </c>
    </row>
    <row r="73" spans="1:105" ht="12" customHeight="1" x14ac:dyDescent="0.25">
      <c r="A73" s="60" t="s">
        <v>183</v>
      </c>
      <c r="B73" s="264">
        <v>8.9177399586892392</v>
      </c>
      <c r="C73" s="264">
        <v>7.0569350224215812</v>
      </c>
      <c r="D73" s="264">
        <v>6.3263166285001864</v>
      </c>
      <c r="E73" s="264">
        <v>8.141707694392311</v>
      </c>
      <c r="F73" s="264">
        <v>8.2680107721392027</v>
      </c>
      <c r="G73" s="264">
        <v>9.7280457076021474</v>
      </c>
      <c r="H73" s="264">
        <v>9.7685035455443838</v>
      </c>
      <c r="I73" s="264">
        <v>9.6096015641493207</v>
      </c>
      <c r="J73" s="264">
        <v>9.2589137626922522</v>
      </c>
      <c r="K73" s="264">
        <v>7.4291202342297389</v>
      </c>
      <c r="L73" s="264">
        <v>9.2726361551032923</v>
      </c>
      <c r="M73" s="264">
        <v>8.8491336873621407</v>
      </c>
      <c r="N73" s="264">
        <v>9.17744302430056</v>
      </c>
      <c r="O73" s="264">
        <v>9.0375275999251432</v>
      </c>
      <c r="P73" s="264">
        <v>8.6899189868055249</v>
      </c>
      <c r="Q73" s="264">
        <v>8.7386495880926702</v>
      </c>
      <c r="R73" s="264">
        <v>9.3104841785665631</v>
      </c>
      <c r="S73" s="264">
        <v>10.04622723611592</v>
      </c>
      <c r="T73" s="264">
        <v>9.89097885147455</v>
      </c>
      <c r="U73" s="264">
        <v>10.42451127418486</v>
      </c>
      <c r="V73" s="264">
        <v>9.5379437797112114</v>
      </c>
      <c r="W73" s="264">
        <v>10.498129156856409</v>
      </c>
      <c r="DA73" s="72" t="s">
        <v>320</v>
      </c>
    </row>
    <row r="74" spans="1:105" ht="12" customHeight="1" x14ac:dyDescent="0.25">
      <c r="A74" s="59" t="s">
        <v>33</v>
      </c>
      <c r="B74" s="232">
        <v>0.2122175048643849</v>
      </c>
      <c r="C74" s="232">
        <v>0.19571546243665339</v>
      </c>
      <c r="D74" s="232">
        <v>0.19598907889063399</v>
      </c>
      <c r="E74" s="232">
        <v>0.2145553833928377</v>
      </c>
      <c r="F74" s="232">
        <v>0.21310172252118731</v>
      </c>
      <c r="G74" s="232">
        <v>0.42709753790088839</v>
      </c>
      <c r="H74" s="232">
        <v>0.64614116889167117</v>
      </c>
      <c r="I74" s="232">
        <v>0.42695608930969853</v>
      </c>
      <c r="J74" s="232">
        <v>0.41782001512048239</v>
      </c>
      <c r="K74" s="232">
        <v>0.42314838059447291</v>
      </c>
      <c r="L74" s="232">
        <v>0.41959968799558278</v>
      </c>
      <c r="M74" s="232">
        <v>0.4226692074033811</v>
      </c>
      <c r="N74" s="232">
        <v>0.42187104083045118</v>
      </c>
      <c r="O74" s="232">
        <v>0.20821138838787701</v>
      </c>
      <c r="P74" s="232">
        <v>0.20799925674738831</v>
      </c>
      <c r="Q74" s="232">
        <v>0.2096449966744591</v>
      </c>
      <c r="R74" s="232">
        <v>0.20964949743645911</v>
      </c>
      <c r="S74" s="232">
        <v>0.29671153592048838</v>
      </c>
      <c r="T74" s="232">
        <v>0.27232249999850261</v>
      </c>
      <c r="U74" s="232">
        <v>0.2382297570432414</v>
      </c>
      <c r="V74" s="232">
        <v>0.1325608355269261</v>
      </c>
      <c r="W74" s="232">
        <v>0.12799362532305289</v>
      </c>
      <c r="DA74" s="71" t="s">
        <v>321</v>
      </c>
    </row>
    <row r="75" spans="1:105" ht="12" customHeight="1" x14ac:dyDescent="0.25">
      <c r="A75" s="59" t="s">
        <v>160</v>
      </c>
      <c r="B75" s="232">
        <v>0.1828071417763929</v>
      </c>
      <c r="C75" s="232">
        <v>0</v>
      </c>
      <c r="D75" s="232">
        <v>0</v>
      </c>
      <c r="E75" s="232">
        <v>0</v>
      </c>
      <c r="F75" s="232">
        <v>0</v>
      </c>
      <c r="G75" s="232">
        <v>0.1839340224678592</v>
      </c>
      <c r="H75" s="232">
        <v>0.18377106196755211</v>
      </c>
      <c r="I75" s="232">
        <v>0</v>
      </c>
      <c r="J75" s="232">
        <v>0</v>
      </c>
      <c r="K75" s="232">
        <v>0.18543128656313859</v>
      </c>
      <c r="L75" s="232">
        <v>0.18390209847261629</v>
      </c>
      <c r="M75" s="232">
        <v>0.18524933589304979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0.10242625501559929</v>
      </c>
      <c r="T75" s="232">
        <v>0.1111349801403179</v>
      </c>
      <c r="U75" s="232">
        <v>0.1138348102848159</v>
      </c>
      <c r="V75" s="232">
        <v>6.9406689724564818E-2</v>
      </c>
      <c r="W75" s="232">
        <v>7.0736449334591486E-2</v>
      </c>
      <c r="DA75" s="71" t="s">
        <v>322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8.5227153120484616</v>
      </c>
      <c r="C77" s="232">
        <v>6.8612195599849279</v>
      </c>
      <c r="D77" s="232">
        <v>6.130327549609552</v>
      </c>
      <c r="E77" s="232">
        <v>7.9271523109994737</v>
      </c>
      <c r="F77" s="232">
        <v>8.0549090496180149</v>
      </c>
      <c r="G77" s="232">
        <v>9.1170141472333999</v>
      </c>
      <c r="H77" s="232">
        <v>8.9385913146851603</v>
      </c>
      <c r="I77" s="232">
        <v>9.1826454748396227</v>
      </c>
      <c r="J77" s="232">
        <v>8.8410937475717706</v>
      </c>
      <c r="K77" s="232">
        <v>6.8205405670721273</v>
      </c>
      <c r="L77" s="232">
        <v>8.6691343686350937</v>
      </c>
      <c r="M77" s="232">
        <v>8.2412151440657091</v>
      </c>
      <c r="N77" s="232">
        <v>8.7555719834701087</v>
      </c>
      <c r="O77" s="232">
        <v>8.8293162115372663</v>
      </c>
      <c r="P77" s="232">
        <v>8.4819197300581362</v>
      </c>
      <c r="Q77" s="232">
        <v>8.5290045914182109</v>
      </c>
      <c r="R77" s="232">
        <v>9.1008346811301042</v>
      </c>
      <c r="S77" s="232">
        <v>9.6470894451798337</v>
      </c>
      <c r="T77" s="232">
        <v>9.5075213713357289</v>
      </c>
      <c r="U77" s="232">
        <v>10.0724467068568</v>
      </c>
      <c r="V77" s="232">
        <v>9.3359762544597213</v>
      </c>
      <c r="W77" s="232">
        <v>10.299399082198761</v>
      </c>
      <c r="DA77" s="71" t="s">
        <v>324</v>
      </c>
    </row>
    <row r="78" spans="1:105" ht="12" customHeight="1" x14ac:dyDescent="0.25">
      <c r="A78" s="60" t="s">
        <v>189</v>
      </c>
      <c r="B78" s="264">
        <v>2.394728036696367</v>
      </c>
      <c r="C78" s="264">
        <v>3.0268919233242721</v>
      </c>
      <c r="D78" s="264">
        <v>2.873537813645183</v>
      </c>
      <c r="E78" s="264">
        <v>1.3892407726359659</v>
      </c>
      <c r="F78" s="264">
        <v>1.412630982885662</v>
      </c>
      <c r="G78" s="264">
        <v>1.586142837647581</v>
      </c>
      <c r="H78" s="264">
        <v>1.940741959873781</v>
      </c>
      <c r="I78" s="264">
        <v>1.053496532525785</v>
      </c>
      <c r="J78" s="264">
        <v>1.8085792400340659</v>
      </c>
      <c r="K78" s="264">
        <v>1.3210569180330101</v>
      </c>
      <c r="L78" s="264">
        <v>1.6705165767863841</v>
      </c>
      <c r="M78" s="264">
        <v>1.7401455113108759</v>
      </c>
      <c r="N78" s="264">
        <v>1.862405872429362</v>
      </c>
      <c r="O78" s="264">
        <v>1.8898228818804581</v>
      </c>
      <c r="P78" s="264">
        <v>1.911704854052247</v>
      </c>
      <c r="Q78" s="264">
        <v>1.959240495731768</v>
      </c>
      <c r="R78" s="264">
        <v>1.973086920913026</v>
      </c>
      <c r="S78" s="264">
        <v>2.0577676822493181</v>
      </c>
      <c r="T78" s="264">
        <v>1.9320736800946929</v>
      </c>
      <c r="U78" s="264">
        <v>1.8670242754147219</v>
      </c>
      <c r="V78" s="264">
        <v>1.664166786508229</v>
      </c>
      <c r="W78" s="264">
        <v>1.9368919162996541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12.093446713317727</v>
      </c>
      <c r="C79" s="263">
        <f t="shared" si="1"/>
        <v>10.297358658374831</v>
      </c>
      <c r="D79" s="263">
        <f t="shared" si="1"/>
        <v>9.4007039404071904</v>
      </c>
      <c r="E79" s="263">
        <f t="shared" si="1"/>
        <v>11.182429780386871</v>
      </c>
      <c r="F79" s="263">
        <f t="shared" si="1"/>
        <v>11.208620343460833</v>
      </c>
      <c r="G79" s="263">
        <f t="shared" si="1"/>
        <v>12.860602986579103</v>
      </c>
      <c r="H79" s="263">
        <f t="shared" si="1"/>
        <v>13.219607629568861</v>
      </c>
      <c r="I79" s="263">
        <f t="shared" si="1"/>
        <v>12.102435784346715</v>
      </c>
      <c r="J79" s="263">
        <f t="shared" si="1"/>
        <v>12.158434037109958</v>
      </c>
      <c r="K79" s="263">
        <f t="shared" si="1"/>
        <v>10.030051241749938</v>
      </c>
      <c r="L79" s="263">
        <f t="shared" si="1"/>
        <v>12.181054132359549</v>
      </c>
      <c r="M79" s="263">
        <f t="shared" si="1"/>
        <v>11.719686355301093</v>
      </c>
      <c r="N79" s="263">
        <f t="shared" si="1"/>
        <v>12.2296792520411</v>
      </c>
      <c r="O79" s="263">
        <f t="shared" si="1"/>
        <v>11.72661629420535</v>
      </c>
      <c r="P79" s="263">
        <f t="shared" si="1"/>
        <v>11.333285036399463</v>
      </c>
      <c r="Q79" s="263">
        <f t="shared" si="1"/>
        <v>11.314181189317335</v>
      </c>
      <c r="R79" s="263">
        <f t="shared" si="1"/>
        <v>11.912870829261442</v>
      </c>
      <c r="S79" s="263">
        <f t="shared" si="1"/>
        <v>12.801287419132262</v>
      </c>
      <c r="T79" s="263">
        <f t="shared" si="1"/>
        <v>12.488882494327168</v>
      </c>
      <c r="U79" s="263">
        <f t="shared" si="1"/>
        <v>12.928517004771157</v>
      </c>
      <c r="V79" s="263">
        <f t="shared" si="1"/>
        <v>11.787552707954443</v>
      </c>
      <c r="W79" s="263">
        <f t="shared" si="1"/>
        <v>13.049676786029096</v>
      </c>
      <c r="DA79" s="70"/>
    </row>
    <row r="80" spans="1:105" ht="12" customHeight="1" x14ac:dyDescent="0.25">
      <c r="A80" s="60" t="s">
        <v>192</v>
      </c>
      <c r="B80" s="264">
        <v>6.185808096948576</v>
      </c>
      <c r="C80" s="264">
        <v>4.895057043999258</v>
      </c>
      <c r="D80" s="264">
        <v>4.3882621388063932</v>
      </c>
      <c r="E80" s="264">
        <v>5.647511770051997</v>
      </c>
      <c r="F80" s="264">
        <v>5.7351221516750908</v>
      </c>
      <c r="G80" s="264">
        <v>6.7478782947620344</v>
      </c>
      <c r="H80" s="264">
        <v>6.7759419546901638</v>
      </c>
      <c r="I80" s="264">
        <v>6.6657192785762458</v>
      </c>
      <c r="J80" s="264">
        <v>6.4224639861138844</v>
      </c>
      <c r="K80" s="264">
        <v>5.1532240579997222</v>
      </c>
      <c r="L80" s="264">
        <v>6.4319825509609139</v>
      </c>
      <c r="M80" s="264">
        <v>6.1382192200983274</v>
      </c>
      <c r="N80" s="264">
        <v>6.3659516460431611</v>
      </c>
      <c r="O80" s="264">
        <v>6.2688990330494212</v>
      </c>
      <c r="P80" s="264">
        <v>6.0277796257146941</v>
      </c>
      <c r="Q80" s="264">
        <v>6.0615817044260707</v>
      </c>
      <c r="R80" s="264">
        <v>6.4582359078738891</v>
      </c>
      <c r="S80" s="264">
        <v>6.9685855462066328</v>
      </c>
      <c r="T80" s="264">
        <v>6.8608971947631652</v>
      </c>
      <c r="U80" s="264">
        <v>7.2309830231989078</v>
      </c>
      <c r="V80" s="264">
        <v>6.6160137135743451</v>
      </c>
      <c r="W80" s="264">
        <v>7.2820482142472471</v>
      </c>
      <c r="DA80" s="72" t="s">
        <v>326</v>
      </c>
    </row>
    <row r="81" spans="1:105" ht="12" customHeight="1" x14ac:dyDescent="0.25">
      <c r="A81" s="59" t="s">
        <v>33</v>
      </c>
      <c r="B81" s="232">
        <v>0.14720509523550701</v>
      </c>
      <c r="C81" s="232">
        <v>0.135758420614076</v>
      </c>
      <c r="D81" s="232">
        <v>0.13594821521274469</v>
      </c>
      <c r="E81" s="232">
        <v>0.14882676933656599</v>
      </c>
      <c r="F81" s="232">
        <v>0.1478184345755473</v>
      </c>
      <c r="G81" s="232">
        <v>0.29625705844448502</v>
      </c>
      <c r="H81" s="232">
        <v>0.44819710967322263</v>
      </c>
      <c r="I81" s="232">
        <v>0.29615894234727452</v>
      </c>
      <c r="J81" s="232">
        <v>0.28982168627614291</v>
      </c>
      <c r="K81" s="232">
        <v>0.29351771760753381</v>
      </c>
      <c r="L81" s="232">
        <v>0.29105615991315342</v>
      </c>
      <c r="M81" s="232">
        <v>0.29318533816845771</v>
      </c>
      <c r="N81" s="232">
        <v>0.29263168833426029</v>
      </c>
      <c r="O81" s="232">
        <v>0.14442624455669181</v>
      </c>
      <c r="P81" s="232">
        <v>0.14427909902145161</v>
      </c>
      <c r="Q81" s="232">
        <v>0.14542066980210969</v>
      </c>
      <c r="R81" s="232">
        <v>0.14542379176464171</v>
      </c>
      <c r="S81" s="232">
        <v>0.20581454828884449</v>
      </c>
      <c r="T81" s="232">
        <v>0.1888970449099768</v>
      </c>
      <c r="U81" s="232">
        <v>0.16524854580630499</v>
      </c>
      <c r="V81" s="232">
        <v>9.1951087780008961E-2</v>
      </c>
      <c r="W81" s="232">
        <v>8.8783033318849597E-2</v>
      </c>
      <c r="DA81" s="71" t="s">
        <v>327</v>
      </c>
    </row>
    <row r="82" spans="1:105" ht="12" customHeight="1" x14ac:dyDescent="0.25">
      <c r="A82" s="59" t="s">
        <v>160</v>
      </c>
      <c r="B82" s="232">
        <v>0.12680453825956231</v>
      </c>
      <c r="C82" s="232">
        <v>0</v>
      </c>
      <c r="D82" s="232">
        <v>0</v>
      </c>
      <c r="E82" s="232">
        <v>0</v>
      </c>
      <c r="F82" s="232">
        <v>0</v>
      </c>
      <c r="G82" s="232">
        <v>0.12758620129726669</v>
      </c>
      <c r="H82" s="232">
        <v>0.1274731634214202</v>
      </c>
      <c r="I82" s="232">
        <v>0</v>
      </c>
      <c r="J82" s="232">
        <v>0</v>
      </c>
      <c r="K82" s="232">
        <v>0.12862478152126461</v>
      </c>
      <c r="L82" s="232">
        <v>0.1275640571543365</v>
      </c>
      <c r="M82" s="232">
        <v>0.1284985710762982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7.1048175944877015E-2</v>
      </c>
      <c r="T82" s="232">
        <v>7.7089000485639034E-2</v>
      </c>
      <c r="U82" s="232">
        <v>7.896174304660028E-2</v>
      </c>
      <c r="V82" s="232">
        <v>4.8144088667025443E-2</v>
      </c>
      <c r="W82" s="232">
        <v>4.9066479070962177E-2</v>
      </c>
      <c r="DA82" s="71" t="s">
        <v>328</v>
      </c>
    </row>
    <row r="83" spans="1:105" ht="12" customHeight="1" x14ac:dyDescent="0.25">
      <c r="A83" s="59" t="s">
        <v>162</v>
      </c>
      <c r="B83" s="232">
        <v>5.9117984634535068</v>
      </c>
      <c r="C83" s="232">
        <v>4.7592986233851819</v>
      </c>
      <c r="D83" s="232">
        <v>4.2523139235936487</v>
      </c>
      <c r="E83" s="232">
        <v>5.4986850007154313</v>
      </c>
      <c r="F83" s="232">
        <v>5.5873037170995437</v>
      </c>
      <c r="G83" s="232">
        <v>6.324035035020283</v>
      </c>
      <c r="H83" s="232">
        <v>6.2002716815955212</v>
      </c>
      <c r="I83" s="232">
        <v>6.3695603362289717</v>
      </c>
      <c r="J83" s="232">
        <v>6.1326422998377419</v>
      </c>
      <c r="K83" s="232">
        <v>4.7310815588709234</v>
      </c>
      <c r="L83" s="232">
        <v>6.0133623338934239</v>
      </c>
      <c r="M83" s="232">
        <v>5.7165353108535708</v>
      </c>
      <c r="N83" s="232">
        <v>6.0733199577089012</v>
      </c>
      <c r="O83" s="232">
        <v>6.1244727884927297</v>
      </c>
      <c r="P83" s="232">
        <v>5.8835005266932434</v>
      </c>
      <c r="Q83" s="232">
        <v>5.9161610346239613</v>
      </c>
      <c r="R83" s="232">
        <v>6.3128121161092476</v>
      </c>
      <c r="S83" s="232">
        <v>6.6917228219729106</v>
      </c>
      <c r="T83" s="232">
        <v>6.5949111493675492</v>
      </c>
      <c r="U83" s="232">
        <v>6.9867727343460029</v>
      </c>
      <c r="V83" s="232">
        <v>6.4759185371273107</v>
      </c>
      <c r="W83" s="232">
        <v>7.1441987018574364</v>
      </c>
      <c r="DA83" s="71" t="s">
        <v>329</v>
      </c>
    </row>
    <row r="84" spans="1:105" ht="12" customHeight="1" x14ac:dyDescent="0.25">
      <c r="A84" s="60" t="s">
        <v>197</v>
      </c>
      <c r="B84" s="264">
        <v>4.2465307406060351</v>
      </c>
      <c r="C84" s="264">
        <v>3.3026919986406451</v>
      </c>
      <c r="D84" s="264">
        <v>3.0192065697061321</v>
      </c>
      <c r="E84" s="264">
        <v>4.5712683793979156</v>
      </c>
      <c r="F84" s="264">
        <v>4.4936238948883327</v>
      </c>
      <c r="G84" s="264">
        <v>5.0124935510248072</v>
      </c>
      <c r="H84" s="264">
        <v>5.0974661461766244</v>
      </c>
      <c r="I84" s="264">
        <v>4.7059565361824909</v>
      </c>
      <c r="J84" s="264">
        <v>4.481445456334062</v>
      </c>
      <c r="K84" s="264">
        <v>3.9604734194608562</v>
      </c>
      <c r="L84" s="264">
        <v>4.5903144282812338</v>
      </c>
      <c r="M84" s="264">
        <v>4.3744117328698948</v>
      </c>
      <c r="N84" s="264">
        <v>4.5718660604891106</v>
      </c>
      <c r="O84" s="264">
        <v>4.1468378523944889</v>
      </c>
      <c r="P84" s="264">
        <v>3.979447528311796</v>
      </c>
      <c r="Q84" s="264">
        <v>3.893568409920507</v>
      </c>
      <c r="R84" s="264">
        <v>4.0859992459914869</v>
      </c>
      <c r="S84" s="264">
        <v>4.4053272186451862</v>
      </c>
      <c r="T84" s="264">
        <v>4.2877985404080814</v>
      </c>
      <c r="U84" s="264">
        <v>4.4024688716273452</v>
      </c>
      <c r="V84" s="264">
        <v>4.017186385945374</v>
      </c>
      <c r="W84" s="264">
        <v>4.4240996334787752</v>
      </c>
      <c r="DA84" s="72" t="s">
        <v>330</v>
      </c>
    </row>
    <row r="85" spans="1:105" ht="12" customHeight="1" x14ac:dyDescent="0.25">
      <c r="A85" s="64" t="s">
        <v>30</v>
      </c>
      <c r="B85" s="231">
        <v>1.918522574154216</v>
      </c>
      <c r="C85" s="231">
        <v>0.2022556009306701</v>
      </c>
      <c r="D85" s="231">
        <v>0.26000624815251061</v>
      </c>
      <c r="E85" s="231">
        <v>0.22702747527143349</v>
      </c>
      <c r="F85" s="231">
        <v>0</v>
      </c>
      <c r="G85" s="231">
        <v>0.30774955396831338</v>
      </c>
      <c r="H85" s="231">
        <v>0.4514976337793396</v>
      </c>
      <c r="I85" s="231">
        <v>0.37251022247908749</v>
      </c>
      <c r="J85" s="231">
        <v>0.4544340136466547</v>
      </c>
      <c r="K85" s="231">
        <v>0.1969125593414259</v>
      </c>
      <c r="L85" s="231">
        <v>0.34720482276375592</v>
      </c>
      <c r="M85" s="231">
        <v>0.39941550157920702</v>
      </c>
      <c r="N85" s="231">
        <v>0.35577018986662412</v>
      </c>
      <c r="O85" s="231">
        <v>0.39102280647580978</v>
      </c>
      <c r="P85" s="231">
        <v>0.44826396456397188</v>
      </c>
      <c r="Q85" s="231">
        <v>0.41226906086434928</v>
      </c>
      <c r="R85" s="231">
        <v>0.41254769796245028</v>
      </c>
      <c r="S85" s="231">
        <v>0.44778690584405578</v>
      </c>
      <c r="T85" s="231">
        <v>0.47012194123972301</v>
      </c>
      <c r="U85" s="231">
        <v>0.4316878456078771</v>
      </c>
      <c r="V85" s="231">
        <v>0.34454453571297528</v>
      </c>
      <c r="W85" s="231">
        <v>0.3378279196451518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5.5505945978837151E-2</v>
      </c>
      <c r="C87" s="231">
        <v>8.6188125305125776E-2</v>
      </c>
      <c r="D87" s="231">
        <v>8.5679391359740661E-2</v>
      </c>
      <c r="E87" s="231">
        <v>5.2831649609815803E-2</v>
      </c>
      <c r="F87" s="231">
        <v>5.7490794731814537E-2</v>
      </c>
      <c r="G87" s="231">
        <v>0.11331920630391661</v>
      </c>
      <c r="H87" s="231">
        <v>0.17595844974860211</v>
      </c>
      <c r="I87" s="231">
        <v>0.10527599640991479</v>
      </c>
      <c r="J87" s="231">
        <v>0.1222626614180318</v>
      </c>
      <c r="K87" s="231">
        <v>0.11235565349919351</v>
      </c>
      <c r="L87" s="231">
        <v>0.1189537229911065</v>
      </c>
      <c r="M87" s="231">
        <v>0.12201438018077131</v>
      </c>
      <c r="N87" s="231">
        <v>0.123498407993912</v>
      </c>
      <c r="O87" s="231">
        <v>6.683191526753765E-2</v>
      </c>
      <c r="P87" s="231">
        <v>6.7226330750988633E-2</v>
      </c>
      <c r="Q87" s="231">
        <v>7.0777142886675984E-2</v>
      </c>
      <c r="R87" s="231">
        <v>7.0768774637963369E-2</v>
      </c>
      <c r="S87" s="231">
        <v>9.8950995138989611E-2</v>
      </c>
      <c r="T87" s="231">
        <v>8.9943622016857017E-2</v>
      </c>
      <c r="U87" s="231">
        <v>7.9349775725168339E-2</v>
      </c>
      <c r="V87" s="231">
        <v>4.4304896402387058E-2</v>
      </c>
      <c r="W87" s="231">
        <v>4.3847504577491092E-2</v>
      </c>
      <c r="DA87" s="73" t="s">
        <v>333</v>
      </c>
    </row>
    <row r="88" spans="1:105" ht="12" customHeight="1" x14ac:dyDescent="0.25">
      <c r="A88" s="64" t="s">
        <v>160</v>
      </c>
      <c r="B88" s="231">
        <v>4.8722865941625823E-2</v>
      </c>
      <c r="C88" s="231">
        <v>0</v>
      </c>
      <c r="D88" s="231">
        <v>0</v>
      </c>
      <c r="E88" s="231">
        <v>0</v>
      </c>
      <c r="F88" s="231">
        <v>0</v>
      </c>
      <c r="G88" s="231">
        <v>4.9730163585687368E-2</v>
      </c>
      <c r="H88" s="231">
        <v>5.0996597648719423E-2</v>
      </c>
      <c r="I88" s="231">
        <v>0</v>
      </c>
      <c r="J88" s="231">
        <v>0</v>
      </c>
      <c r="K88" s="231">
        <v>5.0172601655529503E-2</v>
      </c>
      <c r="L88" s="231">
        <v>5.3126466377130928E-2</v>
      </c>
      <c r="M88" s="231">
        <v>5.4493967883915348E-2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3.4807945606014912E-2</v>
      </c>
      <c r="T88" s="231">
        <v>3.7404080801198877E-2</v>
      </c>
      <c r="U88" s="231">
        <v>3.8637244567671543E-2</v>
      </c>
      <c r="V88" s="231">
        <v>2.3638460420079679E-2</v>
      </c>
      <c r="W88" s="231">
        <v>2.4693415336669251E-2</v>
      </c>
      <c r="DA88" s="73" t="s">
        <v>334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2.2237793545313571</v>
      </c>
      <c r="C91" s="231">
        <v>3.0142482724048492</v>
      </c>
      <c r="D91" s="231">
        <v>2.6735209301938809</v>
      </c>
      <c r="E91" s="231">
        <v>1.947275347420572</v>
      </c>
      <c r="F91" s="231">
        <v>2.1678408745625699</v>
      </c>
      <c r="G91" s="231">
        <v>2.4131509679983152</v>
      </c>
      <c r="H91" s="231">
        <v>2.42832719044933</v>
      </c>
      <c r="I91" s="231">
        <v>2.258756282775539</v>
      </c>
      <c r="J91" s="231">
        <v>2.580869278979252</v>
      </c>
      <c r="K91" s="231">
        <v>1.8066600898301231</v>
      </c>
      <c r="L91" s="231">
        <v>2.451737808682521</v>
      </c>
      <c r="M91" s="231">
        <v>2.373324202777797</v>
      </c>
      <c r="N91" s="231">
        <v>2.556946111475789</v>
      </c>
      <c r="O91" s="231">
        <v>2.82723498049983</v>
      </c>
      <c r="P91" s="231">
        <v>2.7348101966398861</v>
      </c>
      <c r="Q91" s="231">
        <v>2.872514838605428</v>
      </c>
      <c r="R91" s="231">
        <v>3.0646754058277939</v>
      </c>
      <c r="S91" s="231">
        <v>3.209500497116784</v>
      </c>
      <c r="T91" s="231">
        <v>3.1326333351275442</v>
      </c>
      <c r="U91" s="231">
        <v>3.346879539393695</v>
      </c>
      <c r="V91" s="231">
        <v>3.1128030162182272</v>
      </c>
      <c r="W91" s="231">
        <v>3.5198474040259899</v>
      </c>
      <c r="DA91" s="73" t="s">
        <v>337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3.0814245358321479E-3</v>
      </c>
      <c r="T93" s="231">
        <v>2.353548268703631E-3</v>
      </c>
      <c r="U93" s="231">
        <v>2.4825098176900089E-3</v>
      </c>
      <c r="V93" s="231">
        <v>2.0956251707763508E-3</v>
      </c>
      <c r="W93" s="231">
        <v>4.2640093115326448E-4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2.344133907096094</v>
      </c>
      <c r="F94" s="231">
        <v>2.2682922255939482</v>
      </c>
      <c r="G94" s="231">
        <v>2.128543659168574</v>
      </c>
      <c r="H94" s="231">
        <v>1.990686274550634</v>
      </c>
      <c r="I94" s="231">
        <v>1.9694140345179489</v>
      </c>
      <c r="J94" s="231">
        <v>1.3238795022901231</v>
      </c>
      <c r="K94" s="231">
        <v>1.794372515134584</v>
      </c>
      <c r="L94" s="231">
        <v>1.619291607466719</v>
      </c>
      <c r="M94" s="231">
        <v>1.425163680448204</v>
      </c>
      <c r="N94" s="231">
        <v>1.5356513511527849</v>
      </c>
      <c r="O94" s="231">
        <v>0.86174815015131134</v>
      </c>
      <c r="P94" s="231">
        <v>0.72914703635695044</v>
      </c>
      <c r="Q94" s="231">
        <v>0.53800736756405465</v>
      </c>
      <c r="R94" s="231">
        <v>0.53800736756327949</v>
      </c>
      <c r="S94" s="231">
        <v>0.61119945040350987</v>
      </c>
      <c r="T94" s="231">
        <v>0.55534201295405494</v>
      </c>
      <c r="U94" s="231">
        <v>0.50343195651524342</v>
      </c>
      <c r="V94" s="231">
        <v>0.48979985202092863</v>
      </c>
      <c r="W94" s="231">
        <v>0.49745698896231971</v>
      </c>
      <c r="DA94" s="73" t="s">
        <v>340</v>
      </c>
    </row>
    <row r="95" spans="1:105" ht="12" customHeight="1" x14ac:dyDescent="0.25">
      <c r="A95" s="61" t="s">
        <v>209</v>
      </c>
      <c r="B95" s="265">
        <v>1.661107875763117</v>
      </c>
      <c r="C95" s="265">
        <v>2.0996096157349289</v>
      </c>
      <c r="D95" s="265">
        <v>1.993235231894666</v>
      </c>
      <c r="E95" s="265">
        <v>0.96364963093695843</v>
      </c>
      <c r="F95" s="265">
        <v>0.97987429689741024</v>
      </c>
      <c r="G95" s="265">
        <v>1.1002311407922609</v>
      </c>
      <c r="H95" s="265">
        <v>1.346199528702072</v>
      </c>
      <c r="I95" s="265">
        <v>0.73075996958797818</v>
      </c>
      <c r="J95" s="265">
        <v>1.2545245946620101</v>
      </c>
      <c r="K95" s="265">
        <v>0.91635376428935944</v>
      </c>
      <c r="L95" s="265">
        <v>1.158757153117401</v>
      </c>
      <c r="M95" s="265">
        <v>1.207055402332869</v>
      </c>
      <c r="N95" s="265">
        <v>1.2918615455088289</v>
      </c>
      <c r="O95" s="265">
        <v>1.310879408761441</v>
      </c>
      <c r="P95" s="265">
        <v>1.326057882372973</v>
      </c>
      <c r="Q95" s="265">
        <v>1.359031074970757</v>
      </c>
      <c r="R95" s="265">
        <v>1.3686356753960649</v>
      </c>
      <c r="S95" s="265">
        <v>1.427374654280442</v>
      </c>
      <c r="T95" s="265">
        <v>1.3401867591559209</v>
      </c>
      <c r="U95" s="265">
        <v>1.295065109944904</v>
      </c>
      <c r="V95" s="265">
        <v>1.154352608434724</v>
      </c>
      <c r="W95" s="265">
        <v>1.3435289383030731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0.99999999999999989</v>
      </c>
      <c r="D117" s="234">
        <f t="shared" si="17"/>
        <v>1</v>
      </c>
      <c r="E117" s="234">
        <f t="shared" si="17"/>
        <v>1</v>
      </c>
      <c r="F117" s="234">
        <f t="shared" si="17"/>
        <v>1</v>
      </c>
      <c r="G117" s="234">
        <f t="shared" si="17"/>
        <v>1</v>
      </c>
      <c r="H117" s="234">
        <f t="shared" si="17"/>
        <v>1.0000000000000002</v>
      </c>
      <c r="I117" s="234">
        <f t="shared" si="17"/>
        <v>1</v>
      </c>
      <c r="J117" s="234">
        <f t="shared" si="17"/>
        <v>1</v>
      </c>
      <c r="K117" s="234">
        <f t="shared" si="17"/>
        <v>1.0000000000000002</v>
      </c>
      <c r="L117" s="234">
        <f t="shared" si="17"/>
        <v>1.0000000000000002</v>
      </c>
      <c r="M117" s="234">
        <f t="shared" si="17"/>
        <v>0.99999999999999978</v>
      </c>
      <c r="N117" s="234">
        <f t="shared" si="17"/>
        <v>0.99999999999999978</v>
      </c>
      <c r="O117" s="234">
        <f t="shared" si="17"/>
        <v>1.0000000000000002</v>
      </c>
      <c r="P117" s="234">
        <f t="shared" si="17"/>
        <v>0.99999999999999989</v>
      </c>
      <c r="Q117" s="234">
        <f t="shared" si="17"/>
        <v>0.99999999999999978</v>
      </c>
      <c r="R117" s="234">
        <f t="shared" si="17"/>
        <v>0.99999999999999989</v>
      </c>
      <c r="S117" s="234">
        <f t="shared" si="17"/>
        <v>0.99999999999999989</v>
      </c>
      <c r="T117" s="234">
        <f t="shared" si="17"/>
        <v>0.99999999999999978</v>
      </c>
      <c r="U117" s="234">
        <f t="shared" si="17"/>
        <v>1</v>
      </c>
      <c r="V117" s="234">
        <f t="shared" si="17"/>
        <v>0.99999999999999989</v>
      </c>
      <c r="W117" s="234">
        <f t="shared" si="17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2.1328792145189623E-3</v>
      </c>
      <c r="C118" s="268">
        <f t="shared" si="18"/>
        <v>2.3749058966733359E-3</v>
      </c>
      <c r="D118" s="268">
        <f t="shared" si="18"/>
        <v>2.3855362944643285E-3</v>
      </c>
      <c r="E118" s="268">
        <f t="shared" si="18"/>
        <v>2.0297238200567315E-3</v>
      </c>
      <c r="F118" s="268">
        <f t="shared" si="18"/>
        <v>2.0533235354506883E-3</v>
      </c>
      <c r="G118" s="268">
        <f t="shared" si="18"/>
        <v>2.0303862172580686E-3</v>
      </c>
      <c r="H118" s="268">
        <f t="shared" si="18"/>
        <v>2.0911695640689924E-3</v>
      </c>
      <c r="I118" s="268">
        <f t="shared" si="18"/>
        <v>1.8912384699782177E-3</v>
      </c>
      <c r="J118" s="268">
        <f t="shared" si="18"/>
        <v>2.0959307913775492E-3</v>
      </c>
      <c r="K118" s="268">
        <f t="shared" si="18"/>
        <v>2.0590454444012526E-3</v>
      </c>
      <c r="L118" s="268">
        <f t="shared" si="18"/>
        <v>2.0705133473721757E-3</v>
      </c>
      <c r="M118" s="268">
        <f t="shared" si="18"/>
        <v>2.0979174087240524E-3</v>
      </c>
      <c r="N118" s="268">
        <f t="shared" si="18"/>
        <v>2.1095173367004318E-3</v>
      </c>
      <c r="O118" s="268">
        <f t="shared" si="18"/>
        <v>2.1316946395524045E-3</v>
      </c>
      <c r="P118" s="268">
        <f t="shared" si="18"/>
        <v>2.1459069253055595E-3</v>
      </c>
      <c r="Q118" s="268">
        <f t="shared" si="18"/>
        <v>2.1595047806513322E-3</v>
      </c>
      <c r="R118" s="268">
        <f t="shared" si="18"/>
        <v>2.1437279266584429E-3</v>
      </c>
      <c r="S118" s="268">
        <f t="shared" si="18"/>
        <v>2.1328758202473078E-3</v>
      </c>
      <c r="T118" s="268">
        <f t="shared" si="18"/>
        <v>2.116740349071305E-3</v>
      </c>
      <c r="U118" s="268">
        <f t="shared" si="18"/>
        <v>2.0932693352934467E-3</v>
      </c>
      <c r="V118" s="268">
        <f t="shared" si="18"/>
        <v>2.0862594382209444E-3</v>
      </c>
      <c r="W118" s="268">
        <f t="shared" si="18"/>
        <v>2.1075889749851686E-3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4.0897042775375357E-4</v>
      </c>
      <c r="C119" s="269">
        <f t="shared" si="19"/>
        <v>4.5537800444853642E-4</v>
      </c>
      <c r="D119" s="269">
        <f t="shared" si="19"/>
        <v>4.574163375628449E-4</v>
      </c>
      <c r="E119" s="269">
        <f t="shared" si="19"/>
        <v>3.8919082396224699E-4</v>
      </c>
      <c r="F119" s="269">
        <f t="shared" si="19"/>
        <v>3.937159680181467E-4</v>
      </c>
      <c r="G119" s="269">
        <f t="shared" si="19"/>
        <v>3.8931783578032296E-4</v>
      </c>
      <c r="H119" s="269">
        <f t="shared" si="19"/>
        <v>4.0097278144079492E-4</v>
      </c>
      <c r="I119" s="269">
        <f t="shared" si="19"/>
        <v>3.6263685293861714E-4</v>
      </c>
      <c r="J119" s="269">
        <f t="shared" si="19"/>
        <v>4.0188572632569907E-4</v>
      </c>
      <c r="K119" s="269">
        <f t="shared" si="19"/>
        <v>3.9481311948136647E-4</v>
      </c>
      <c r="L119" s="269">
        <f t="shared" si="19"/>
        <v>3.9701204061648319E-4</v>
      </c>
      <c r="M119" s="269">
        <f t="shared" si="19"/>
        <v>4.0226665166851827E-4</v>
      </c>
      <c r="N119" s="269">
        <f t="shared" si="19"/>
        <v>4.0449088803132743E-4</v>
      </c>
      <c r="O119" s="269">
        <f t="shared" si="19"/>
        <v>4.0874329059217341E-4</v>
      </c>
      <c r="P119" s="269">
        <f t="shared" si="19"/>
        <v>4.1146843533748298E-4</v>
      </c>
      <c r="Q119" s="269">
        <f t="shared" si="19"/>
        <v>4.1407576569141898E-4</v>
      </c>
      <c r="R119" s="269">
        <f t="shared" si="19"/>
        <v>4.1105062170663126E-4</v>
      </c>
      <c r="S119" s="269">
        <f t="shared" si="19"/>
        <v>4.089697769167438E-4</v>
      </c>
      <c r="T119" s="269">
        <f t="shared" si="19"/>
        <v>4.0587586962750866E-4</v>
      </c>
      <c r="U119" s="269">
        <f t="shared" si="19"/>
        <v>4.0137540355366681E-4</v>
      </c>
      <c r="V119" s="269">
        <f t="shared" si="19"/>
        <v>4.0003128590052642E-4</v>
      </c>
      <c r="W119" s="269">
        <f t="shared" si="19"/>
        <v>4.0412113295556536E-4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5.6575166443552365E-2</v>
      </c>
      <c r="C120" s="269">
        <f t="shared" si="20"/>
        <v>6.2994986062711006E-2</v>
      </c>
      <c r="D120" s="269">
        <f t="shared" si="20"/>
        <v>6.327696008181749E-2</v>
      </c>
      <c r="E120" s="269">
        <f t="shared" si="20"/>
        <v>5.3838943233384735E-2</v>
      </c>
      <c r="F120" s="269">
        <f t="shared" si="20"/>
        <v>5.4464931717563697E-2</v>
      </c>
      <c r="G120" s="269">
        <f t="shared" si="20"/>
        <v>5.3856513488494448E-2</v>
      </c>
      <c r="H120" s="269">
        <f t="shared" si="20"/>
        <v>5.5468807302141002E-2</v>
      </c>
      <c r="I120" s="269">
        <f t="shared" si="20"/>
        <v>5.0165583918261675E-2</v>
      </c>
      <c r="J120" s="269">
        <f t="shared" si="20"/>
        <v>5.5595100073725777E-2</v>
      </c>
      <c r="K120" s="269">
        <f t="shared" si="20"/>
        <v>5.4616706815304499E-2</v>
      </c>
      <c r="L120" s="269">
        <f t="shared" si="20"/>
        <v>5.4920895873419945E-2</v>
      </c>
      <c r="M120" s="269">
        <f t="shared" si="20"/>
        <v>5.5647795606727841E-2</v>
      </c>
      <c r="N120" s="269">
        <f t="shared" si="20"/>
        <v>5.5955486661865644E-2</v>
      </c>
      <c r="O120" s="269">
        <f t="shared" si="20"/>
        <v>5.6543745289723488E-2</v>
      </c>
      <c r="P120" s="269">
        <f t="shared" si="20"/>
        <v>5.692072980274919E-2</v>
      </c>
      <c r="Q120" s="269">
        <f t="shared" si="20"/>
        <v>5.7281416392137706E-2</v>
      </c>
      <c r="R120" s="269">
        <f t="shared" si="20"/>
        <v>5.6862931306565369E-2</v>
      </c>
      <c r="S120" s="269">
        <f t="shared" si="20"/>
        <v>5.6575076409628992E-2</v>
      </c>
      <c r="T120" s="269">
        <f t="shared" si="20"/>
        <v>5.6147078911592818E-2</v>
      </c>
      <c r="U120" s="269">
        <f t="shared" si="20"/>
        <v>5.5524504270683894E-2</v>
      </c>
      <c r="V120" s="269">
        <f t="shared" si="20"/>
        <v>5.533856495872972E-2</v>
      </c>
      <c r="W120" s="269">
        <f t="shared" si="20"/>
        <v>5.5904336374375516E-2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9.7545768139533219E-4</v>
      </c>
      <c r="C121" s="269">
        <f t="shared" si="21"/>
        <v>1.0861469246506549E-3</v>
      </c>
      <c r="D121" s="269">
        <f t="shared" si="21"/>
        <v>1.0910086641767024E-3</v>
      </c>
      <c r="E121" s="269">
        <f t="shared" si="21"/>
        <v>9.2828026918156015E-4</v>
      </c>
      <c r="F121" s="269">
        <f t="shared" si="21"/>
        <v>9.3907343716926109E-4</v>
      </c>
      <c r="G121" s="269">
        <f t="shared" si="21"/>
        <v>9.2858321199884629E-4</v>
      </c>
      <c r="H121" s="269">
        <f t="shared" si="21"/>
        <v>9.5638205880837145E-4</v>
      </c>
      <c r="I121" s="269">
        <f t="shared" si="21"/>
        <v>8.6494494406082873E-4</v>
      </c>
      <c r="J121" s="269">
        <f t="shared" si="21"/>
        <v>9.5855957346526583E-4</v>
      </c>
      <c r="K121" s="269">
        <f t="shared" si="21"/>
        <v>9.4169031298673724E-4</v>
      </c>
      <c r="L121" s="269">
        <f t="shared" si="21"/>
        <v>9.4693507976318378E-4</v>
      </c>
      <c r="M121" s="269">
        <f t="shared" si="21"/>
        <v>9.5946813928439348E-4</v>
      </c>
      <c r="N121" s="269">
        <f t="shared" si="21"/>
        <v>9.6477328679165383E-4</v>
      </c>
      <c r="O121" s="269">
        <f t="shared" si="21"/>
        <v>9.7491592415823597E-4</v>
      </c>
      <c r="P121" s="269">
        <f t="shared" si="21"/>
        <v>9.8141581557905787E-4</v>
      </c>
      <c r="Q121" s="269">
        <f t="shared" si="21"/>
        <v>9.8763470146684992E-4</v>
      </c>
      <c r="R121" s="269">
        <f t="shared" si="21"/>
        <v>9.8041926549145278E-4</v>
      </c>
      <c r="S121" s="269">
        <f t="shared" si="21"/>
        <v>9.7545612904846926E-4</v>
      </c>
      <c r="T121" s="269">
        <f t="shared" si="21"/>
        <v>9.6807668196378536E-4</v>
      </c>
      <c r="U121" s="269">
        <f t="shared" si="21"/>
        <v>9.5734237477756643E-4</v>
      </c>
      <c r="V121" s="269">
        <f t="shared" si="21"/>
        <v>9.5413644642559187E-4</v>
      </c>
      <c r="W121" s="269">
        <f t="shared" si="21"/>
        <v>9.6389136378595387E-4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3.6158176663930557E-3</v>
      </c>
      <c r="C122" s="270">
        <f t="shared" si="22"/>
        <v>3.4603001654199554E-3</v>
      </c>
      <c r="D122" s="270">
        <f t="shared" si="22"/>
        <v>3.4382762231698312E-3</v>
      </c>
      <c r="E122" s="270">
        <f t="shared" si="22"/>
        <v>3.8018345915922713E-3</v>
      </c>
      <c r="F122" s="270">
        <f t="shared" si="22"/>
        <v>3.8099704734806312E-3</v>
      </c>
      <c r="G122" s="270">
        <f t="shared" si="22"/>
        <v>3.8331350553444921E-3</v>
      </c>
      <c r="H122" s="270">
        <f t="shared" si="22"/>
        <v>3.7194368026448508E-3</v>
      </c>
      <c r="I122" s="270">
        <f t="shared" si="22"/>
        <v>4.05139954789481E-3</v>
      </c>
      <c r="J122" s="270">
        <f t="shared" si="22"/>
        <v>3.7616718368976413E-3</v>
      </c>
      <c r="K122" s="270">
        <f t="shared" si="22"/>
        <v>3.7722202097495174E-3</v>
      </c>
      <c r="L122" s="270">
        <f t="shared" si="22"/>
        <v>3.7939941683820004E-3</v>
      </c>
      <c r="M122" s="270">
        <f t="shared" si="22"/>
        <v>3.7510020533179575E-3</v>
      </c>
      <c r="N122" s="270">
        <f t="shared" si="22"/>
        <v>3.7367680712270847E-3</v>
      </c>
      <c r="O122" s="270">
        <f t="shared" si="22"/>
        <v>3.757807159387195E-3</v>
      </c>
      <c r="P122" s="270">
        <f t="shared" si="22"/>
        <v>3.7340027417012245E-3</v>
      </c>
      <c r="Q122" s="270">
        <f t="shared" si="22"/>
        <v>3.7308377959805873E-3</v>
      </c>
      <c r="R122" s="270">
        <f t="shared" si="22"/>
        <v>3.761133240198724E-3</v>
      </c>
      <c r="S122" s="270">
        <f t="shared" si="22"/>
        <v>3.772035811004599E-3</v>
      </c>
      <c r="T122" s="270">
        <f t="shared" si="22"/>
        <v>3.7985613184040698E-3</v>
      </c>
      <c r="U122" s="270">
        <f t="shared" si="22"/>
        <v>3.8501975991906286E-3</v>
      </c>
      <c r="V122" s="270">
        <f t="shared" si="22"/>
        <v>3.8707418018709343E-3</v>
      </c>
      <c r="W122" s="270">
        <f t="shared" si="22"/>
        <v>3.8436929523881593E-3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0.19371542046986293</v>
      </c>
      <c r="C123" s="271">
        <f t="shared" si="23"/>
        <v>0.16061607071931486</v>
      </c>
      <c r="D123" s="271">
        <f t="shared" si="23"/>
        <v>0.15994675430187899</v>
      </c>
      <c r="E123" s="271">
        <f t="shared" si="23"/>
        <v>0.1826088883927463</v>
      </c>
      <c r="F123" s="271">
        <f t="shared" si="23"/>
        <v>0.17909314389642228</v>
      </c>
      <c r="G123" s="271">
        <f t="shared" si="23"/>
        <v>0.18393674821350367</v>
      </c>
      <c r="H123" s="271">
        <f t="shared" si="23"/>
        <v>0.18054237184681426</v>
      </c>
      <c r="I123" s="271">
        <f t="shared" si="23"/>
        <v>0.19501754083249365</v>
      </c>
      <c r="J123" s="271">
        <f t="shared" si="23"/>
        <v>0.182319535078802</v>
      </c>
      <c r="K123" s="271">
        <f t="shared" si="23"/>
        <v>0.18053479729889257</v>
      </c>
      <c r="L123" s="271">
        <f t="shared" si="23"/>
        <v>0.1824244884704162</v>
      </c>
      <c r="M123" s="271">
        <f t="shared" si="23"/>
        <v>0.18115334818832959</v>
      </c>
      <c r="N123" s="271">
        <f t="shared" si="23"/>
        <v>0.18000824441948826</v>
      </c>
      <c r="O123" s="271">
        <f t="shared" si="23"/>
        <v>0.18048409530459161</v>
      </c>
      <c r="P123" s="271">
        <f t="shared" si="23"/>
        <v>0.18007095440751816</v>
      </c>
      <c r="Q123" s="271">
        <f t="shared" si="23"/>
        <v>0.17914141172751258</v>
      </c>
      <c r="R123" s="271">
        <f t="shared" si="23"/>
        <v>0.18034615565971882</v>
      </c>
      <c r="S123" s="271">
        <f t="shared" si="23"/>
        <v>0.18090365755254403</v>
      </c>
      <c r="T123" s="271">
        <f t="shared" si="23"/>
        <v>0.18247931490926625</v>
      </c>
      <c r="U123" s="271">
        <f t="shared" si="23"/>
        <v>0.18418323257443478</v>
      </c>
      <c r="V123" s="271">
        <f t="shared" si="23"/>
        <v>0.18454690918270342</v>
      </c>
      <c r="W123" s="271">
        <f t="shared" si="23"/>
        <v>0.18278594497926212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0.41966731482950892</v>
      </c>
      <c r="C124" s="271">
        <f t="shared" si="24"/>
        <v>0.46728871182442927</v>
      </c>
      <c r="D124" s="271">
        <f t="shared" si="24"/>
        <v>0.46938035886479929</v>
      </c>
      <c r="E124" s="271">
        <f t="shared" si="24"/>
        <v>0.39937036265825976</v>
      </c>
      <c r="F124" s="271">
        <f t="shared" si="24"/>
        <v>0.40401386479504436</v>
      </c>
      <c r="G124" s="271">
        <f t="shared" si="24"/>
        <v>0.39950069655290443</v>
      </c>
      <c r="H124" s="271">
        <f t="shared" si="24"/>
        <v>0.41146048488449288</v>
      </c>
      <c r="I124" s="271">
        <f t="shared" si="24"/>
        <v>0.37212185528144498</v>
      </c>
      <c r="J124" s="271">
        <f t="shared" si="24"/>
        <v>0.41239730843562183</v>
      </c>
      <c r="K124" s="271">
        <f t="shared" si="24"/>
        <v>0.40513971296714713</v>
      </c>
      <c r="L124" s="271">
        <f t="shared" si="24"/>
        <v>0.40739614831227672</v>
      </c>
      <c r="M124" s="271">
        <f t="shared" si="24"/>
        <v>0.41278819712811121</v>
      </c>
      <c r="N124" s="271">
        <f t="shared" si="24"/>
        <v>0.41507060983715005</v>
      </c>
      <c r="O124" s="271">
        <f t="shared" si="24"/>
        <v>0.41943423674799085</v>
      </c>
      <c r="P124" s="271">
        <f t="shared" si="24"/>
        <v>0.42223065942350629</v>
      </c>
      <c r="Q124" s="271">
        <f t="shared" si="24"/>
        <v>0.42490618619574677</v>
      </c>
      <c r="R124" s="271">
        <f t="shared" si="24"/>
        <v>0.42180191760586017</v>
      </c>
      <c r="S124" s="271">
        <f t="shared" si="24"/>
        <v>0.41966664696943445</v>
      </c>
      <c r="T124" s="271">
        <f t="shared" si="24"/>
        <v>0.41649181652622569</v>
      </c>
      <c r="U124" s="271">
        <f t="shared" si="24"/>
        <v>0.41187363784014303</v>
      </c>
      <c r="V124" s="271">
        <f t="shared" si="24"/>
        <v>0.41049436391707073</v>
      </c>
      <c r="W124" s="271">
        <f t="shared" si="24"/>
        <v>0.41469118357730567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0.15606727918852173</v>
      </c>
      <c r="C125" s="271">
        <f t="shared" si="25"/>
        <v>0.14928118621847289</v>
      </c>
      <c r="D125" s="271">
        <f t="shared" si="25"/>
        <v>0.14839201132370947</v>
      </c>
      <c r="E125" s="271">
        <f t="shared" si="25"/>
        <v>0.16428324488932547</v>
      </c>
      <c r="F125" s="271">
        <f t="shared" si="25"/>
        <v>0.16462398169377715</v>
      </c>
      <c r="G125" s="271">
        <f t="shared" si="25"/>
        <v>0.16639120016209244</v>
      </c>
      <c r="H125" s="271">
        <f t="shared" si="25"/>
        <v>0.16221802880404967</v>
      </c>
      <c r="I125" s="271">
        <f t="shared" si="25"/>
        <v>0.17589123113440672</v>
      </c>
      <c r="J125" s="271">
        <f t="shared" si="25"/>
        <v>0.16319195423446156</v>
      </c>
      <c r="K125" s="271">
        <f t="shared" si="25"/>
        <v>0.16425765756140109</v>
      </c>
      <c r="L125" s="271">
        <f t="shared" si="25"/>
        <v>0.16470897660432035</v>
      </c>
      <c r="M125" s="271">
        <f t="shared" si="25"/>
        <v>0.16290493897051753</v>
      </c>
      <c r="N125" s="271">
        <f t="shared" si="25"/>
        <v>0.16213777714724811</v>
      </c>
      <c r="O125" s="271">
        <f t="shared" si="25"/>
        <v>0.16220041909198385</v>
      </c>
      <c r="P125" s="271">
        <f t="shared" si="25"/>
        <v>0.16119023427719048</v>
      </c>
      <c r="Q125" s="271">
        <f t="shared" si="25"/>
        <v>0.16105051421544361</v>
      </c>
      <c r="R125" s="271">
        <f t="shared" si="25"/>
        <v>0.16231993317782556</v>
      </c>
      <c r="S125" s="271">
        <f t="shared" si="25"/>
        <v>0.16308510007605351</v>
      </c>
      <c r="T125" s="271">
        <f t="shared" si="25"/>
        <v>0.16417345128837077</v>
      </c>
      <c r="U125" s="271">
        <f t="shared" si="25"/>
        <v>0.16625044088120958</v>
      </c>
      <c r="V125" s="271">
        <f t="shared" si="25"/>
        <v>0.16679597005487842</v>
      </c>
      <c r="W125" s="271">
        <f t="shared" si="25"/>
        <v>0.16555790580052043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0.12302951154700245</v>
      </c>
      <c r="C126" s="272">
        <f t="shared" si="26"/>
        <v>0.10447101451480328</v>
      </c>
      <c r="D126" s="272">
        <f t="shared" si="26"/>
        <v>0.10204235889571885</v>
      </c>
      <c r="E126" s="272">
        <f t="shared" si="26"/>
        <v>0.14033715150200579</v>
      </c>
      <c r="F126" s="272">
        <f t="shared" si="26"/>
        <v>0.14060151056515366</v>
      </c>
      <c r="G126" s="272">
        <f t="shared" si="26"/>
        <v>0.14306471860937911</v>
      </c>
      <c r="H126" s="272">
        <f t="shared" si="26"/>
        <v>0.13533129771600855</v>
      </c>
      <c r="I126" s="272">
        <f t="shared" si="26"/>
        <v>0.1585134671466997</v>
      </c>
      <c r="J126" s="272">
        <f t="shared" si="26"/>
        <v>0.13652416411285662</v>
      </c>
      <c r="K126" s="272">
        <f t="shared" si="26"/>
        <v>0.1394588779383768</v>
      </c>
      <c r="L126" s="272">
        <f t="shared" si="26"/>
        <v>0.13956548436727786</v>
      </c>
      <c r="M126" s="272">
        <f t="shared" si="26"/>
        <v>0.136134627884996</v>
      </c>
      <c r="N126" s="272">
        <f t="shared" si="26"/>
        <v>0.13478537847527697</v>
      </c>
      <c r="O126" s="272">
        <f t="shared" si="26"/>
        <v>0.13414878260782298</v>
      </c>
      <c r="P126" s="272">
        <f t="shared" si="26"/>
        <v>0.13212410649156331</v>
      </c>
      <c r="Q126" s="272">
        <f t="shared" si="26"/>
        <v>0.1315552878823161</v>
      </c>
      <c r="R126" s="272">
        <f t="shared" si="26"/>
        <v>0.13393607009644565</v>
      </c>
      <c r="S126" s="272">
        <f t="shared" si="26"/>
        <v>0.13535944002280029</v>
      </c>
      <c r="T126" s="272">
        <f t="shared" si="26"/>
        <v>0.1373449141269556</v>
      </c>
      <c r="U126" s="272">
        <f t="shared" si="26"/>
        <v>0.140997810103623</v>
      </c>
      <c r="V126" s="272">
        <f t="shared" si="26"/>
        <v>0.14201704006236468</v>
      </c>
      <c r="W126" s="272">
        <f t="shared" si="26"/>
        <v>0.13977043286114885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3.3037767641519208E-2</v>
      </c>
      <c r="C127" s="272">
        <f t="shared" si="27"/>
        <v>4.4810171703669646E-2</v>
      </c>
      <c r="D127" s="272">
        <f t="shared" si="27"/>
        <v>4.6349652427990606E-2</v>
      </c>
      <c r="E127" s="272">
        <f t="shared" si="27"/>
        <v>2.394609338731964E-2</v>
      </c>
      <c r="F127" s="272">
        <f t="shared" si="27"/>
        <v>2.4022471128623466E-2</v>
      </c>
      <c r="G127" s="272">
        <f t="shared" si="27"/>
        <v>2.3326481552713302E-2</v>
      </c>
      <c r="H127" s="272">
        <f t="shared" si="27"/>
        <v>2.6886731088041172E-2</v>
      </c>
      <c r="I127" s="272">
        <f t="shared" si="27"/>
        <v>1.7377763987707118E-2</v>
      </c>
      <c r="J127" s="272">
        <f t="shared" si="27"/>
        <v>2.6667790121604924E-2</v>
      </c>
      <c r="K127" s="272">
        <f t="shared" si="27"/>
        <v>2.4798779623024278E-2</v>
      </c>
      <c r="L127" s="272">
        <f t="shared" si="27"/>
        <v>2.5143492237042431E-2</v>
      </c>
      <c r="M127" s="272">
        <f t="shared" si="27"/>
        <v>2.677031108552147E-2</v>
      </c>
      <c r="N127" s="272">
        <f t="shared" si="27"/>
        <v>2.7352398671971194E-2</v>
      </c>
      <c r="O127" s="272">
        <f t="shared" si="27"/>
        <v>2.8051636484160886E-2</v>
      </c>
      <c r="P127" s="272">
        <f t="shared" si="27"/>
        <v>2.9066127785627217E-2</v>
      </c>
      <c r="Q127" s="272">
        <f t="shared" si="27"/>
        <v>2.9495226333127473E-2</v>
      </c>
      <c r="R127" s="272">
        <f t="shared" si="27"/>
        <v>2.8383863081379905E-2</v>
      </c>
      <c r="S127" s="272">
        <f t="shared" si="27"/>
        <v>2.7725660053253189E-2</v>
      </c>
      <c r="T127" s="272">
        <f t="shared" si="27"/>
        <v>2.682853716141519E-2</v>
      </c>
      <c r="U127" s="272">
        <f t="shared" si="27"/>
        <v>2.5252630777586615E-2</v>
      </c>
      <c r="V127" s="272">
        <f t="shared" si="27"/>
        <v>2.4778929992513726E-2</v>
      </c>
      <c r="W127" s="272">
        <f t="shared" si="27"/>
        <v>2.5787472939371611E-2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0.16684169407849292</v>
      </c>
      <c r="C128" s="271">
        <f t="shared" si="28"/>
        <v>0.15244231418387935</v>
      </c>
      <c r="D128" s="271">
        <f t="shared" si="28"/>
        <v>0.15163167790842111</v>
      </c>
      <c r="E128" s="271">
        <f t="shared" si="28"/>
        <v>0.19274953132149084</v>
      </c>
      <c r="F128" s="271">
        <f t="shared" si="28"/>
        <v>0.19060799448307389</v>
      </c>
      <c r="G128" s="271">
        <f t="shared" si="28"/>
        <v>0.18913341926262334</v>
      </c>
      <c r="H128" s="271">
        <f t="shared" si="28"/>
        <v>0.1831423459555393</v>
      </c>
      <c r="I128" s="271">
        <f t="shared" si="28"/>
        <v>0.1996335690185205</v>
      </c>
      <c r="J128" s="271">
        <f t="shared" si="28"/>
        <v>0.17927805424932267</v>
      </c>
      <c r="K128" s="271">
        <f t="shared" si="28"/>
        <v>0.18828335627063608</v>
      </c>
      <c r="L128" s="271">
        <f t="shared" si="28"/>
        <v>0.18334103610343311</v>
      </c>
      <c r="M128" s="271">
        <f t="shared" si="28"/>
        <v>0.18029506585331884</v>
      </c>
      <c r="N128" s="271">
        <f t="shared" si="28"/>
        <v>0.17961233235149718</v>
      </c>
      <c r="O128" s="271">
        <f t="shared" si="28"/>
        <v>0.17406434255202033</v>
      </c>
      <c r="P128" s="271">
        <f t="shared" si="28"/>
        <v>0.17231462817111237</v>
      </c>
      <c r="Q128" s="271">
        <f t="shared" si="28"/>
        <v>0.17032841842536908</v>
      </c>
      <c r="R128" s="271">
        <f t="shared" si="28"/>
        <v>0.17137273119597474</v>
      </c>
      <c r="S128" s="271">
        <f t="shared" si="28"/>
        <v>0.17248018145512187</v>
      </c>
      <c r="T128" s="271">
        <f t="shared" si="28"/>
        <v>0.17341908414547755</v>
      </c>
      <c r="U128" s="271">
        <f t="shared" si="28"/>
        <v>0.17486599972071348</v>
      </c>
      <c r="V128" s="271">
        <f t="shared" si="28"/>
        <v>0.17551302291419962</v>
      </c>
      <c r="W128" s="271">
        <f t="shared" si="28"/>
        <v>0.17374133484442139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8.5339665903751694E-2</v>
      </c>
      <c r="C129" s="272">
        <f t="shared" si="29"/>
        <v>7.2466527447060572E-2</v>
      </c>
      <c r="D129" s="272">
        <f t="shared" si="29"/>
        <v>7.0781885636150399E-2</v>
      </c>
      <c r="E129" s="272">
        <f t="shared" si="29"/>
        <v>9.7345144855670682E-2</v>
      </c>
      <c r="F129" s="272">
        <f t="shared" si="29"/>
        <v>9.7528518046736748E-2</v>
      </c>
      <c r="G129" s="272">
        <f t="shared" si="29"/>
        <v>9.9237127216214888E-2</v>
      </c>
      <c r="H129" s="272">
        <f t="shared" si="29"/>
        <v>9.3872824399478139E-2</v>
      </c>
      <c r="I129" s="272">
        <f t="shared" si="29"/>
        <v>0.10995318243116498</v>
      </c>
      <c r="J129" s="272">
        <f t="shared" si="29"/>
        <v>9.4700258553241601E-2</v>
      </c>
      <c r="K129" s="272">
        <f t="shared" si="29"/>
        <v>9.6735928647707775E-2</v>
      </c>
      <c r="L129" s="272">
        <f t="shared" si="29"/>
        <v>9.6809876409600121E-2</v>
      </c>
      <c r="M129" s="272">
        <f t="shared" si="29"/>
        <v>9.4430055972372751E-2</v>
      </c>
      <c r="N129" s="272">
        <f t="shared" si="29"/>
        <v>9.3494146430032815E-2</v>
      </c>
      <c r="O129" s="272">
        <f t="shared" si="29"/>
        <v>9.3052570437727258E-2</v>
      </c>
      <c r="P129" s="272">
        <f t="shared" si="29"/>
        <v>9.1648149814152827E-2</v>
      </c>
      <c r="Q129" s="272">
        <f t="shared" si="29"/>
        <v>9.1253587652094278E-2</v>
      </c>
      <c r="R129" s="272">
        <f t="shared" si="29"/>
        <v>9.2905021980237451E-2</v>
      </c>
      <c r="S129" s="272">
        <f t="shared" si="29"/>
        <v>9.3892345366676691E-2</v>
      </c>
      <c r="T129" s="272">
        <f t="shared" si="29"/>
        <v>9.526957343641855E-2</v>
      </c>
      <c r="U129" s="272">
        <f t="shared" si="29"/>
        <v>9.780341201148969E-2</v>
      </c>
      <c r="V129" s="272">
        <f t="shared" si="29"/>
        <v>9.8510402903873126E-2</v>
      </c>
      <c r="W129" s="272">
        <f t="shared" si="29"/>
        <v>9.6952039340871599E-2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5.8585314800195451E-2</v>
      </c>
      <c r="C130" s="272">
        <f t="shared" si="30"/>
        <v>4.889312182011743E-2</v>
      </c>
      <c r="D130" s="272">
        <f t="shared" si="30"/>
        <v>4.8699263482691844E-2</v>
      </c>
      <c r="E130" s="272">
        <f t="shared" si="30"/>
        <v>7.8794131058984931E-2</v>
      </c>
      <c r="F130" s="272">
        <f t="shared" si="30"/>
        <v>7.6416241457012396E-2</v>
      </c>
      <c r="G130" s="272">
        <f t="shared" si="30"/>
        <v>7.3715831623641828E-2</v>
      </c>
      <c r="H130" s="272">
        <f t="shared" si="30"/>
        <v>7.0619486946918997E-2</v>
      </c>
      <c r="I130" s="272">
        <f t="shared" si="30"/>
        <v>7.7626265960382204E-2</v>
      </c>
      <c r="J130" s="272">
        <f t="shared" si="30"/>
        <v>6.6079629924694766E-2</v>
      </c>
      <c r="K130" s="272">
        <f t="shared" si="30"/>
        <v>7.434570470914488E-2</v>
      </c>
      <c r="L130" s="272">
        <f t="shared" si="30"/>
        <v>6.9090326188263773E-2</v>
      </c>
      <c r="M130" s="272">
        <f t="shared" si="30"/>
        <v>6.7295730238596987E-2</v>
      </c>
      <c r="N130" s="272">
        <f t="shared" si="30"/>
        <v>6.7145140064572853E-2</v>
      </c>
      <c r="O130" s="272">
        <f t="shared" si="30"/>
        <v>6.1553698555273845E-2</v>
      </c>
      <c r="P130" s="272">
        <f t="shared" si="30"/>
        <v>6.0504700884620899E-2</v>
      </c>
      <c r="Q130" s="272">
        <f t="shared" si="30"/>
        <v>5.8615408238194729E-2</v>
      </c>
      <c r="R130" s="272">
        <f t="shared" si="30"/>
        <v>5.8779186015371777E-2</v>
      </c>
      <c r="S130" s="272">
        <f t="shared" si="30"/>
        <v>5.9355876730452665E-2</v>
      </c>
      <c r="T130" s="272">
        <f t="shared" si="30"/>
        <v>5.9539842433111563E-2</v>
      </c>
      <c r="U130" s="272">
        <f t="shared" si="30"/>
        <v>5.9546050037474027E-2</v>
      </c>
      <c r="V130" s="272">
        <f t="shared" si="30"/>
        <v>5.9814665832310453E-2</v>
      </c>
      <c r="W130" s="272">
        <f t="shared" si="30"/>
        <v>5.8901763500244599E-2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2.2916713374545792E-2</v>
      </c>
      <c r="C131" s="273">
        <f t="shared" si="31"/>
        <v>3.1082664916701346E-2</v>
      </c>
      <c r="D131" s="273">
        <f t="shared" si="31"/>
        <v>3.2150528789578886E-2</v>
      </c>
      <c r="E131" s="273">
        <f t="shared" si="31"/>
        <v>1.6610255406835233E-2</v>
      </c>
      <c r="F131" s="273">
        <f t="shared" si="31"/>
        <v>1.6663234979324742E-2</v>
      </c>
      <c r="G131" s="273">
        <f t="shared" si="31"/>
        <v>1.6180460422766593E-2</v>
      </c>
      <c r="H131" s="273">
        <f t="shared" si="31"/>
        <v>1.8650034609142146E-2</v>
      </c>
      <c r="I131" s="273">
        <f t="shared" si="31"/>
        <v>1.2054120626973305E-2</v>
      </c>
      <c r="J131" s="273">
        <f t="shared" si="31"/>
        <v>1.8498165771386282E-2</v>
      </c>
      <c r="K131" s="273">
        <f t="shared" si="31"/>
        <v>1.720172291378344E-2</v>
      </c>
      <c r="L131" s="273">
        <f t="shared" si="31"/>
        <v>1.7440833505569218E-2</v>
      </c>
      <c r="M131" s="273">
        <f t="shared" si="31"/>
        <v>1.8569279642349081E-2</v>
      </c>
      <c r="N131" s="273">
        <f t="shared" si="31"/>
        <v>1.897304585689152E-2</v>
      </c>
      <c r="O131" s="273">
        <f t="shared" si="31"/>
        <v>1.9458073559019243E-2</v>
      </c>
      <c r="P131" s="273">
        <f t="shared" si="31"/>
        <v>2.016177747233866E-2</v>
      </c>
      <c r="Q131" s="273">
        <f t="shared" si="31"/>
        <v>2.0459422535080082E-2</v>
      </c>
      <c r="R131" s="273">
        <f t="shared" si="31"/>
        <v>1.9688523200365488E-2</v>
      </c>
      <c r="S131" s="273">
        <f t="shared" si="31"/>
        <v>1.923195935799251E-2</v>
      </c>
      <c r="T131" s="273">
        <f t="shared" si="31"/>
        <v>1.8609668275947431E-2</v>
      </c>
      <c r="U131" s="273">
        <f t="shared" si="31"/>
        <v>1.7516537671749759E-2</v>
      </c>
      <c r="V131" s="273">
        <f t="shared" si="31"/>
        <v>1.7187954178016034E-2</v>
      </c>
      <c r="W131" s="273">
        <f t="shared" si="31"/>
        <v>1.7887532003305184E-2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</v>
      </c>
      <c r="C136" s="274">
        <f>IF(C$5=0,0,C$5/ISI_fec!C$5)</f>
        <v>0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0.43112406764841132</v>
      </c>
      <c r="C147" s="274">
        <f>IF(C$54=0,0,C$54/ISI_fec!C$54)</f>
        <v>0.45169548552452032</v>
      </c>
      <c r="D147" s="274">
        <f>IF(D$54=0,0,D$54/ISI_fec!D$54)</f>
        <v>0.45174552721954914</v>
      </c>
      <c r="E147" s="274">
        <f>IF(E$54=0,0,E$54/ISI_fec!E$54)</f>
        <v>0.43987147486146289</v>
      </c>
      <c r="F147" s="274">
        <f>IF(F$54=0,0,F$54/ISI_fec!F$54)</f>
        <v>0.44481112171461001</v>
      </c>
      <c r="G147" s="274">
        <f>IF(G$54=0,0,G$54/ISI_fec!G$54)</f>
        <v>0.44058072968439965</v>
      </c>
      <c r="H147" s="274">
        <f>IF(H$54=0,0,H$54/ISI_fec!H$54)</f>
        <v>0.44712348262734758</v>
      </c>
      <c r="I147" s="274">
        <f>IF(I$54=0,0,I$54/ISI_fec!I$54)</f>
        <v>0.44236165931547955</v>
      </c>
      <c r="J147" s="274">
        <f>IF(J$54=0,0,J$54/ISI_fec!J$54)</f>
        <v>0.44969772952396692</v>
      </c>
      <c r="K147" s="274">
        <f>IF(K$54=0,0,K$54/ISI_fec!K$54)</f>
        <v>0.45002633825441885</v>
      </c>
      <c r="L147" s="274">
        <f>IF(L$54=0,0,L$54/ISI_fec!L$54)</f>
        <v>0.4493168653963171</v>
      </c>
      <c r="M147" s="274">
        <f>IF(M$54=0,0,M$54/ISI_fec!M$54)</f>
        <v>0.45425183375328415</v>
      </c>
      <c r="N147" s="274">
        <f>IF(N$54=0,0,N$54/ISI_fec!N$54)</f>
        <v>0.45555508072897838</v>
      </c>
      <c r="O147" s="274">
        <f>IF(O$54=0,0,O$54/ISI_fec!O$54)</f>
        <v>0.45586205282330267</v>
      </c>
      <c r="P147" s="274">
        <f>IF(P$54=0,0,P$54/ISI_fec!P$54)</f>
        <v>0.45593149360964436</v>
      </c>
      <c r="Q147" s="274">
        <f>IF(Q$54=0,0,Q$54/ISI_fec!Q$54)</f>
        <v>0.46329648307468019</v>
      </c>
      <c r="R147" s="274">
        <f>IF(R$54=0,0,R$54/ISI_fec!R$54)</f>
        <v>0.46269775432045862</v>
      </c>
      <c r="S147" s="274">
        <f>IF(S$54=0,0,S$54/ISI_fec!S$54)</f>
        <v>0.46886460807082542</v>
      </c>
      <c r="T147" s="274">
        <f>IF(T$54=0,0,T$54/ISI_fec!T$54)</f>
        <v>0.47485176050433175</v>
      </c>
      <c r="U147" s="274">
        <f>IF(U$54=0,0,U$54/ISI_fec!U$54)</f>
        <v>0.4741063764352984</v>
      </c>
      <c r="V147" s="274">
        <f>IF(V$54=0,0,V$54/ISI_fec!V$54)</f>
        <v>0.47427238858008158</v>
      </c>
      <c r="W147" s="274">
        <f>IF(W$54=0,0,W$54/ISI_fec!W$54)</f>
        <v>0.48375468749888262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0.36823566898069499</v>
      </c>
      <c r="C148" s="275">
        <f>IF(C$55=0,0,C$55/ISI_fec!C$55)</f>
        <v>0.36823566898069482</v>
      </c>
      <c r="D148" s="275">
        <f>IF(D$55=0,0,D$55/ISI_fec!D$55)</f>
        <v>0.36823566898069482</v>
      </c>
      <c r="E148" s="275">
        <f>IF(E$55=0,0,E$55/ISI_fec!E$55)</f>
        <v>0.36960404110768968</v>
      </c>
      <c r="F148" s="275">
        <f>IF(F$55=0,0,F$55/ISI_fec!F$55)</f>
        <v>0.37120464458844465</v>
      </c>
      <c r="G148" s="275">
        <f>IF(G$55=0,0,G$55/ISI_fec!G$55)</f>
        <v>0.37120464458844493</v>
      </c>
      <c r="H148" s="275">
        <f>IF(H$55=0,0,H$55/ISI_fec!H$55)</f>
        <v>0.3756216442709242</v>
      </c>
      <c r="I148" s="275">
        <f>IF(I$55=0,0,I$55/ISI_fec!I$55)</f>
        <v>0.37779878131249789</v>
      </c>
      <c r="J148" s="275">
        <f>IF(J$55=0,0,J$55/ISI_fec!J$55)</f>
        <v>0.37779878131249778</v>
      </c>
      <c r="K148" s="275">
        <f>IF(K$55=0,0,K$55/ISI_fec!K$55)</f>
        <v>0.37779878131249772</v>
      </c>
      <c r="L148" s="275">
        <f>IF(L$55=0,0,L$55/ISI_fec!L$55)</f>
        <v>0.37779878131249783</v>
      </c>
      <c r="M148" s="275">
        <f>IF(M$55=0,0,M$55/ISI_fec!M$55)</f>
        <v>0.38148292596444311</v>
      </c>
      <c r="N148" s="275">
        <f>IF(N$55=0,0,N$55/ISI_fec!N$55)</f>
        <v>0.38148292596444316</v>
      </c>
      <c r="O148" s="275">
        <f>IF(O$55=0,0,O$55/ISI_fec!O$55)</f>
        <v>0.38148292596444322</v>
      </c>
      <c r="P148" s="275">
        <f>IF(P$55=0,0,P$55/ISI_fec!P$55)</f>
        <v>0.38148292596444316</v>
      </c>
      <c r="Q148" s="275">
        <f>IF(Q$55=0,0,Q$55/ISI_fec!Q$55)</f>
        <v>0.38703823668509524</v>
      </c>
      <c r="R148" s="275">
        <f>IF(R$55=0,0,R$55/ISI_fec!R$55)</f>
        <v>0.38703823668509535</v>
      </c>
      <c r="S148" s="275">
        <f>IF(S$55=0,0,S$55/ISI_fec!S$55)</f>
        <v>0.39279155667714183</v>
      </c>
      <c r="T148" s="275">
        <f>IF(T$55=0,0,T$55/ISI_fec!T$55)</f>
        <v>0.39864157610397349</v>
      </c>
      <c r="U148" s="275">
        <f>IF(U$55=0,0,U$55/ISI_fec!U$55)</f>
        <v>0.39864157610397344</v>
      </c>
      <c r="V148" s="275">
        <f>IF(V$55=0,0,V$55/ISI_fec!V$55)</f>
        <v>0.3986415761039736</v>
      </c>
      <c r="W148" s="275">
        <f>IF(W$55=0,0,W$55/ISI_fec!W$55)</f>
        <v>0.40556188582134639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9.5558502670497966E-2</v>
      </c>
      <c r="C149" s="276">
        <f>IF(C$56=0,0,C$56/ISI_fec!C$56)</f>
        <v>9.5558502670497994E-2</v>
      </c>
      <c r="D149" s="276">
        <f>IF(D$56=0,0,D$56/ISI_fec!D$56)</f>
        <v>9.5558502670497952E-2</v>
      </c>
      <c r="E149" s="276">
        <f>IF(E$56=0,0,E$56/ISI_fec!E$56)</f>
        <v>9.5913600241337965E-2</v>
      </c>
      <c r="F149" s="276">
        <f>IF(F$56=0,0,F$56/ISI_fec!F$56)</f>
        <v>9.6328962697705939E-2</v>
      </c>
      <c r="G149" s="276">
        <f>IF(G$56=0,0,G$56/ISI_fec!G$56)</f>
        <v>9.6328962697705925E-2</v>
      </c>
      <c r="H149" s="276">
        <f>IF(H$56=0,0,H$56/ISI_fec!H$56)</f>
        <v>9.7475190267463499E-2</v>
      </c>
      <c r="I149" s="276">
        <f>IF(I$56=0,0,I$56/ISI_fec!I$56)</f>
        <v>9.8040165291140999E-2</v>
      </c>
      <c r="J149" s="276">
        <f>IF(J$56=0,0,J$56/ISI_fec!J$56)</f>
        <v>9.8040165291140985E-2</v>
      </c>
      <c r="K149" s="276">
        <f>IF(K$56=0,0,K$56/ISI_fec!K$56)</f>
        <v>9.8040165291140971E-2</v>
      </c>
      <c r="L149" s="276">
        <f>IF(L$56=0,0,L$56/ISI_fec!L$56)</f>
        <v>9.8040165291140957E-2</v>
      </c>
      <c r="M149" s="276">
        <f>IF(M$56=0,0,M$56/ISI_fec!M$56)</f>
        <v>9.8996214300559132E-2</v>
      </c>
      <c r="N149" s="276">
        <f>IF(N$56=0,0,N$56/ISI_fec!N$56)</f>
        <v>9.8996214300559132E-2</v>
      </c>
      <c r="O149" s="276">
        <f>IF(O$56=0,0,O$56/ISI_fec!O$56)</f>
        <v>9.8996214300559132E-2</v>
      </c>
      <c r="P149" s="276">
        <f>IF(P$56=0,0,P$56/ISI_fec!P$56)</f>
        <v>9.8996214300559104E-2</v>
      </c>
      <c r="Q149" s="276">
        <f>IF(Q$56=0,0,Q$56/ISI_fec!Q$56)</f>
        <v>0.10043783774731628</v>
      </c>
      <c r="R149" s="276">
        <f>IF(R$56=0,0,R$56/ISI_fec!R$56)</f>
        <v>0.10043783774731627</v>
      </c>
      <c r="S149" s="276">
        <f>IF(S$56=0,0,S$56/ISI_fec!S$56)</f>
        <v>0.10193084532408379</v>
      </c>
      <c r="T149" s="276">
        <f>IF(T$56=0,0,T$56/ISI_fec!T$56)</f>
        <v>0.10344894675778993</v>
      </c>
      <c r="U149" s="276">
        <f>IF(U$56=0,0,U$56/ISI_fec!U$56)</f>
        <v>0.10344894675778996</v>
      </c>
      <c r="V149" s="276">
        <f>IF(V$56=0,0,V$56/ISI_fec!V$56)</f>
        <v>0.10344894675778997</v>
      </c>
      <c r="W149" s="276">
        <f>IF(W$56=0,0,W$56/ISI_fec!W$56)</f>
        <v>0.10524479243574601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0.52876568346259323</v>
      </c>
      <c r="C150" s="276">
        <f>IF(C$57=0,0,C$57/ISI_fec!C$57)</f>
        <v>0.52876568346259334</v>
      </c>
      <c r="D150" s="276">
        <f>IF(D$57=0,0,D$57/ISI_fec!D$57)</f>
        <v>0.52876568346259345</v>
      </c>
      <c r="E150" s="276">
        <f>IF(E$57=0,0,E$57/ISI_fec!E$57)</f>
        <v>0.53073058877707446</v>
      </c>
      <c r="F150" s="276">
        <f>IF(F$57=0,0,F$57/ISI_fec!F$57)</f>
        <v>0.53302896523744503</v>
      </c>
      <c r="G150" s="276">
        <f>IF(G$57=0,0,G$57/ISI_fec!G$57)</f>
        <v>0.53302896523744492</v>
      </c>
      <c r="H150" s="276">
        <f>IF(H$57=0,0,H$57/ISI_fec!H$57)</f>
        <v>0.53937152803812449</v>
      </c>
      <c r="I150" s="276">
        <f>IF(I$57=0,0,I$57/ISI_fec!I$57)</f>
        <v>0.54249777422433998</v>
      </c>
      <c r="J150" s="276">
        <f>IF(J$57=0,0,J$57/ISI_fec!J$57)</f>
        <v>0.54249777422433998</v>
      </c>
      <c r="K150" s="276">
        <f>IF(K$57=0,0,K$57/ISI_fec!K$57)</f>
        <v>0.54249777422433976</v>
      </c>
      <c r="L150" s="276">
        <f>IF(L$57=0,0,L$57/ISI_fec!L$57)</f>
        <v>0.54249777422433987</v>
      </c>
      <c r="M150" s="276">
        <f>IF(M$57=0,0,M$57/ISI_fec!M$57)</f>
        <v>0.54778799847190762</v>
      </c>
      <c r="N150" s="276">
        <f>IF(N$57=0,0,N$57/ISI_fec!N$57)</f>
        <v>0.5477879984719074</v>
      </c>
      <c r="O150" s="276">
        <f>IF(O$57=0,0,O$57/ISI_fec!O$57)</f>
        <v>0.54778799847190762</v>
      </c>
      <c r="P150" s="276">
        <f>IF(P$57=0,0,P$57/ISI_fec!P$57)</f>
        <v>0.5477879984719074</v>
      </c>
      <c r="Q150" s="276">
        <f>IF(Q$57=0,0,Q$57/ISI_fec!Q$57)</f>
        <v>0.5557651118194108</v>
      </c>
      <c r="R150" s="276">
        <f>IF(R$57=0,0,R$57/ISI_fec!R$57)</f>
        <v>0.5557651118194108</v>
      </c>
      <c r="S150" s="276">
        <f>IF(S$57=0,0,S$57/ISI_fec!S$57)</f>
        <v>0.56402655532974322</v>
      </c>
      <c r="T150" s="276">
        <f>IF(T$57=0,0,T$57/ISI_fec!T$57)</f>
        <v>0.57242685378279801</v>
      </c>
      <c r="U150" s="276">
        <f>IF(U$57=0,0,U$57/ISI_fec!U$57)</f>
        <v>0.5724268537827979</v>
      </c>
      <c r="V150" s="276">
        <f>IF(V$57=0,0,V$57/ISI_fec!V$57)</f>
        <v>0.5724268537827979</v>
      </c>
      <c r="W150" s="276">
        <f>IF(W$57=0,0,W$57/ISI_fec!W$57)</f>
        <v>0.58236402881966653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0.36467487770024676</v>
      </c>
      <c r="C151" s="276">
        <f>IF(C$58=0,0,C$58/ISI_fec!C$58)</f>
        <v>0.36467487770024681</v>
      </c>
      <c r="D151" s="276">
        <f>IF(D$58=0,0,D$58/ISI_fec!D$58)</f>
        <v>0.36467487770024681</v>
      </c>
      <c r="E151" s="276">
        <f>IF(E$58=0,0,E$58/ISI_fec!E$58)</f>
        <v>0.36603001784579997</v>
      </c>
      <c r="F151" s="276">
        <f>IF(F$58=0,0,F$58/ISI_fec!F$58)</f>
        <v>0.36761514369796583</v>
      </c>
      <c r="G151" s="276">
        <f>IF(G$58=0,0,G$58/ISI_fec!G$58)</f>
        <v>0.36761514369796577</v>
      </c>
      <c r="H151" s="276">
        <f>IF(H$58=0,0,H$58/ISI_fec!H$58)</f>
        <v>0.3719894315649423</v>
      </c>
      <c r="I151" s="276">
        <f>IF(I$58=0,0,I$58/ISI_fec!I$58)</f>
        <v>0.37414551597297963</v>
      </c>
      <c r="J151" s="276">
        <f>IF(J$58=0,0,J$58/ISI_fec!J$58)</f>
        <v>0.37414551597297968</v>
      </c>
      <c r="K151" s="276">
        <f>IF(K$58=0,0,K$58/ISI_fec!K$58)</f>
        <v>0.37414551597297957</v>
      </c>
      <c r="L151" s="276">
        <f>IF(L$58=0,0,L$58/ISI_fec!L$58)</f>
        <v>0.37414551597297979</v>
      </c>
      <c r="M151" s="276">
        <f>IF(M$58=0,0,M$58/ISI_fec!M$58)</f>
        <v>0.37779403542275797</v>
      </c>
      <c r="N151" s="276">
        <f>IF(N$58=0,0,N$58/ISI_fec!N$58)</f>
        <v>0.37779403542275808</v>
      </c>
      <c r="O151" s="276">
        <f>IF(O$58=0,0,O$58/ISI_fec!O$58)</f>
        <v>0.37779403542275802</v>
      </c>
      <c r="P151" s="276">
        <f>IF(P$58=0,0,P$58/ISI_fec!P$58)</f>
        <v>0.37779403542275802</v>
      </c>
      <c r="Q151" s="276">
        <f>IF(Q$58=0,0,Q$58/ISI_fec!Q$58)</f>
        <v>0.38329562700743108</v>
      </c>
      <c r="R151" s="276">
        <f>IF(R$58=0,0,R$58/ISI_fec!R$58)</f>
        <v>0.38329562700743103</v>
      </c>
      <c r="S151" s="276">
        <f>IF(S$58=0,0,S$58/ISI_fec!S$58)</f>
        <v>0.38899331313946089</v>
      </c>
      <c r="T151" s="276">
        <f>IF(T$58=0,0,T$58/ISI_fec!T$58)</f>
        <v>0.39478676363525123</v>
      </c>
      <c r="U151" s="276">
        <f>IF(U$58=0,0,U$58/ISI_fec!U$58)</f>
        <v>0.39478676363525106</v>
      </c>
      <c r="V151" s="276">
        <f>IF(V$58=0,0,V$58/ISI_fec!V$58)</f>
        <v>0.39478676363525123</v>
      </c>
      <c r="W151" s="276">
        <f>IF(W$58=0,0,W$58/ISI_fec!W$58)</f>
        <v>0.40164015485293647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0.54501529405848725</v>
      </c>
      <c r="C152" s="277">
        <f>IF(C$59=0,0,C$59/ISI_fec!C$59)</f>
        <v>0.55639661943402308</v>
      </c>
      <c r="D152" s="277">
        <f>IF(D$59=0,0,D$59/ISI_fec!D$59)</f>
        <v>0.55792675435745154</v>
      </c>
      <c r="E152" s="277">
        <f>IF(E$59=0,0,E$59/ISI_fec!E$59)</f>
        <v>0.54059029032264705</v>
      </c>
      <c r="F152" s="277">
        <f>IF(F$59=0,0,F$59/ISI_fec!F$59)</f>
        <v>0.54294132576389564</v>
      </c>
      <c r="G152" s="277">
        <f>IF(G$59=0,0,G$59/ISI_fec!G$59)</f>
        <v>0.54155250484023509</v>
      </c>
      <c r="H152" s="277">
        <f>IF(H$59=0,0,H$59/ISI_fec!H$59)</f>
        <v>0.55135028385582907</v>
      </c>
      <c r="I152" s="277">
        <f>IF(I$59=0,0,I$59/ISI_fec!I$59)</f>
        <v>0.54741655026879121</v>
      </c>
      <c r="J152" s="277">
        <f>IF(J$59=0,0,J$59/ISI_fec!J$59)</f>
        <v>0.55491978366277905</v>
      </c>
      <c r="K152" s="277">
        <f>IF(K$59=0,0,K$59/ISI_fec!K$59)</f>
        <v>0.55230569881662317</v>
      </c>
      <c r="L152" s="277">
        <f>IF(L$59=0,0,L$59/ISI_fec!L$59)</f>
        <v>0.55260568612563188</v>
      </c>
      <c r="M152" s="277">
        <f>IF(M$59=0,0,M$59/ISI_fec!M$59)</f>
        <v>0.55936679877699869</v>
      </c>
      <c r="N152" s="277">
        <f>IF(N$59=0,0,N$59/ISI_fec!N$59)</f>
        <v>0.56097182026909753</v>
      </c>
      <c r="O152" s="277">
        <f>IF(O$59=0,0,O$59/ISI_fec!O$59)</f>
        <v>0.5610756373302761</v>
      </c>
      <c r="P152" s="277">
        <f>IF(P$59=0,0,P$59/ISI_fec!P$59)</f>
        <v>0.56195456608288774</v>
      </c>
      <c r="Q152" s="277">
        <f>IF(Q$59=0,0,Q$59/ISI_fec!Q$59)</f>
        <v>0.57047458960012254</v>
      </c>
      <c r="R152" s="277">
        <f>IF(R$59=0,0,R$59/ISI_fec!R$59)</f>
        <v>0.5694647019654977</v>
      </c>
      <c r="S152" s="277">
        <f>IF(S$59=0,0,S$59/ISI_fec!S$59)</f>
        <v>0.57691931714136857</v>
      </c>
      <c r="T152" s="277">
        <f>IF(T$59=0,0,T$59/ISI_fec!T$59)</f>
        <v>0.58461131833974089</v>
      </c>
      <c r="U152" s="277">
        <f>IF(U$59=0,0,U$59/ISI_fec!U$59)</f>
        <v>0.58314692189860406</v>
      </c>
      <c r="V152" s="277">
        <f>IF(V$59=0,0,V$59/ISI_fec!V$59)</f>
        <v>0.58280685129701437</v>
      </c>
      <c r="W152" s="277">
        <f>IF(W$59=0,0,W$59/ISI_fec!W$59)</f>
        <v>0.59381099615630895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0.34208607399896829</v>
      </c>
      <c r="C153" s="278">
        <f>IF(C$65=0,0,C$65/ISI_fec!C$65)</f>
        <v>0.3694146304867611</v>
      </c>
      <c r="D153" s="278">
        <f>IF(D$65=0,0,D$65/ISI_fec!D$65)</f>
        <v>0.36752035838480435</v>
      </c>
      <c r="E153" s="278">
        <f>IF(E$65=0,0,E$65/ISI_fec!E$65)</f>
        <v>0.36773088453140229</v>
      </c>
      <c r="F153" s="278">
        <f>IF(F$65=0,0,F$65/ISI_fec!F$65)</f>
        <v>0.3771427587450899</v>
      </c>
      <c r="G153" s="278">
        <f>IF(G$65=0,0,G$65/ISI_fec!G$65)</f>
        <v>0.36868759301514425</v>
      </c>
      <c r="H153" s="278">
        <f>IF(H$65=0,0,H$65/ISI_fec!H$65)</f>
        <v>0.36987651357657736</v>
      </c>
      <c r="I153" s="278">
        <f>IF(I$65=0,0,I$65/ISI_fec!I$65)</f>
        <v>0.3731339985381173</v>
      </c>
      <c r="J153" s="278">
        <f>IF(J$65=0,0,J$65/ISI_fec!J$65)</f>
        <v>0.37253669699382841</v>
      </c>
      <c r="K153" s="278">
        <f>IF(K$65=0,0,K$65/ISI_fec!K$65)</f>
        <v>0.37634208412083514</v>
      </c>
      <c r="L153" s="278">
        <f>IF(L$65=0,0,L$65/ISI_fec!L$65)</f>
        <v>0.37442564568796294</v>
      </c>
      <c r="M153" s="278">
        <f>IF(M$65=0,0,M$65/ISI_fec!M$65)</f>
        <v>0.37658880051242344</v>
      </c>
      <c r="N153" s="278">
        <f>IF(N$65=0,0,N$65/ISI_fec!N$65)</f>
        <v>0.37821924278082597</v>
      </c>
      <c r="O153" s="278">
        <f>IF(O$65=0,0,O$65/ISI_fec!O$65)</f>
        <v>0.37826727417262879</v>
      </c>
      <c r="P153" s="278">
        <f>IF(P$65=0,0,P$65/ISI_fec!P$65)</f>
        <v>0.37682779279429873</v>
      </c>
      <c r="Q153" s="278">
        <f>IF(Q$65=0,0,Q$65/ISI_fec!Q$65)</f>
        <v>0.38347197571096758</v>
      </c>
      <c r="R153" s="278">
        <f>IF(R$65=0,0,R$65/ISI_fec!R$65)</f>
        <v>0.38399275760211671</v>
      </c>
      <c r="S153" s="278">
        <f>IF(S$65=0,0,S$65/ISI_fec!S$65)</f>
        <v>0.38940856423164155</v>
      </c>
      <c r="T153" s="278">
        <f>IF(T$65=0,0,T$65/ISI_fec!T$65)</f>
        <v>0.39458021747973221</v>
      </c>
      <c r="U153" s="278">
        <f>IF(U$65=0,0,U$65/ISI_fec!U$65)</f>
        <v>0.39584905925723979</v>
      </c>
      <c r="V153" s="278">
        <f>IF(V$65=0,0,V$65/ISI_fec!V$65)</f>
        <v>0.39699606489400691</v>
      </c>
      <c r="W153" s="278">
        <f>IF(W$65=0,0,W$65/ISI_fec!W$65)</f>
        <v>0.40485948125159654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0.52811167558648198</v>
      </c>
      <c r="C154" s="278">
        <f>IF(C$71=0,0,C$71/ISI_fec!C$71)</f>
        <v>0.52811167558648198</v>
      </c>
      <c r="D154" s="278">
        <f>IF(D$71=0,0,D$71/ISI_fec!D$71)</f>
        <v>0.52811167558648198</v>
      </c>
      <c r="E154" s="278">
        <f>IF(E$71=0,0,E$71/ISI_fec!E$71)</f>
        <v>0.53007415059281016</v>
      </c>
      <c r="F154" s="278">
        <f>IF(F$71=0,0,F$71/ISI_fec!F$71)</f>
        <v>0.5323696842886928</v>
      </c>
      <c r="G154" s="278">
        <f>IF(G$71=0,0,G$71/ISI_fec!G$71)</f>
        <v>0.53236968428869269</v>
      </c>
      <c r="H154" s="278">
        <f>IF(H$71=0,0,H$71/ISI_fec!H$71)</f>
        <v>0.53870440224210592</v>
      </c>
      <c r="I154" s="278">
        <f>IF(I$71=0,0,I$71/ISI_fec!I$71)</f>
        <v>0.54182678170683718</v>
      </c>
      <c r="J154" s="278">
        <f>IF(J$71=0,0,J$71/ISI_fec!J$71)</f>
        <v>0.54182678170683707</v>
      </c>
      <c r="K154" s="278">
        <f>IF(K$71=0,0,K$71/ISI_fec!K$71)</f>
        <v>0.54182678170683707</v>
      </c>
      <c r="L154" s="278">
        <f>IF(L$71=0,0,L$71/ISI_fec!L$71)</f>
        <v>0.54182678170683707</v>
      </c>
      <c r="M154" s="278">
        <f>IF(M$71=0,0,M$71/ISI_fec!M$71)</f>
        <v>0.5471104627001192</v>
      </c>
      <c r="N154" s="278">
        <f>IF(N$71=0,0,N$71/ISI_fec!N$71)</f>
        <v>0.5471104627001192</v>
      </c>
      <c r="O154" s="278">
        <f>IF(O$71=0,0,O$71/ISI_fec!O$71)</f>
        <v>0.54711046270011932</v>
      </c>
      <c r="P154" s="278">
        <f>IF(P$71=0,0,P$71/ISI_fec!P$71)</f>
        <v>0.54711046270011909</v>
      </c>
      <c r="Q154" s="278">
        <f>IF(Q$71=0,0,Q$71/ISI_fec!Q$71)</f>
        <v>0.55507770949402202</v>
      </c>
      <c r="R154" s="278">
        <f>IF(R$71=0,0,R$71/ISI_fec!R$71)</f>
        <v>0.55507770949402202</v>
      </c>
      <c r="S154" s="278">
        <f>IF(S$71=0,0,S$71/ISI_fec!S$71)</f>
        <v>0.56332893477481982</v>
      </c>
      <c r="T154" s="278">
        <f>IF(T$71=0,0,T$71/ISI_fec!T$71)</f>
        <v>0.57171884325454236</v>
      </c>
      <c r="U154" s="278">
        <f>IF(U$71=0,0,U$71/ISI_fec!U$71)</f>
        <v>0.57171884325454247</v>
      </c>
      <c r="V154" s="278">
        <f>IF(V$71=0,0,V$71/ISI_fec!V$71)</f>
        <v>0.57171884325454247</v>
      </c>
      <c r="W154" s="278">
        <f>IF(W$71=0,0,W$71/ISI_fec!W$71)</f>
        <v>0.5816437274205325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0.39951583843616428</v>
      </c>
      <c r="C155" s="278">
        <f>IF(C$72=0,0,C$72/ISI_fec!C$72)</f>
        <v>0.40736834158588014</v>
      </c>
      <c r="D155" s="278">
        <f>IF(D$72=0,0,D$72/ISI_fec!D$72)</f>
        <v>0.40836527310549731</v>
      </c>
      <c r="E155" s="278">
        <f>IF(E$72=0,0,E$72/ISI_fec!E$72)</f>
        <v>0.39621199676121766</v>
      </c>
      <c r="F155" s="278">
        <f>IF(F$72=0,0,F$72/ISI_fec!F$72)</f>
        <v>0.39794790019849907</v>
      </c>
      <c r="G155" s="278">
        <f>IF(G$72=0,0,G$72/ISI_fec!G$72)</f>
        <v>0.39671815369764424</v>
      </c>
      <c r="H155" s="278">
        <f>IF(H$72=0,0,H$72/ISI_fec!H$72)</f>
        <v>0.40325910917327817</v>
      </c>
      <c r="I155" s="278">
        <f>IF(I$72=0,0,I$72/ISI_fec!I$72)</f>
        <v>0.40097752246952212</v>
      </c>
      <c r="J155" s="278">
        <f>IF(J$72=0,0,J$72/ISI_fec!J$72)</f>
        <v>0.40620689338607996</v>
      </c>
      <c r="K155" s="278">
        <f>IF(K$72=0,0,K$72/ISI_fec!K$72)</f>
        <v>0.4043107812742992</v>
      </c>
      <c r="L155" s="278">
        <f>IF(L$72=0,0,L$72/ISI_fec!L$72)</f>
        <v>0.40474359963841577</v>
      </c>
      <c r="M155" s="278">
        <f>IF(M$72=0,0,M$72/ISI_fec!M$72)</f>
        <v>0.40959899158835733</v>
      </c>
      <c r="N155" s="278">
        <f>IF(N$72=0,0,N$72/ISI_fec!N$72)</f>
        <v>0.41059638394798847</v>
      </c>
      <c r="O155" s="278">
        <f>IF(O$72=0,0,O$72/ISI_fec!O$72)</f>
        <v>0.41123260291612335</v>
      </c>
      <c r="P155" s="278">
        <f>IF(P$72=0,0,P$72/ISI_fec!P$72)</f>
        <v>0.41183507302208128</v>
      </c>
      <c r="Q155" s="278">
        <f>IF(Q$72=0,0,Q$72/ISI_fec!Q$72)</f>
        <v>0.41807019996753514</v>
      </c>
      <c r="R155" s="278">
        <f>IF(R$72=0,0,R$72/ISI_fec!R$72)</f>
        <v>0.41738941289497122</v>
      </c>
      <c r="S155" s="278">
        <f>IF(S$72=0,0,S$72/ISI_fec!S$72)</f>
        <v>0.42278311356660336</v>
      </c>
      <c r="T155" s="278">
        <f>IF(T$72=0,0,T$72/ISI_fec!T$72)</f>
        <v>0.42850137776363068</v>
      </c>
      <c r="U155" s="278">
        <f>IF(U$72=0,0,U$72/ISI_fec!U$72)</f>
        <v>0.42757533988268598</v>
      </c>
      <c r="V155" s="278">
        <f>IF(V$72=0,0,V$72/ISI_fec!V$72)</f>
        <v>0.42751825943374039</v>
      </c>
      <c r="W155" s="278">
        <f>IF(W$72=0,0,W$72/ISI_fec!W$72)</f>
        <v>0.43561057721083002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0.37783942087803468</v>
      </c>
      <c r="C156" s="279">
        <f>IF(C$79=0,0,C$79/ISI_fec!C$79)</f>
        <v>0.39262411813479914</v>
      </c>
      <c r="D156" s="279">
        <f>IF(D$79=0,0,D$79/ISI_fec!D$79)</f>
        <v>0.39265385735829694</v>
      </c>
      <c r="E156" s="279">
        <f>IF(E$79=0,0,E$79/ISI_fec!E$79)</f>
        <v>0.39482574607002413</v>
      </c>
      <c r="F156" s="279">
        <f>IF(F$79=0,0,F$79/ISI_fec!F$79)</f>
        <v>0.39765761150177298</v>
      </c>
      <c r="G156" s="279">
        <f>IF(G$79=0,0,G$79/ISI_fec!G$79)</f>
        <v>0.39333727208937919</v>
      </c>
      <c r="H156" s="279">
        <f>IF(H$79=0,0,H$79/ISI_fec!H$79)</f>
        <v>0.39770158899154212</v>
      </c>
      <c r="I156" s="279">
        <f>IF(I$79=0,0,I$79/ISI_fec!I$79)</f>
        <v>0.397985648204779</v>
      </c>
      <c r="J156" s="279">
        <f>IF(J$79=0,0,J$79/ISI_fec!J$79)</f>
        <v>0.39841483978655901</v>
      </c>
      <c r="K156" s="279">
        <f>IF(K$79=0,0,K$79/ISI_fec!K$79)</f>
        <v>0.40155343862169501</v>
      </c>
      <c r="L156" s="279">
        <f>IF(L$79=0,0,L$79/ISI_fec!L$79)</f>
        <v>0.39910057206672783</v>
      </c>
      <c r="M156" s="279">
        <f>IF(M$79=0,0,M$79/ISI_fec!M$79)</f>
        <v>0.40263857948201781</v>
      </c>
      <c r="N156" s="279">
        <f>IF(N$79=0,0,N$79/ISI_fec!N$79)</f>
        <v>0.40392632141879237</v>
      </c>
      <c r="O156" s="279">
        <f>IF(O$79=0,0,O$79/ISI_fec!O$79)</f>
        <v>0.40177801511503863</v>
      </c>
      <c r="P156" s="279">
        <f>IF(P$79=0,0,P$79/ISI_fec!P$79)</f>
        <v>0.40131406143237408</v>
      </c>
      <c r="Q156" s="279">
        <f>IF(Q$79=0,0,Q$79/ISI_fec!Q$79)</f>
        <v>0.40681379041550753</v>
      </c>
      <c r="R156" s="279">
        <f>IF(R$79=0,0,R$79/ISI_fec!R$79)</f>
        <v>0.40640583535247438</v>
      </c>
      <c r="S156" s="279">
        <f>IF(S$79=0,0,S$79/ISI_fec!S$79)</f>
        <v>0.41190277961224525</v>
      </c>
      <c r="T156" s="279">
        <f>IF(T$79=0,0,T$79/ISI_fec!T$79)</f>
        <v>0.41731195376516272</v>
      </c>
      <c r="U156" s="279">
        <f>IF(U$79=0,0,U$79/ISI_fec!U$79)</f>
        <v>0.41679053946112393</v>
      </c>
      <c r="V156" s="279">
        <f>IF(V$79=0,0,V$79/ISI_fec!V$79)</f>
        <v>0.41723986125291634</v>
      </c>
      <c r="W156" s="279">
        <f>IF(W$79=0,0,W$79/ISI_fec!W$79)</f>
        <v>0.42505012961322663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SI: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0</v>
      </c>
      <c r="C52" s="281">
        <v>0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346.75443633199598</v>
      </c>
      <c r="C54" s="225">
        <f t="shared" si="2"/>
        <v>246.62883160804375</v>
      </c>
      <c r="D54" s="225">
        <f t="shared" si="2"/>
        <v>237.40892311474397</v>
      </c>
      <c r="E54" s="225">
        <f t="shared" si="2"/>
        <v>255.03005536685288</v>
      </c>
      <c r="F54" s="225">
        <f t="shared" si="2"/>
        <v>242.61081614439769</v>
      </c>
      <c r="G54" s="225">
        <f t="shared" si="2"/>
        <v>280.3891474259288</v>
      </c>
      <c r="H54" s="225">
        <f t="shared" si="2"/>
        <v>280.78418724903082</v>
      </c>
      <c r="I54" s="225">
        <f t="shared" si="2"/>
        <v>273.75100946342798</v>
      </c>
      <c r="J54" s="225">
        <f t="shared" si="2"/>
        <v>260.57913127223947</v>
      </c>
      <c r="K54" s="225">
        <f t="shared" si="2"/>
        <v>189.90055806993391</v>
      </c>
      <c r="L54" s="225">
        <f t="shared" si="2"/>
        <v>249.54084127805805</v>
      </c>
      <c r="M54" s="225">
        <f t="shared" si="2"/>
        <v>245.86721577473236</v>
      </c>
      <c r="N54" s="225">
        <f t="shared" si="2"/>
        <v>248.46984014495911</v>
      </c>
      <c r="O54" s="225">
        <f t="shared" si="2"/>
        <v>249.43206489337837</v>
      </c>
      <c r="P54" s="225">
        <f t="shared" si="2"/>
        <v>248.97613358430175</v>
      </c>
      <c r="Q54" s="225">
        <f t="shared" si="2"/>
        <v>246.4471150025847</v>
      </c>
      <c r="R54" s="225">
        <f t="shared" si="2"/>
        <v>259.62978334872042</v>
      </c>
      <c r="S54" s="225">
        <f t="shared" si="2"/>
        <v>275.32296147553842</v>
      </c>
      <c r="T54" s="225">
        <f t="shared" si="2"/>
        <v>270.69321426794085</v>
      </c>
      <c r="U54" s="225">
        <f t="shared" si="2"/>
        <v>277.1053826443358</v>
      </c>
      <c r="V54" s="225">
        <f t="shared" si="2"/>
        <v>250.26868742351667</v>
      </c>
      <c r="W54" s="225">
        <f t="shared" si="2"/>
        <v>270.15410919636639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0.9316443795446967</v>
      </c>
      <c r="C59" s="262">
        <v>0.72800455454479251</v>
      </c>
      <c r="D59" s="262">
        <v>0.65141363542527586</v>
      </c>
      <c r="E59" s="262">
        <v>0.83977105003134844</v>
      </c>
      <c r="F59" s="262">
        <v>0.84924841566218345</v>
      </c>
      <c r="G59" s="262">
        <v>1.000927038679476</v>
      </c>
      <c r="H59" s="262">
        <v>0.98346122640808264</v>
      </c>
      <c r="I59" s="262">
        <v>0.96467770064864733</v>
      </c>
      <c r="J59" s="262">
        <v>0.92704153507501208</v>
      </c>
      <c r="K59" s="262">
        <v>0.74891474088499177</v>
      </c>
      <c r="L59" s="262">
        <v>0.93694480599638597</v>
      </c>
      <c r="M59" s="262">
        <v>0.88472516442037841</v>
      </c>
      <c r="N59" s="262">
        <v>0.90947807121239932</v>
      </c>
      <c r="O59" s="262">
        <v>0.9039357431841375</v>
      </c>
      <c r="P59" s="262">
        <v>0.86875252638812561</v>
      </c>
      <c r="Q59" s="262">
        <v>0.86102375901567807</v>
      </c>
      <c r="R59" s="262">
        <v>0.91804595585974136</v>
      </c>
      <c r="S59" s="262">
        <v>0.97782592129875134</v>
      </c>
      <c r="T59" s="262">
        <v>0.94991505843293733</v>
      </c>
      <c r="U59" s="262">
        <v>1.003038439945565</v>
      </c>
      <c r="V59" s="262">
        <v>0.91940026069375869</v>
      </c>
      <c r="W59" s="262">
        <v>0.99501756338749892</v>
      </c>
      <c r="DA59" s="68" t="s">
        <v>395</v>
      </c>
    </row>
    <row r="60" spans="1:105" ht="12" customHeight="1" x14ac:dyDescent="0.25">
      <c r="A60" s="37" t="s">
        <v>160</v>
      </c>
      <c r="B60" s="228">
        <v>2.7731074562539131E-2</v>
      </c>
      <c r="C60" s="228">
        <v>0</v>
      </c>
      <c r="D60" s="228">
        <v>0</v>
      </c>
      <c r="E60" s="228">
        <v>0</v>
      </c>
      <c r="F60" s="228">
        <v>0</v>
      </c>
      <c r="G60" s="228">
        <v>2.807256292969618E-2</v>
      </c>
      <c r="H60" s="228">
        <v>2.8093343166700851E-2</v>
      </c>
      <c r="I60" s="228">
        <v>0</v>
      </c>
      <c r="J60" s="228">
        <v>0</v>
      </c>
      <c r="K60" s="228">
        <v>2.8031969031984239E-2</v>
      </c>
      <c r="L60" s="228">
        <v>2.7591070357010999E-2</v>
      </c>
      <c r="M60" s="228">
        <v>2.7558490665379552E-2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1.4627015190843711E-2</v>
      </c>
      <c r="T60" s="228">
        <v>1.5620397306202211E-2</v>
      </c>
      <c r="U60" s="228">
        <v>1.595579214650631E-2</v>
      </c>
      <c r="V60" s="228">
        <v>9.6733604982222696E-3</v>
      </c>
      <c r="W60" s="228">
        <v>9.67924504571375E-3</v>
      </c>
      <c r="DA60" s="69" t="s">
        <v>396</v>
      </c>
    </row>
    <row r="61" spans="1:105" ht="12" customHeight="1" x14ac:dyDescent="0.25">
      <c r="A61" s="37" t="s">
        <v>162</v>
      </c>
      <c r="B61" s="228">
        <v>0.90391330498215761</v>
      </c>
      <c r="C61" s="228">
        <v>0.72800455454479251</v>
      </c>
      <c r="D61" s="228">
        <v>0.65141363542527586</v>
      </c>
      <c r="E61" s="228">
        <v>0.83977105003134844</v>
      </c>
      <c r="F61" s="228">
        <v>0.84924841566218345</v>
      </c>
      <c r="G61" s="228">
        <v>0.97285447574977957</v>
      </c>
      <c r="H61" s="228">
        <v>0.95536788324138178</v>
      </c>
      <c r="I61" s="228">
        <v>0.96467770064864733</v>
      </c>
      <c r="J61" s="228">
        <v>0.92704153507501208</v>
      </c>
      <c r="K61" s="228">
        <v>0.72088277185300753</v>
      </c>
      <c r="L61" s="228">
        <v>0.90935373563937494</v>
      </c>
      <c r="M61" s="228">
        <v>0.85716667375499889</v>
      </c>
      <c r="N61" s="228">
        <v>0.90947807121239932</v>
      </c>
      <c r="O61" s="228">
        <v>0.9039357431841375</v>
      </c>
      <c r="P61" s="228">
        <v>0.86875252638812561</v>
      </c>
      <c r="Q61" s="228">
        <v>0.86102375901567807</v>
      </c>
      <c r="R61" s="228">
        <v>0.91804595585974136</v>
      </c>
      <c r="S61" s="228">
        <v>0.96319890610790759</v>
      </c>
      <c r="T61" s="228">
        <v>0.93429466112673509</v>
      </c>
      <c r="U61" s="228">
        <v>0.98708264779905908</v>
      </c>
      <c r="V61" s="228">
        <v>0.90972690019553637</v>
      </c>
      <c r="W61" s="228">
        <v>0.9853383183417852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141.15247238806549</v>
      </c>
      <c r="C65" s="263">
        <v>73.690592637169104</v>
      </c>
      <c r="D65" s="263">
        <v>69.4377048230686</v>
      </c>
      <c r="E65" s="263">
        <v>75.270274280494988</v>
      </c>
      <c r="F65" s="263">
        <v>65.588743449538228</v>
      </c>
      <c r="G65" s="263">
        <v>89.360186802370691</v>
      </c>
      <c r="H65" s="263">
        <v>96.567861845141366</v>
      </c>
      <c r="I65" s="263">
        <v>85.671653489313428</v>
      </c>
      <c r="J65" s="263">
        <v>90.401051735594734</v>
      </c>
      <c r="K65" s="263">
        <v>66.378333907783812</v>
      </c>
      <c r="L65" s="263">
        <v>86.138477749968686</v>
      </c>
      <c r="M65" s="263">
        <v>84.736182228819814</v>
      </c>
      <c r="N65" s="263">
        <v>86.083228247714402</v>
      </c>
      <c r="O65" s="263">
        <v>85.336723036025944</v>
      </c>
      <c r="P65" s="263">
        <v>84.924410950773989</v>
      </c>
      <c r="Q65" s="263">
        <v>82.6869309305157</v>
      </c>
      <c r="R65" s="263">
        <v>86.445201119177142</v>
      </c>
      <c r="S65" s="263">
        <v>91.614619302946494</v>
      </c>
      <c r="T65" s="263">
        <v>89.151216930786234</v>
      </c>
      <c r="U65" s="263">
        <v>90.712663231685355</v>
      </c>
      <c r="V65" s="263">
        <v>81.200991681520591</v>
      </c>
      <c r="W65" s="263">
        <v>87.180729444200381</v>
      </c>
      <c r="DA65" s="70" t="s">
        <v>401</v>
      </c>
    </row>
    <row r="66" spans="1:105" ht="12" customHeight="1" x14ac:dyDescent="0.25">
      <c r="A66" s="18" t="s">
        <v>30</v>
      </c>
      <c r="B66" s="232">
        <v>93.992641357005922</v>
      </c>
      <c r="C66" s="232">
        <v>9.8899280706766284</v>
      </c>
      <c r="D66" s="232">
        <v>12.73862614761612</v>
      </c>
      <c r="E66" s="232">
        <v>15.97142636804076</v>
      </c>
      <c r="F66" s="232">
        <v>0</v>
      </c>
      <c r="G66" s="232">
        <v>20.335822748914151</v>
      </c>
      <c r="H66" s="232">
        <v>29.015740648425069</v>
      </c>
      <c r="I66" s="232">
        <v>23.635314131400751</v>
      </c>
      <c r="J66" s="232">
        <v>26.13972027517169</v>
      </c>
      <c r="K66" s="232">
        <v>13.351720969953259</v>
      </c>
      <c r="L66" s="232">
        <v>21.234035565345291</v>
      </c>
      <c r="M66" s="232">
        <v>23.72175360867449</v>
      </c>
      <c r="N66" s="232">
        <v>20.939524711973391</v>
      </c>
      <c r="O66" s="232">
        <v>20.663759523482049</v>
      </c>
      <c r="P66" s="232">
        <v>23.325309247906372</v>
      </c>
      <c r="Q66" s="232">
        <v>20.589239740063459</v>
      </c>
      <c r="R66" s="232">
        <v>20.505957039423659</v>
      </c>
      <c r="S66" s="232">
        <v>22.331106226184151</v>
      </c>
      <c r="T66" s="232">
        <v>22.951202073946138</v>
      </c>
      <c r="U66" s="232">
        <v>20.824691273062641</v>
      </c>
      <c r="V66" s="232">
        <v>16.53535975178557</v>
      </c>
      <c r="W66" s="232">
        <v>15.82211407711722</v>
      </c>
      <c r="DA66" s="71" t="s">
        <v>402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47.15983103105961</v>
      </c>
      <c r="C68" s="232">
        <v>63.800664566492479</v>
      </c>
      <c r="D68" s="232">
        <v>56.699078675452483</v>
      </c>
      <c r="E68" s="232">
        <v>59.298847912454228</v>
      </c>
      <c r="F68" s="232">
        <v>65.588743449538228</v>
      </c>
      <c r="G68" s="232">
        <v>69.024364053456537</v>
      </c>
      <c r="H68" s="232">
        <v>67.5521211967163</v>
      </c>
      <c r="I68" s="232">
        <v>62.036339357912667</v>
      </c>
      <c r="J68" s="232">
        <v>64.261331460423037</v>
      </c>
      <c r="K68" s="232">
        <v>53.026612937830564</v>
      </c>
      <c r="L68" s="232">
        <v>64.904442184623392</v>
      </c>
      <c r="M68" s="232">
        <v>61.014428620145317</v>
      </c>
      <c r="N68" s="232">
        <v>65.143703535741011</v>
      </c>
      <c r="O68" s="232">
        <v>64.672963512543888</v>
      </c>
      <c r="P68" s="232">
        <v>61.599101702867621</v>
      </c>
      <c r="Q68" s="232">
        <v>62.097691190452252</v>
      </c>
      <c r="R68" s="232">
        <v>65.939244079753479</v>
      </c>
      <c r="S68" s="232">
        <v>69.283513076762347</v>
      </c>
      <c r="T68" s="232">
        <v>66.200014856840099</v>
      </c>
      <c r="U68" s="232">
        <v>69.887971958622714</v>
      </c>
      <c r="V68" s="232">
        <v>64.665631929735028</v>
      </c>
      <c r="W68" s="232">
        <v>71.358615367083161</v>
      </c>
      <c r="DA68" s="71" t="s">
        <v>404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55.259932608728548</v>
      </c>
      <c r="C72" s="263">
        <v>43.376264576039937</v>
      </c>
      <c r="D72" s="263">
        <v>38.906077120030631</v>
      </c>
      <c r="E72" s="263">
        <v>49.847407619396819</v>
      </c>
      <c r="F72" s="263">
        <v>50.397654543172862</v>
      </c>
      <c r="G72" s="263">
        <v>59.953552488661963</v>
      </c>
      <c r="H72" s="263">
        <v>59.706658931756962</v>
      </c>
      <c r="I72" s="263">
        <v>57.728583408941923</v>
      </c>
      <c r="J72" s="263">
        <v>55.62818092426734</v>
      </c>
      <c r="K72" s="263">
        <v>45.196629840221092</v>
      </c>
      <c r="L72" s="263">
        <v>56.183692505795321</v>
      </c>
      <c r="M72" s="263">
        <v>53.146188663449102</v>
      </c>
      <c r="N72" s="263">
        <v>54.613698843489672</v>
      </c>
      <c r="O72" s="263">
        <v>53.580014209562783</v>
      </c>
      <c r="P72" s="263">
        <v>51.526741342657807</v>
      </c>
      <c r="Q72" s="263">
        <v>51.072416325338601</v>
      </c>
      <c r="R72" s="263">
        <v>54.401347520127793</v>
      </c>
      <c r="S72" s="263">
        <v>58.159753788771567</v>
      </c>
      <c r="T72" s="263">
        <v>56.427330671735213</v>
      </c>
      <c r="U72" s="263">
        <v>59.417787193657773</v>
      </c>
      <c r="V72" s="263">
        <v>54.200708733248653</v>
      </c>
      <c r="W72" s="263">
        <v>58.609265862471652</v>
      </c>
      <c r="DA72" s="70" t="s">
        <v>407</v>
      </c>
    </row>
    <row r="73" spans="1:105" ht="12" customHeight="1" x14ac:dyDescent="0.25">
      <c r="A73" s="60" t="s">
        <v>183</v>
      </c>
      <c r="B73" s="264">
        <v>55.259932608728548</v>
      </c>
      <c r="C73" s="264">
        <v>43.376264576039937</v>
      </c>
      <c r="D73" s="264">
        <v>38.906077120030631</v>
      </c>
      <c r="E73" s="264">
        <v>49.847407619396819</v>
      </c>
      <c r="F73" s="264">
        <v>50.397654543172862</v>
      </c>
      <c r="G73" s="264">
        <v>59.953552488661963</v>
      </c>
      <c r="H73" s="264">
        <v>59.706658931756962</v>
      </c>
      <c r="I73" s="264">
        <v>57.728583408941923</v>
      </c>
      <c r="J73" s="264">
        <v>55.62818092426734</v>
      </c>
      <c r="K73" s="264">
        <v>45.196629840221092</v>
      </c>
      <c r="L73" s="264">
        <v>56.183692505795321</v>
      </c>
      <c r="M73" s="264">
        <v>53.146188663449102</v>
      </c>
      <c r="N73" s="264">
        <v>54.613698843489672</v>
      </c>
      <c r="O73" s="264">
        <v>53.580014209562783</v>
      </c>
      <c r="P73" s="264">
        <v>51.526741342657807</v>
      </c>
      <c r="Q73" s="264">
        <v>51.072416325338601</v>
      </c>
      <c r="R73" s="264">
        <v>54.401347520127793</v>
      </c>
      <c r="S73" s="264">
        <v>58.159753788771567</v>
      </c>
      <c r="T73" s="264">
        <v>56.427330671735213</v>
      </c>
      <c r="U73" s="264">
        <v>59.417787193657773</v>
      </c>
      <c r="V73" s="264">
        <v>54.200708733248653</v>
      </c>
      <c r="W73" s="264">
        <v>58.609265862471652</v>
      </c>
      <c r="DA73" s="72" t="s">
        <v>408</v>
      </c>
    </row>
    <row r="74" spans="1:105" ht="12" customHeight="1" x14ac:dyDescent="0.25">
      <c r="A74" s="59" t="s">
        <v>33</v>
      </c>
      <c r="B74" s="232">
        <v>1.5118192501517069</v>
      </c>
      <c r="C74" s="232">
        <v>1.394260119367432</v>
      </c>
      <c r="D74" s="232">
        <v>1.39620933944968</v>
      </c>
      <c r="E74" s="232">
        <v>1.52281527945123</v>
      </c>
      <c r="F74" s="232">
        <v>1.5059760994963809</v>
      </c>
      <c r="G74" s="232">
        <v>3.0182706954353158</v>
      </c>
      <c r="H74" s="232">
        <v>4.5125426994857776</v>
      </c>
      <c r="I74" s="232">
        <v>2.964607343962907</v>
      </c>
      <c r="J74" s="232">
        <v>2.901170205309771</v>
      </c>
      <c r="K74" s="232">
        <v>2.9381681819425678</v>
      </c>
      <c r="L74" s="232">
        <v>2.9135275212199492</v>
      </c>
      <c r="M74" s="232">
        <v>2.9064979790266681</v>
      </c>
      <c r="N74" s="232">
        <v>2.9010093617095958</v>
      </c>
      <c r="O74" s="232">
        <v>1.431772102059357</v>
      </c>
      <c r="P74" s="232">
        <v>1.430313372221534</v>
      </c>
      <c r="Q74" s="232">
        <v>1.4209380715498969</v>
      </c>
      <c r="R74" s="232">
        <v>1.420968576947967</v>
      </c>
      <c r="S74" s="232">
        <v>1.9816037196723459</v>
      </c>
      <c r="T74" s="232">
        <v>1.792030739371848</v>
      </c>
      <c r="U74" s="232">
        <v>1.567681875926239</v>
      </c>
      <c r="V74" s="232">
        <v>0.87232267661457852</v>
      </c>
      <c r="W74" s="232">
        <v>0.8278958914633231</v>
      </c>
      <c r="DA74" s="71" t="s">
        <v>409</v>
      </c>
    </row>
    <row r="75" spans="1:105" ht="12" customHeight="1" x14ac:dyDescent="0.25">
      <c r="A75" s="59" t="s">
        <v>160</v>
      </c>
      <c r="B75" s="232">
        <v>1.5998518016830821</v>
      </c>
      <c r="C75" s="232">
        <v>0</v>
      </c>
      <c r="D75" s="232">
        <v>0</v>
      </c>
      <c r="E75" s="232">
        <v>0</v>
      </c>
      <c r="F75" s="232">
        <v>0</v>
      </c>
      <c r="G75" s="232">
        <v>1.596838949589177</v>
      </c>
      <c r="H75" s="232">
        <v>1.576663325873265</v>
      </c>
      <c r="I75" s="232">
        <v>0</v>
      </c>
      <c r="J75" s="232">
        <v>0</v>
      </c>
      <c r="K75" s="232">
        <v>1.581739314069758</v>
      </c>
      <c r="L75" s="232">
        <v>1.5686952535650991</v>
      </c>
      <c r="M75" s="232">
        <v>1.564926716722562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0.84035270139167828</v>
      </c>
      <c r="T75" s="232">
        <v>0.8984225318997705</v>
      </c>
      <c r="U75" s="232">
        <v>0.92024813740270672</v>
      </c>
      <c r="V75" s="232">
        <v>0.56108827152706175</v>
      </c>
      <c r="W75" s="232">
        <v>0.5620805698367658</v>
      </c>
      <c r="DA75" s="71" t="s">
        <v>410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52.148261556893758</v>
      </c>
      <c r="C77" s="232">
        <v>41.982004456672513</v>
      </c>
      <c r="D77" s="232">
        <v>37.509867780580947</v>
      </c>
      <c r="E77" s="232">
        <v>48.324592339945589</v>
      </c>
      <c r="F77" s="232">
        <v>48.891678443676483</v>
      </c>
      <c r="G77" s="232">
        <v>55.338442843637473</v>
      </c>
      <c r="H77" s="232">
        <v>53.617452906397922</v>
      </c>
      <c r="I77" s="232">
        <v>54.763976064978998</v>
      </c>
      <c r="J77" s="232">
        <v>52.727010718957573</v>
      </c>
      <c r="K77" s="232">
        <v>40.676722344208763</v>
      </c>
      <c r="L77" s="232">
        <v>51.70146973101027</v>
      </c>
      <c r="M77" s="232">
        <v>48.674763967699867</v>
      </c>
      <c r="N77" s="232">
        <v>51.712689481780068</v>
      </c>
      <c r="O77" s="232">
        <v>52.148242107503428</v>
      </c>
      <c r="P77" s="232">
        <v>50.096427970436267</v>
      </c>
      <c r="Q77" s="232">
        <v>49.651478253788703</v>
      </c>
      <c r="R77" s="232">
        <v>52.980378943179829</v>
      </c>
      <c r="S77" s="232">
        <v>55.337797367707552</v>
      </c>
      <c r="T77" s="232">
        <v>53.736877400463577</v>
      </c>
      <c r="U77" s="232">
        <v>56.929857180328817</v>
      </c>
      <c r="V77" s="232">
        <v>52.767297785106997</v>
      </c>
      <c r="W77" s="232">
        <v>57.219289401171572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79.139911701347842</v>
      </c>
      <c r="C79" s="263">
        <f t="shared" si="3"/>
        <v>52.145848671194045</v>
      </c>
      <c r="D79" s="263">
        <f t="shared" si="3"/>
        <v>47.692271339243831</v>
      </c>
      <c r="E79" s="263">
        <f t="shared" si="3"/>
        <v>50.834815168723722</v>
      </c>
      <c r="F79" s="263">
        <f t="shared" si="3"/>
        <v>49.484158830456472</v>
      </c>
      <c r="G79" s="263">
        <f t="shared" si="3"/>
        <v>62.644791668517868</v>
      </c>
      <c r="H79" s="263">
        <f t="shared" si="3"/>
        <v>64.603712235561176</v>
      </c>
      <c r="I79" s="263">
        <f t="shared" si="3"/>
        <v>60.224052479182873</v>
      </c>
      <c r="J79" s="263">
        <f t="shared" si="3"/>
        <v>61.644714083989527</v>
      </c>
      <c r="K79" s="263">
        <f t="shared" si="3"/>
        <v>46.729758390052517</v>
      </c>
      <c r="L79" s="263">
        <f t="shared" si="3"/>
        <v>60.346100536948867</v>
      </c>
      <c r="M79" s="263">
        <f t="shared" si="3"/>
        <v>58.202894020963328</v>
      </c>
      <c r="N79" s="263">
        <f t="shared" si="3"/>
        <v>59.320533435417005</v>
      </c>
      <c r="O79" s="263">
        <f t="shared" si="3"/>
        <v>60.140874609307559</v>
      </c>
      <c r="P79" s="263">
        <f t="shared" si="3"/>
        <v>58.862393018517153</v>
      </c>
      <c r="Q79" s="263">
        <f t="shared" si="3"/>
        <v>58.544689303619847</v>
      </c>
      <c r="R79" s="263">
        <f t="shared" si="3"/>
        <v>62.024559642988713</v>
      </c>
      <c r="S79" s="263">
        <f t="shared" si="3"/>
        <v>66.091780784816279</v>
      </c>
      <c r="T79" s="263">
        <f t="shared" si="3"/>
        <v>64.31034189663707</v>
      </c>
      <c r="U79" s="263">
        <f t="shared" si="3"/>
        <v>67.101466733391078</v>
      </c>
      <c r="V79" s="263">
        <f t="shared" si="3"/>
        <v>60.667442123270881</v>
      </c>
      <c r="W79" s="263">
        <f t="shared" si="3"/>
        <v>65.564169888781294</v>
      </c>
      <c r="DA79" s="70"/>
    </row>
    <row r="80" spans="1:105" ht="12" customHeight="1" x14ac:dyDescent="0.25">
      <c r="A80" s="60" t="s">
        <v>192</v>
      </c>
      <c r="B80" s="264">
        <v>40.380957177254203</v>
      </c>
      <c r="C80" s="264">
        <v>31.697018068343588</v>
      </c>
      <c r="D80" s="264">
        <v>28.430447884237019</v>
      </c>
      <c r="E80" s="264">
        <v>36.425777909075002</v>
      </c>
      <c r="F80" s="264">
        <v>36.827868473014782</v>
      </c>
      <c r="G80" s="264">
        <v>43.810799640506907</v>
      </c>
      <c r="H80" s="264">
        <v>43.630383239724956</v>
      </c>
      <c r="I80" s="264">
        <v>42.184913091475948</v>
      </c>
      <c r="J80" s="264">
        <v>40.650053043976627</v>
      </c>
      <c r="K80" s="264">
        <v>33.027242125986547</v>
      </c>
      <c r="L80" s="264">
        <v>41.055990733839216</v>
      </c>
      <c r="M80" s="264">
        <v>38.836347915017662</v>
      </c>
      <c r="N80" s="264">
        <v>39.908724643324447</v>
      </c>
      <c r="O80" s="264">
        <v>39.153364059862682</v>
      </c>
      <c r="P80" s="264">
        <v>37.652943777073368</v>
      </c>
      <c r="Q80" s="264">
        <v>37.320947732148333</v>
      </c>
      <c r="R80" s="264">
        <v>39.753549830573142</v>
      </c>
      <c r="S80" s="264">
        <v>42.499988985022192</v>
      </c>
      <c r="T80" s="264">
        <v>41.234028271728079</v>
      </c>
      <c r="U80" s="264">
        <v>43.419291464269897</v>
      </c>
      <c r="V80" s="264">
        <v>39.606933903289452</v>
      </c>
      <c r="W80" s="264">
        <v>42.828467992176748</v>
      </c>
      <c r="DA80" s="72" t="s">
        <v>414</v>
      </c>
    </row>
    <row r="81" spans="1:105" ht="12" customHeight="1" x14ac:dyDescent="0.25">
      <c r="A81" s="59" t="s">
        <v>33</v>
      </c>
      <c r="B81" s="232">
        <v>1.104755389992671</v>
      </c>
      <c r="C81" s="232">
        <v>1.018849562716198</v>
      </c>
      <c r="D81" s="232">
        <v>1.0202739468758311</v>
      </c>
      <c r="E81" s="232">
        <v>1.1127906909295691</v>
      </c>
      <c r="F81" s="232">
        <v>1.1004855328782299</v>
      </c>
      <c r="G81" s="232">
        <v>2.205588279752682</v>
      </c>
      <c r="H81" s="232">
        <v>3.297521095414508</v>
      </c>
      <c r="I81" s="232">
        <v>2.166374017347791</v>
      </c>
      <c r="J81" s="232">
        <v>2.1200176021574619</v>
      </c>
      <c r="K81" s="232">
        <v>2.1470537138485941</v>
      </c>
      <c r="L81" s="232">
        <v>2.129047657407944</v>
      </c>
      <c r="M81" s="232">
        <v>2.123910849799211</v>
      </c>
      <c r="N81" s="232">
        <v>2.119900066391053</v>
      </c>
      <c r="O81" s="232">
        <v>1.0462612821158921</v>
      </c>
      <c r="P81" s="232">
        <v>1.0451953215847529</v>
      </c>
      <c r="Q81" s="232">
        <v>1.038344361095427</v>
      </c>
      <c r="R81" s="232">
        <v>1.038366652783363</v>
      </c>
      <c r="S81" s="232">
        <v>1.4480483628700129</v>
      </c>
      <c r="T81" s="232">
        <v>1.309518725968688</v>
      </c>
      <c r="U81" s="232">
        <v>1.145576762598798</v>
      </c>
      <c r="V81" s="232">
        <v>0.63744602981215115</v>
      </c>
      <c r="W81" s="232">
        <v>0.60498134836893636</v>
      </c>
      <c r="DA81" s="71" t="s">
        <v>415</v>
      </c>
    </row>
    <row r="82" spans="1:105" ht="12" customHeight="1" x14ac:dyDescent="0.25">
      <c r="A82" s="59" t="s">
        <v>160</v>
      </c>
      <c r="B82" s="232">
        <v>1.1690847969567211</v>
      </c>
      <c r="C82" s="232">
        <v>0</v>
      </c>
      <c r="D82" s="232">
        <v>0</v>
      </c>
      <c r="E82" s="232">
        <v>0</v>
      </c>
      <c r="F82" s="232">
        <v>0</v>
      </c>
      <c r="G82" s="232">
        <v>1.166883168296643</v>
      </c>
      <c r="H82" s="232">
        <v>1.152139918371508</v>
      </c>
      <c r="I82" s="232">
        <v>0</v>
      </c>
      <c r="J82" s="232">
        <v>0</v>
      </c>
      <c r="K82" s="232">
        <v>1.1558491748312669</v>
      </c>
      <c r="L82" s="232">
        <v>1.1463172839332869</v>
      </c>
      <c r="M82" s="232">
        <v>1.143563441905703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0.6140841084436498</v>
      </c>
      <c r="T82" s="232">
        <v>0.65651838637954596</v>
      </c>
      <c r="U82" s="232">
        <v>0.67246735337199792</v>
      </c>
      <c r="V82" s="232">
        <v>0.41001283200289401</v>
      </c>
      <c r="W82" s="232">
        <v>0.41073794970860922</v>
      </c>
      <c r="DA82" s="71" t="s">
        <v>416</v>
      </c>
    </row>
    <row r="83" spans="1:105" ht="12" customHeight="1" x14ac:dyDescent="0.25">
      <c r="A83" s="59" t="s">
        <v>162</v>
      </c>
      <c r="B83" s="232">
        <v>38.10711699030481</v>
      </c>
      <c r="C83" s="232">
        <v>30.67816850562739</v>
      </c>
      <c r="D83" s="232">
        <v>27.41017393736119</v>
      </c>
      <c r="E83" s="232">
        <v>35.31298721814543</v>
      </c>
      <c r="F83" s="232">
        <v>35.72738294013655</v>
      </c>
      <c r="G83" s="232">
        <v>40.438328192457583</v>
      </c>
      <c r="H83" s="232">
        <v>39.180722225938943</v>
      </c>
      <c r="I83" s="232">
        <v>40.018539074128157</v>
      </c>
      <c r="J83" s="232">
        <v>38.530035441819173</v>
      </c>
      <c r="K83" s="232">
        <v>29.72433923730669</v>
      </c>
      <c r="L83" s="232">
        <v>37.780625792497993</v>
      </c>
      <c r="M83" s="232">
        <v>35.568873623312747</v>
      </c>
      <c r="N83" s="232">
        <v>37.788824576933393</v>
      </c>
      <c r="O83" s="232">
        <v>38.107102777746789</v>
      </c>
      <c r="P83" s="232">
        <v>36.607748455488611</v>
      </c>
      <c r="Q83" s="232">
        <v>36.282603371052907</v>
      </c>
      <c r="R83" s="232">
        <v>38.715183177789783</v>
      </c>
      <c r="S83" s="232">
        <v>40.437856513708532</v>
      </c>
      <c r="T83" s="232">
        <v>39.267991159379847</v>
      </c>
      <c r="U83" s="232">
        <v>41.601247348299097</v>
      </c>
      <c r="V83" s="232">
        <v>38.559475041474407</v>
      </c>
      <c r="W83" s="232">
        <v>41.812748694099213</v>
      </c>
      <c r="DA83" s="71" t="s">
        <v>417</v>
      </c>
    </row>
    <row r="84" spans="1:105" ht="12" customHeight="1" x14ac:dyDescent="0.25">
      <c r="A84" s="60" t="s">
        <v>197</v>
      </c>
      <c r="B84" s="264">
        <v>38.758954524093632</v>
      </c>
      <c r="C84" s="264">
        <v>20.44883060285046</v>
      </c>
      <c r="D84" s="264">
        <v>19.261823455006809</v>
      </c>
      <c r="E84" s="264">
        <v>14.40903725964872</v>
      </c>
      <c r="F84" s="264">
        <v>12.656290357441691</v>
      </c>
      <c r="G84" s="264">
        <v>18.833992028010961</v>
      </c>
      <c r="H84" s="264">
        <v>20.973328995836219</v>
      </c>
      <c r="I84" s="264">
        <v>18.039139387706928</v>
      </c>
      <c r="J84" s="264">
        <v>20.9946610400129</v>
      </c>
      <c r="K84" s="264">
        <v>13.70251626406597</v>
      </c>
      <c r="L84" s="264">
        <v>19.290109803109651</v>
      </c>
      <c r="M84" s="264">
        <v>19.36654610594567</v>
      </c>
      <c r="N84" s="264">
        <v>19.411808792092561</v>
      </c>
      <c r="O84" s="264">
        <v>20.987510549444881</v>
      </c>
      <c r="P84" s="264">
        <v>21.209449241443782</v>
      </c>
      <c r="Q84" s="264">
        <v>21.223741571471511</v>
      </c>
      <c r="R84" s="264">
        <v>22.271009812415571</v>
      </c>
      <c r="S84" s="264">
        <v>23.591791799794091</v>
      </c>
      <c r="T84" s="264">
        <v>23.076313624908991</v>
      </c>
      <c r="U84" s="264">
        <v>23.682175269121188</v>
      </c>
      <c r="V84" s="264">
        <v>21.060508219981429</v>
      </c>
      <c r="W84" s="264">
        <v>22.735701896604549</v>
      </c>
      <c r="DA84" s="72" t="s">
        <v>418</v>
      </c>
    </row>
    <row r="85" spans="1:105" ht="12" customHeight="1" x14ac:dyDescent="0.25">
      <c r="A85" s="64" t="s">
        <v>30</v>
      </c>
      <c r="B85" s="231">
        <v>25.304893041758799</v>
      </c>
      <c r="C85" s="231">
        <v>2.6677071292234138</v>
      </c>
      <c r="D85" s="231">
        <v>3.4294255320862348</v>
      </c>
      <c r="E85" s="231">
        <v>2.9833565117856788</v>
      </c>
      <c r="F85" s="231">
        <v>0</v>
      </c>
      <c r="G85" s="231">
        <v>4.0266833308457954</v>
      </c>
      <c r="H85" s="231">
        <v>5.838056791359568</v>
      </c>
      <c r="I85" s="231">
        <v>4.7889586682957619</v>
      </c>
      <c r="J85" s="231">
        <v>5.8421637246310896</v>
      </c>
      <c r="K85" s="231">
        <v>2.5314905499200502</v>
      </c>
      <c r="L85" s="231">
        <v>4.4636346744603177</v>
      </c>
      <c r="M85" s="231">
        <v>5.0852611109124757</v>
      </c>
      <c r="N85" s="231">
        <v>4.529579607695613</v>
      </c>
      <c r="O85" s="231">
        <v>4.9784073562226672</v>
      </c>
      <c r="P85" s="231">
        <v>5.7071878717971209</v>
      </c>
      <c r="Q85" s="231">
        <v>5.173569859693905</v>
      </c>
      <c r="R85" s="231">
        <v>5.1770664802977064</v>
      </c>
      <c r="S85" s="231">
        <v>5.5369766534830456</v>
      </c>
      <c r="T85" s="231">
        <v>5.727846565664299</v>
      </c>
      <c r="U85" s="231">
        <v>5.2595752867515237</v>
      </c>
      <c r="V85" s="231">
        <v>4.197843288057995</v>
      </c>
      <c r="W85" s="231">
        <v>4.045776162754855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0.36808059983963132</v>
      </c>
      <c r="C87" s="231">
        <v>0.57154555790220252</v>
      </c>
      <c r="D87" s="231">
        <v>0.56817195364280437</v>
      </c>
      <c r="E87" s="231">
        <v>0.34904926959947152</v>
      </c>
      <c r="F87" s="231">
        <v>0.37819360760659981</v>
      </c>
      <c r="G87" s="231">
        <v>0.74545150476896371</v>
      </c>
      <c r="H87" s="231">
        <v>1.1439019250617339</v>
      </c>
      <c r="I87" s="231">
        <v>0.68045291864060353</v>
      </c>
      <c r="J87" s="231">
        <v>0.79024647250769287</v>
      </c>
      <c r="K87" s="231">
        <v>0.72621238417552825</v>
      </c>
      <c r="L87" s="231">
        <v>0.76885910134060942</v>
      </c>
      <c r="M87" s="231">
        <v>0.78102545111602784</v>
      </c>
      <c r="N87" s="231">
        <v>0.79052485184657872</v>
      </c>
      <c r="O87" s="231">
        <v>0.42779733580126589</v>
      </c>
      <c r="P87" s="231">
        <v>0.43032202617327819</v>
      </c>
      <c r="Q87" s="231">
        <v>0.44654828733574298</v>
      </c>
      <c r="R87" s="231">
        <v>0.44649549024648222</v>
      </c>
      <c r="S87" s="231">
        <v>0.61515887742347786</v>
      </c>
      <c r="T87" s="231">
        <v>0.55095617462406543</v>
      </c>
      <c r="U87" s="231">
        <v>0.48606280145825909</v>
      </c>
      <c r="V87" s="231">
        <v>0.27139285356331128</v>
      </c>
      <c r="W87" s="231">
        <v>0.26400796015970179</v>
      </c>
      <c r="DA87" s="73" t="s">
        <v>421</v>
      </c>
    </row>
    <row r="88" spans="1:105" ht="12" customHeight="1" x14ac:dyDescent="0.25">
      <c r="A88" s="64" t="s">
        <v>160</v>
      </c>
      <c r="B88" s="231">
        <v>0.38951376678060678</v>
      </c>
      <c r="C88" s="231">
        <v>0</v>
      </c>
      <c r="D88" s="231">
        <v>0</v>
      </c>
      <c r="E88" s="231">
        <v>0</v>
      </c>
      <c r="F88" s="231">
        <v>0</v>
      </c>
      <c r="G88" s="231">
        <v>0.39438675916152738</v>
      </c>
      <c r="H88" s="231">
        <v>0.39967449257514698</v>
      </c>
      <c r="I88" s="231">
        <v>0</v>
      </c>
      <c r="J88" s="231">
        <v>0</v>
      </c>
      <c r="K88" s="231">
        <v>0.39095062204891062</v>
      </c>
      <c r="L88" s="231">
        <v>0.41396747212750601</v>
      </c>
      <c r="M88" s="231">
        <v>0.42052243067482559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0.26087477495922767</v>
      </c>
      <c r="T88" s="231">
        <v>0.27621816439659502</v>
      </c>
      <c r="U88" s="231">
        <v>0.28532471706890528</v>
      </c>
      <c r="V88" s="231">
        <v>0.17456309596536571</v>
      </c>
      <c r="W88" s="231">
        <v>0.17924203540341091</v>
      </c>
      <c r="DA88" s="73" t="s">
        <v>422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12.69646711571459</v>
      </c>
      <c r="C91" s="231">
        <v>17.20957791572485</v>
      </c>
      <c r="D91" s="231">
        <v>15.264225969277771</v>
      </c>
      <c r="E91" s="231">
        <v>11.07663147826357</v>
      </c>
      <c r="F91" s="231">
        <v>12.27809674983509</v>
      </c>
      <c r="G91" s="231">
        <v>13.667470433234669</v>
      </c>
      <c r="H91" s="231">
        <v>13.59169578683977</v>
      </c>
      <c r="I91" s="231">
        <v>12.56972780077057</v>
      </c>
      <c r="J91" s="231">
        <v>14.36225084287411</v>
      </c>
      <c r="K91" s="231">
        <v>10.05386270792148</v>
      </c>
      <c r="L91" s="231">
        <v>13.643648555181221</v>
      </c>
      <c r="M91" s="231">
        <v>13.07973711324234</v>
      </c>
      <c r="N91" s="231">
        <v>14.091704332550369</v>
      </c>
      <c r="O91" s="231">
        <v>15.581305857420951</v>
      </c>
      <c r="P91" s="231">
        <v>15.07193934347338</v>
      </c>
      <c r="Q91" s="231">
        <v>15.60362342444186</v>
      </c>
      <c r="R91" s="231">
        <v>16.647447841871379</v>
      </c>
      <c r="S91" s="231">
        <v>17.178781493928341</v>
      </c>
      <c r="T91" s="231">
        <v>16.521292720224039</v>
      </c>
      <c r="U91" s="231">
        <v>17.651212463842501</v>
      </c>
      <c r="V91" s="231">
        <v>16.416708982394759</v>
      </c>
      <c r="W91" s="231">
        <v>18.24667573828658</v>
      </c>
      <c r="DA91" s="73" t="s">
        <v>425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70.270475254309417</v>
      </c>
      <c r="C96" s="281">
        <v>76.688121169095865</v>
      </c>
      <c r="D96" s="281">
        <v>80.721456196975623</v>
      </c>
      <c r="E96" s="281">
        <v>78.237787248206018</v>
      </c>
      <c r="F96" s="281">
        <v>76.29101090556793</v>
      </c>
      <c r="G96" s="281">
        <v>67.429689427698804</v>
      </c>
      <c r="H96" s="281">
        <v>58.922493010163251</v>
      </c>
      <c r="I96" s="281">
        <v>69.162042385341152</v>
      </c>
      <c r="J96" s="281">
        <v>51.978142993312879</v>
      </c>
      <c r="K96" s="281">
        <v>30.84692119099148</v>
      </c>
      <c r="L96" s="281">
        <v>45.935625679348803</v>
      </c>
      <c r="M96" s="281">
        <v>48.89722569707974</v>
      </c>
      <c r="N96" s="281">
        <v>47.542901547125609</v>
      </c>
      <c r="O96" s="281">
        <v>49.470517295297959</v>
      </c>
      <c r="P96" s="281">
        <v>52.79383574596465</v>
      </c>
      <c r="Q96" s="281">
        <v>53.282054684094852</v>
      </c>
      <c r="R96" s="281">
        <v>55.840629110567001</v>
      </c>
      <c r="S96" s="281">
        <v>58.47898167770532</v>
      </c>
      <c r="T96" s="281">
        <v>59.854409710349401</v>
      </c>
      <c r="U96" s="281">
        <v>58.870427045656001</v>
      </c>
      <c r="V96" s="281">
        <v>53.280144624782778</v>
      </c>
      <c r="W96" s="281">
        <v>57.804926437525559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0</v>
      </c>
      <c r="C100" s="234">
        <f t="shared" si="4"/>
        <v>0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0</v>
      </c>
      <c r="C105" s="270">
        <f t="shared" si="9"/>
        <v>0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</v>
      </c>
      <c r="C106" s="271">
        <f t="shared" si="10"/>
        <v>0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</v>
      </c>
      <c r="C107" s="271">
        <f t="shared" si="11"/>
        <v>0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0</v>
      </c>
      <c r="C108" s="271">
        <f t="shared" si="12"/>
        <v>0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0</v>
      </c>
      <c r="C109" s="272">
        <f t="shared" si="13"/>
        <v>0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</v>
      </c>
      <c r="C111" s="271">
        <f t="shared" si="15"/>
        <v>0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0</v>
      </c>
      <c r="C112" s="272">
        <f t="shared" si="16"/>
        <v>0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0</v>
      </c>
      <c r="C113" s="272">
        <f t="shared" si="17"/>
        <v>0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</v>
      </c>
      <c r="C115" s="283">
        <f t="shared" si="19"/>
        <v>0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1</v>
      </c>
      <c r="E117" s="234">
        <f t="shared" si="20"/>
        <v>1</v>
      </c>
      <c r="F117" s="234">
        <f t="shared" si="20"/>
        <v>1</v>
      </c>
      <c r="G117" s="234">
        <f t="shared" si="20"/>
        <v>1</v>
      </c>
      <c r="H117" s="234">
        <f t="shared" si="20"/>
        <v>1</v>
      </c>
      <c r="I117" s="234">
        <f t="shared" si="20"/>
        <v>1.0000000000000002</v>
      </c>
      <c r="J117" s="234">
        <f t="shared" si="20"/>
        <v>1</v>
      </c>
      <c r="K117" s="234">
        <f t="shared" si="20"/>
        <v>1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1</v>
      </c>
      <c r="P117" s="234">
        <f t="shared" si="20"/>
        <v>1</v>
      </c>
      <c r="Q117" s="234">
        <f t="shared" si="20"/>
        <v>0.99999999999999989</v>
      </c>
      <c r="R117" s="234">
        <f t="shared" si="20"/>
        <v>0.99999999999999978</v>
      </c>
      <c r="S117" s="234">
        <f t="shared" si="20"/>
        <v>1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2.6867554728346853E-3</v>
      </c>
      <c r="C122" s="270">
        <f t="shared" si="25"/>
        <v>2.9518225821293181E-3</v>
      </c>
      <c r="D122" s="270">
        <f t="shared" si="25"/>
        <v>2.7438464691170684E-3</v>
      </c>
      <c r="E122" s="270">
        <f t="shared" si="25"/>
        <v>3.2928316971243396E-3</v>
      </c>
      <c r="F122" s="270">
        <f t="shared" si="25"/>
        <v>3.5004557058030163E-3</v>
      </c>
      <c r="G122" s="270">
        <f t="shared" si="25"/>
        <v>3.5697781025704417E-3</v>
      </c>
      <c r="H122" s="270">
        <f t="shared" si="25"/>
        <v>3.5025520348688269E-3</v>
      </c>
      <c r="I122" s="270">
        <f t="shared" si="25"/>
        <v>3.5239238114207734E-3</v>
      </c>
      <c r="J122" s="270">
        <f t="shared" si="25"/>
        <v>3.5576200233259948E-3</v>
      </c>
      <c r="K122" s="270">
        <f t="shared" si="25"/>
        <v>3.9437205898530956E-3</v>
      </c>
      <c r="L122" s="270">
        <f t="shared" si="25"/>
        <v>3.7546751914343682E-3</v>
      </c>
      <c r="M122" s="270">
        <f t="shared" si="25"/>
        <v>3.5983860704347764E-3</v>
      </c>
      <c r="N122" s="270">
        <f t="shared" si="25"/>
        <v>3.660315757766831E-3</v>
      </c>
      <c r="O122" s="270">
        <f t="shared" si="25"/>
        <v>3.6239757048498623E-3</v>
      </c>
      <c r="P122" s="270">
        <f t="shared" si="25"/>
        <v>3.4893004155917276E-3</v>
      </c>
      <c r="Q122" s="270">
        <f t="shared" si="25"/>
        <v>3.4937465549420119E-3</v>
      </c>
      <c r="R122" s="270">
        <f t="shared" si="25"/>
        <v>3.5359809033414036E-3</v>
      </c>
      <c r="S122" s="270">
        <f t="shared" si="25"/>
        <v>3.5515596521927869E-3</v>
      </c>
      <c r="T122" s="270">
        <f t="shared" si="25"/>
        <v>3.5091942034892712E-3</v>
      </c>
      <c r="U122" s="270">
        <f t="shared" si="25"/>
        <v>3.6197003117509367E-3</v>
      </c>
      <c r="V122" s="270">
        <f t="shared" si="25"/>
        <v>3.6736527855676386E-3</v>
      </c>
      <c r="W122" s="270">
        <f t="shared" si="25"/>
        <v>3.6831479867080329E-3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0.40706753136655099</v>
      </c>
      <c r="C123" s="271">
        <f t="shared" si="26"/>
        <v>0.29879147606830614</v>
      </c>
      <c r="D123" s="271">
        <f t="shared" si="26"/>
        <v>0.29248144472441806</v>
      </c>
      <c r="E123" s="271">
        <f t="shared" si="26"/>
        <v>0.29514275943759261</v>
      </c>
      <c r="F123" s="271">
        <f t="shared" si="26"/>
        <v>0.27034550434264631</v>
      </c>
      <c r="G123" s="271">
        <f t="shared" si="26"/>
        <v>0.31870059031431386</v>
      </c>
      <c r="H123" s="271">
        <f t="shared" si="26"/>
        <v>0.34392200925294336</v>
      </c>
      <c r="I123" s="271">
        <f t="shared" si="26"/>
        <v>0.31295465780102927</v>
      </c>
      <c r="J123" s="271">
        <f t="shared" si="26"/>
        <v>0.3469236054868432</v>
      </c>
      <c r="K123" s="271">
        <f t="shared" si="26"/>
        <v>0.34954259525313736</v>
      </c>
      <c r="L123" s="271">
        <f t="shared" si="26"/>
        <v>0.34518789513090731</v>
      </c>
      <c r="M123" s="271">
        <f t="shared" si="26"/>
        <v>0.34464205389000102</v>
      </c>
      <c r="N123" s="271">
        <f t="shared" si="26"/>
        <v>0.34645342950875979</v>
      </c>
      <c r="O123" s="271">
        <f t="shared" si="26"/>
        <v>0.34212410931410836</v>
      </c>
      <c r="P123" s="271">
        <f t="shared" si="26"/>
        <v>0.34109458496357892</v>
      </c>
      <c r="Q123" s="271">
        <f t="shared" si="26"/>
        <v>0.33551592165990052</v>
      </c>
      <c r="R123" s="271">
        <f t="shared" si="26"/>
        <v>0.33295564169950681</v>
      </c>
      <c r="S123" s="271">
        <f t="shared" si="26"/>
        <v>0.33275328295161521</v>
      </c>
      <c r="T123" s="271">
        <f t="shared" si="26"/>
        <v>0.32934411441337974</v>
      </c>
      <c r="U123" s="271">
        <f t="shared" si="26"/>
        <v>0.32735799776258723</v>
      </c>
      <c r="V123" s="271">
        <f t="shared" si="26"/>
        <v>0.32445525853623225</v>
      </c>
      <c r="W123" s="271">
        <f t="shared" si="26"/>
        <v>0.32270739728349457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0.15936330387946521</v>
      </c>
      <c r="C125" s="271">
        <f t="shared" si="28"/>
        <v>0.17587669816713039</v>
      </c>
      <c r="D125" s="271">
        <f t="shared" si="28"/>
        <v>0.16387790572314179</v>
      </c>
      <c r="E125" s="271">
        <f t="shared" si="28"/>
        <v>0.19545699250111073</v>
      </c>
      <c r="F125" s="271">
        <f t="shared" si="28"/>
        <v>0.2077304521871649</v>
      </c>
      <c r="G125" s="271">
        <f t="shared" si="28"/>
        <v>0.21382265697177194</v>
      </c>
      <c r="H125" s="271">
        <f t="shared" si="28"/>
        <v>0.21264252633572422</v>
      </c>
      <c r="I125" s="271">
        <f t="shared" si="28"/>
        <v>0.21087989235946261</v>
      </c>
      <c r="J125" s="271">
        <f t="shared" si="28"/>
        <v>0.21347903284760714</v>
      </c>
      <c r="K125" s="271">
        <f t="shared" si="28"/>
        <v>0.23800156407953638</v>
      </c>
      <c r="L125" s="271">
        <f t="shared" si="28"/>
        <v>0.22514828521873512</v>
      </c>
      <c r="M125" s="271">
        <f t="shared" si="28"/>
        <v>0.21615809369290831</v>
      </c>
      <c r="N125" s="271">
        <f t="shared" si="28"/>
        <v>0.21980011260774202</v>
      </c>
      <c r="O125" s="271">
        <f t="shared" si="28"/>
        <v>0.21480804495791656</v>
      </c>
      <c r="P125" s="271">
        <f t="shared" si="28"/>
        <v>0.20695454058535767</v>
      </c>
      <c r="Q125" s="271">
        <f t="shared" si="28"/>
        <v>0.207234790818318</v>
      </c>
      <c r="R125" s="271">
        <f t="shared" si="28"/>
        <v>0.20953431004122858</v>
      </c>
      <c r="S125" s="271">
        <f t="shared" si="28"/>
        <v>0.21124193012117837</v>
      </c>
      <c r="T125" s="271">
        <f t="shared" si="28"/>
        <v>0.20845491389334062</v>
      </c>
      <c r="U125" s="271">
        <f t="shared" si="28"/>
        <v>0.21442307120363802</v>
      </c>
      <c r="V125" s="271">
        <f t="shared" si="28"/>
        <v>0.21657007630973674</v>
      </c>
      <c r="W125" s="271">
        <f t="shared" si="28"/>
        <v>0.21694752686464025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0.15936330387946521</v>
      </c>
      <c r="C126" s="272">
        <f t="shared" si="29"/>
        <v>0.17587669816713039</v>
      </c>
      <c r="D126" s="272">
        <f t="shared" si="29"/>
        <v>0.16387790572314179</v>
      </c>
      <c r="E126" s="272">
        <f t="shared" si="29"/>
        <v>0.19545699250111073</v>
      </c>
      <c r="F126" s="272">
        <f t="shared" si="29"/>
        <v>0.2077304521871649</v>
      </c>
      <c r="G126" s="272">
        <f t="shared" si="29"/>
        <v>0.21382265697177194</v>
      </c>
      <c r="H126" s="272">
        <f t="shared" si="29"/>
        <v>0.21264252633572422</v>
      </c>
      <c r="I126" s="272">
        <f t="shared" si="29"/>
        <v>0.21087989235946261</v>
      </c>
      <c r="J126" s="272">
        <f t="shared" si="29"/>
        <v>0.21347903284760714</v>
      </c>
      <c r="K126" s="272">
        <f t="shared" si="29"/>
        <v>0.23800156407953638</v>
      </c>
      <c r="L126" s="272">
        <f t="shared" si="29"/>
        <v>0.22514828521873512</v>
      </c>
      <c r="M126" s="272">
        <f t="shared" si="29"/>
        <v>0.21615809369290831</v>
      </c>
      <c r="N126" s="272">
        <f t="shared" si="29"/>
        <v>0.21980011260774202</v>
      </c>
      <c r="O126" s="272">
        <f t="shared" si="29"/>
        <v>0.21480804495791656</v>
      </c>
      <c r="P126" s="272">
        <f t="shared" si="29"/>
        <v>0.20695454058535767</v>
      </c>
      <c r="Q126" s="272">
        <f t="shared" si="29"/>
        <v>0.207234790818318</v>
      </c>
      <c r="R126" s="272">
        <f t="shared" si="29"/>
        <v>0.20953431004122858</v>
      </c>
      <c r="S126" s="272">
        <f t="shared" si="29"/>
        <v>0.21124193012117837</v>
      </c>
      <c r="T126" s="272">
        <f t="shared" si="29"/>
        <v>0.20845491389334062</v>
      </c>
      <c r="U126" s="272">
        <f t="shared" si="29"/>
        <v>0.21442307120363802</v>
      </c>
      <c r="V126" s="272">
        <f t="shared" si="29"/>
        <v>0.21657007630973674</v>
      </c>
      <c r="W126" s="272">
        <f t="shared" si="29"/>
        <v>0.21694752686464025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0.22823042305816749</v>
      </c>
      <c r="C128" s="271">
        <f t="shared" si="31"/>
        <v>0.21143452017024159</v>
      </c>
      <c r="D128" s="271">
        <f t="shared" si="31"/>
        <v>0.20088659985283411</v>
      </c>
      <c r="E128" s="271">
        <f t="shared" si="31"/>
        <v>0.199328722630748</v>
      </c>
      <c r="F128" s="271">
        <f t="shared" si="31"/>
        <v>0.20396518018802745</v>
      </c>
      <c r="G128" s="271">
        <f t="shared" si="31"/>
        <v>0.22342088573548277</v>
      </c>
      <c r="H128" s="271">
        <f t="shared" si="31"/>
        <v>0.23008315699154161</v>
      </c>
      <c r="I128" s="271">
        <f t="shared" si="31"/>
        <v>0.21999572749421609</v>
      </c>
      <c r="J128" s="271">
        <f t="shared" si="31"/>
        <v>0.23656811573136435</v>
      </c>
      <c r="K128" s="271">
        <f t="shared" si="31"/>
        <v>0.24607488711456835</v>
      </c>
      <c r="L128" s="271">
        <f t="shared" si="31"/>
        <v>0.24182855290491903</v>
      </c>
      <c r="M128" s="271">
        <f t="shared" si="31"/>
        <v>0.23672490794498519</v>
      </c>
      <c r="N128" s="271">
        <f t="shared" si="31"/>
        <v>0.23874339598242175</v>
      </c>
      <c r="O128" s="271">
        <f t="shared" si="31"/>
        <v>0.2411112405897583</v>
      </c>
      <c r="P128" s="271">
        <f t="shared" si="31"/>
        <v>0.23641781310973214</v>
      </c>
      <c r="Q128" s="271">
        <f t="shared" si="31"/>
        <v>0.23755477641929726</v>
      </c>
      <c r="R128" s="271">
        <f t="shared" si="31"/>
        <v>0.23889616531274743</v>
      </c>
      <c r="S128" s="271">
        <f t="shared" si="31"/>
        <v>0.2400518301510727</v>
      </c>
      <c r="T128" s="271">
        <f t="shared" si="31"/>
        <v>0.23757648329145267</v>
      </c>
      <c r="U128" s="271">
        <f t="shared" si="31"/>
        <v>0.24215143745336651</v>
      </c>
      <c r="V128" s="271">
        <f t="shared" si="31"/>
        <v>0.24240923923737423</v>
      </c>
      <c r="W128" s="271">
        <f t="shared" si="31"/>
        <v>0.24269173651963513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0.11645404628245888</v>
      </c>
      <c r="C129" s="272">
        <f t="shared" si="32"/>
        <v>0.12852113786403632</v>
      </c>
      <c r="D129" s="272">
        <f t="shared" si="32"/>
        <v>0.1197530720886008</v>
      </c>
      <c r="E129" s="272">
        <f t="shared" si="32"/>
        <v>0.14282935341357175</v>
      </c>
      <c r="F129" s="272">
        <f t="shared" si="32"/>
        <v>0.15179813109031165</v>
      </c>
      <c r="G129" s="272">
        <f t="shared" si="32"/>
        <v>0.1562499834344713</v>
      </c>
      <c r="H129" s="272">
        <f t="shared" si="32"/>
        <v>0.15538760806721874</v>
      </c>
      <c r="I129" s="272">
        <f t="shared" si="32"/>
        <v>0.15409957089897666</v>
      </c>
      <c r="J129" s="272">
        <f t="shared" si="32"/>
        <v>0.15599888158928418</v>
      </c>
      <c r="K129" s="272">
        <f t="shared" si="32"/>
        <v>0.17391861541462</v>
      </c>
      <c r="L129" s="272">
        <f t="shared" si="32"/>
        <v>0.1645261373792172</v>
      </c>
      <c r="M129" s="272">
        <f t="shared" si="32"/>
        <v>0.15795659373553964</v>
      </c>
      <c r="N129" s="272">
        <f t="shared" si="32"/>
        <v>0.16061798333367708</v>
      </c>
      <c r="O129" s="272">
        <f t="shared" si="32"/>
        <v>0.15697005145107981</v>
      </c>
      <c r="P129" s="272">
        <f t="shared" si="32"/>
        <v>0.15123113703717436</v>
      </c>
      <c r="Q129" s="272">
        <f t="shared" si="32"/>
        <v>0.1514359286849713</v>
      </c>
      <c r="R129" s="272">
        <f t="shared" si="32"/>
        <v>0.15311629242927943</v>
      </c>
      <c r="S129" s="272">
        <f t="shared" si="32"/>
        <v>0.15436412843030595</v>
      </c>
      <c r="T129" s="272">
        <f t="shared" si="32"/>
        <v>0.15232752835434327</v>
      </c>
      <c r="U129" s="272">
        <f t="shared" si="32"/>
        <v>0.15668873354220791</v>
      </c>
      <c r="V129" s="272">
        <f t="shared" si="32"/>
        <v>0.15825764825411298</v>
      </c>
      <c r="W129" s="272">
        <f t="shared" si="32"/>
        <v>0.15853346861752193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0.11177637677570858</v>
      </c>
      <c r="C130" s="272">
        <f t="shared" si="33"/>
        <v>8.2913382306205291E-2</v>
      </c>
      <c r="D130" s="272">
        <f t="shared" si="33"/>
        <v>8.1133527764233299E-2</v>
      </c>
      <c r="E130" s="272">
        <f t="shared" si="33"/>
        <v>5.6499369217176243E-2</v>
      </c>
      <c r="F130" s="272">
        <f t="shared" si="33"/>
        <v>5.216704909771578E-2</v>
      </c>
      <c r="G130" s="272">
        <f t="shared" si="33"/>
        <v>6.7170902301011456E-2</v>
      </c>
      <c r="H130" s="272">
        <f t="shared" si="33"/>
        <v>7.4695548924322883E-2</v>
      </c>
      <c r="I130" s="272">
        <f t="shared" si="33"/>
        <v>6.5896156595239452E-2</v>
      </c>
      <c r="J130" s="272">
        <f t="shared" si="33"/>
        <v>8.0569234142080143E-2</v>
      </c>
      <c r="K130" s="272">
        <f t="shared" si="33"/>
        <v>7.2156271699948343E-2</v>
      </c>
      <c r="L130" s="272">
        <f t="shared" si="33"/>
        <v>7.7302415525701829E-2</v>
      </c>
      <c r="M130" s="272">
        <f t="shared" si="33"/>
        <v>7.8768314209445564E-2</v>
      </c>
      <c r="N130" s="272">
        <f t="shared" si="33"/>
        <v>7.8125412648744702E-2</v>
      </c>
      <c r="O130" s="272">
        <f t="shared" si="33"/>
        <v>8.4141189138678504E-2</v>
      </c>
      <c r="P130" s="272">
        <f t="shared" si="33"/>
        <v>8.5186676072557754E-2</v>
      </c>
      <c r="Q130" s="272">
        <f t="shared" si="33"/>
        <v>8.611884773432596E-2</v>
      </c>
      <c r="R130" s="272">
        <f t="shared" si="33"/>
        <v>8.5779872883467986E-2</v>
      </c>
      <c r="S130" s="272">
        <f t="shared" si="33"/>
        <v>8.5687701720766757E-2</v>
      </c>
      <c r="T130" s="272">
        <f t="shared" si="33"/>
        <v>8.5248954937109406E-2</v>
      </c>
      <c r="U130" s="272">
        <f t="shared" si="33"/>
        <v>8.5462703911158636E-2</v>
      </c>
      <c r="V130" s="272">
        <f t="shared" si="33"/>
        <v>8.4151590983261235E-2</v>
      </c>
      <c r="W130" s="272">
        <f t="shared" si="33"/>
        <v>8.4158267902113212E-2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0.20265198622298167</v>
      </c>
      <c r="C132" s="283">
        <f t="shared" si="35"/>
        <v>0.31094548301219255</v>
      </c>
      <c r="D132" s="283">
        <f t="shared" si="35"/>
        <v>0.34001020323048897</v>
      </c>
      <c r="E132" s="283">
        <f t="shared" si="35"/>
        <v>0.30677869373342437</v>
      </c>
      <c r="F132" s="283">
        <f t="shared" si="35"/>
        <v>0.31445840757635829</v>
      </c>
      <c r="G132" s="283">
        <f t="shared" si="35"/>
        <v>0.24048608887586101</v>
      </c>
      <c r="H132" s="283">
        <f t="shared" si="35"/>
        <v>0.20984975538492198</v>
      </c>
      <c r="I132" s="283">
        <f t="shared" si="35"/>
        <v>0.25264579853387142</v>
      </c>
      <c r="J132" s="283">
        <f t="shared" si="35"/>
        <v>0.19947162591085943</v>
      </c>
      <c r="K132" s="283">
        <f t="shared" si="35"/>
        <v>0.16243723296290477</v>
      </c>
      <c r="L132" s="283">
        <f t="shared" si="35"/>
        <v>0.18408059155400422</v>
      </c>
      <c r="M132" s="283">
        <f t="shared" si="35"/>
        <v>0.19887655840167073</v>
      </c>
      <c r="N132" s="283">
        <f t="shared" si="35"/>
        <v>0.19134274614330954</v>
      </c>
      <c r="O132" s="283">
        <f t="shared" si="35"/>
        <v>0.19833262943336699</v>
      </c>
      <c r="P132" s="283">
        <f t="shared" si="35"/>
        <v>0.21204376092573946</v>
      </c>
      <c r="Q132" s="283">
        <f t="shared" si="35"/>
        <v>0.21620076454754214</v>
      </c>
      <c r="R132" s="283">
        <f t="shared" si="35"/>
        <v>0.21507790204317562</v>
      </c>
      <c r="S132" s="283">
        <f t="shared" si="35"/>
        <v>0.2124013971239409</v>
      </c>
      <c r="T132" s="283">
        <f t="shared" si="35"/>
        <v>0.2211152941983377</v>
      </c>
      <c r="U132" s="283">
        <f t="shared" si="35"/>
        <v>0.2124477932686572</v>
      </c>
      <c r="V132" s="283">
        <f t="shared" si="35"/>
        <v>0.21289177313108917</v>
      </c>
      <c r="W132" s="283">
        <f t="shared" si="35"/>
        <v>0.213970191345522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0</v>
      </c>
      <c r="C136" s="274">
        <f>IF(C$5=0,0,(C$5-C$52)/ISI_fec!C$5)</f>
        <v>0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1.6444728455997208</v>
      </c>
      <c r="C147" s="274">
        <f>IF(C$54=0,0,(C$54-C$96)/ISI_fec!C$54)</f>
        <v>1.1363781458257778</v>
      </c>
      <c r="D147" s="274">
        <f>IF(D$54=0,0,(D$54-D$96)/ISI_fec!D$54)</f>
        <v>1.141714945343576</v>
      </c>
      <c r="E147" s="274">
        <f>IF(E$54=0,0,(E$54-E$96)/ISI_fec!E$54)</f>
        <v>1.3404364161003186</v>
      </c>
      <c r="F147" s="274">
        <f>IF(F$54=0,0,(F$54-F$96)/ISI_fec!F$54)</f>
        <v>1.2580808682455873</v>
      </c>
      <c r="G147" s="274">
        <f>IF(G$54=0,0,(G$54-G$96)/ISI_fec!G$54)</f>
        <v>1.3798420419523092</v>
      </c>
      <c r="H147" s="274">
        <f>IF(H$54=0,0,(H$54-H$96)/ISI_fec!H$54)</f>
        <v>1.3742951453218233</v>
      </c>
      <c r="I147" s="274">
        <f>IF(I$54=0,0,(I$54-I$96)/ISI_fec!I$54)</f>
        <v>1.4928647803390014</v>
      </c>
      <c r="J147" s="274">
        <f>IF(J$54=0,0,(J$54-J$96)/ISI_fec!J$54)</f>
        <v>1.3832049790691117</v>
      </c>
      <c r="K147" s="274">
        <f>IF(K$54=0,0,(K$54-K$96)/ISI_fec!K$54)</f>
        <v>1.3436628678430005</v>
      </c>
      <c r="L147" s="274">
        <f>IF(L$54=0,0,(L$54-L$96)/ISI_fec!L$54)</f>
        <v>1.3769444736302474</v>
      </c>
      <c r="M147" s="274">
        <f>IF(M$54=0,0,(M$54-M$96)/ISI_fec!M$54)</f>
        <v>1.37646319881309</v>
      </c>
      <c r="N147" s="274">
        <f>IF(N$54=0,0,(N$54-N$96)/ISI_fec!N$54)</f>
        <v>1.344312222651463</v>
      </c>
      <c r="O147" s="274">
        <f>IF(O$54=0,0,(O$54-O$96)/ISI_fec!O$54)</f>
        <v>1.3530599222717599</v>
      </c>
      <c r="P147" s="274">
        <f>IF(P$54=0,0,(P$54-P$96)/ISI_fec!P$54)</f>
        <v>1.3599587791484884</v>
      </c>
      <c r="Q147" s="274">
        <f>IF(Q$54=0,0,(Q$54-Q$96)/ISI_fec!Q$54)</f>
        <v>1.3472604531453667</v>
      </c>
      <c r="R147" s="274">
        <f>IF(R$54=0,0,(R$54-R$96)/ISI_fec!R$54)</f>
        <v>1.3564498567410905</v>
      </c>
      <c r="S147" s="274">
        <f>IF(S$54=0,0,(S$54-S$96)/ISI_fec!S$54)</f>
        <v>1.3698732108881728</v>
      </c>
      <c r="T147" s="274">
        <f>IF(T$54=0,0,(T$54-T$96)/ISI_fec!T$54)</f>
        <v>1.3902147963850631</v>
      </c>
      <c r="U147" s="274">
        <f>IF(U$54=0,0,(U$54-U$96)/ISI_fec!U$54)</f>
        <v>1.3994480298080787</v>
      </c>
      <c r="V147" s="274">
        <f>IF(V$54=0,0,(V$54-V$96)/ISI_fec!V$54)</f>
        <v>1.3910876902665827</v>
      </c>
      <c r="W147" s="274">
        <f>IF(W$54=0,0,(W$54-W$96)/ISI_fec!W$54)</f>
        <v>1.3676632548210983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1.9373443969246189</v>
      </c>
      <c r="C152" s="277">
        <f>IF(C$59=0,0,C$59/ISI_fec!C$59)</f>
        <v>1.732943881301596</v>
      </c>
      <c r="D152" s="277">
        <f>IF(D$59=0,0,D$59/ISI_fec!D$59)</f>
        <v>1.7049939174576672</v>
      </c>
      <c r="E152" s="277">
        <f>IF(E$59=0,0,E$59/ISI_fec!E$59)</f>
        <v>2.058226061298464</v>
      </c>
      <c r="F152" s="277">
        <f>IF(F$59=0,0,F$59/ISI_fec!F$59)</f>
        <v>2.0580455717690906</v>
      </c>
      <c r="G152" s="277">
        <f>IF(G$59=0,0,G$59/ISI_fec!G$59)</f>
        <v>2.0796766293556912</v>
      </c>
      <c r="H152" s="277">
        <f>IF(H$59=0,0,H$59/ISI_fec!H$59)</f>
        <v>2.0196581605915109</v>
      </c>
      <c r="I152" s="277">
        <f>IF(I$59=0,0,I$59/ISI_fec!I$59)</f>
        <v>2.1500862006204122</v>
      </c>
      <c r="J152" s="277">
        <f>IF(J$59=0,0,J$59/ISI_fec!J$59)</f>
        <v>2.0164988674784907</v>
      </c>
      <c r="K152" s="277">
        <f>IF(K$59=0,0,K$59/ISI_fec!K$59)</f>
        <v>2.0583709562467249</v>
      </c>
      <c r="L152" s="277">
        <f>IF(L$59=0,0,L$59/ISI_fec!L$59)</f>
        <v>2.0540334246986522</v>
      </c>
      <c r="M152" s="277">
        <f>IF(M$59=0,0,M$59/ISI_fec!M$59)</f>
        <v>2.0296708567382207</v>
      </c>
      <c r="N152" s="277">
        <f>IF(N$59=0,0,N$59/ISI_fec!N$59)</f>
        <v>2.0052024180177046</v>
      </c>
      <c r="O152" s="277">
        <f>IF(O$59=0,0,O$59/ISI_fec!O$59)</f>
        <v>2.0033719126669545</v>
      </c>
      <c r="P152" s="277">
        <f>IF(P$59=0,0,P$59/ISI_fec!P$59)</f>
        <v>1.9878746161116179</v>
      </c>
      <c r="Q152" s="277">
        <f>IF(Q$59=0,0,Q$59/ISI_fec!Q$59)</f>
        <v>1.9820246741401495</v>
      </c>
      <c r="R152" s="277">
        <f>IF(R$59=0,0,R$59/ISI_fec!R$59)</f>
        <v>1.9995754596646131</v>
      </c>
      <c r="S152" s="277">
        <f>IF(S$59=0,0,S$59/ISI_fec!S$59)</f>
        <v>2.0150525256333887</v>
      </c>
      <c r="T152" s="277">
        <f>IF(T$59=0,0,T$59/ISI_fec!T$59)</f>
        <v>2.030047309278419</v>
      </c>
      <c r="U152" s="277">
        <f>IF(U$59=0,0,U$59/ISI_fec!U$59)</f>
        <v>2.054798357311157</v>
      </c>
      <c r="V152" s="277">
        <f>IF(V$59=0,0,V$59/ISI_fec!V$59)</f>
        <v>2.0612030055429327</v>
      </c>
      <c r="W152" s="277">
        <f>IF(W$59=0,0,W$59/ISI_fec!W$59)</f>
        <v>2.0466034103376476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3.4388575521205733</v>
      </c>
      <c r="C153" s="278">
        <f>IF(C$65=0,0,C$65/ISI_fec!C$65)</f>
        <v>2.5090934517474981</v>
      </c>
      <c r="D153" s="278">
        <f>IF(D$65=0,0,D$65/ISI_fec!D$65)</f>
        <v>2.5735398193236478</v>
      </c>
      <c r="E153" s="278">
        <f>IF(E$65=0,0,E$65/ISI_fec!E$65)</f>
        <v>2.612695776396087</v>
      </c>
      <c r="F153" s="278">
        <f>IF(F$65=0,0,F$65/ISI_fec!F$65)</f>
        <v>2.3487948000000003</v>
      </c>
      <c r="G153" s="278">
        <f>IF(G$65=0,0,G$65/ISI_fec!G$65)</f>
        <v>2.6341531977476862</v>
      </c>
      <c r="H153" s="278">
        <f>IF(H$65=0,0,H$65/ISI_fec!H$65)</f>
        <v>2.7408194982037908</v>
      </c>
      <c r="I153" s="278">
        <f>IF(I$65=0,0,I$65/ISI_fec!I$65)</f>
        <v>2.7038903731394535</v>
      </c>
      <c r="J153" s="278">
        <f>IF(J$65=0,0,J$65/ISI_fec!J$65)</f>
        <v>2.7236972052188961</v>
      </c>
      <c r="K153" s="278">
        <f>IF(K$65=0,0,K$65/ISI_fec!K$65)</f>
        <v>2.5975085747982933</v>
      </c>
      <c r="L153" s="278">
        <f>IF(L$65=0,0,L$65/ISI_fec!L$65)</f>
        <v>2.6610586770765368</v>
      </c>
      <c r="M153" s="278">
        <f>IF(M$65=0,0,M$65/ISI_fec!M$65)</f>
        <v>2.7099281751158175</v>
      </c>
      <c r="N153" s="278">
        <f>IF(N$65=0,0,N$65/ISI_fec!N$65)</f>
        <v>2.6563839971554426</v>
      </c>
      <c r="O153" s="278">
        <f>IF(O$65=0,0,O$65/ISI_fec!O$65)</f>
        <v>2.6548066328781545</v>
      </c>
      <c r="P153" s="278">
        <f>IF(P$65=0,0,P$65/ISI_fec!P$65)</f>
        <v>2.7020796020507842</v>
      </c>
      <c r="Q153" s="278">
        <f>IF(Q$65=0,0,Q$65/ISI_fec!Q$65)</f>
        <v>2.6646397100135073</v>
      </c>
      <c r="R153" s="278">
        <f>IF(R$65=0,0,R$65/ISI_fec!R$65)</f>
        <v>2.6477825683441538</v>
      </c>
      <c r="S153" s="278">
        <f>IF(S$65=0,0,S$65/ISI_fec!S$65)</f>
        <v>2.6571035774364047</v>
      </c>
      <c r="T153" s="278">
        <f>IF(T$65=0,0,T$65/ISI_fec!T$65)</f>
        <v>2.6768389976508642</v>
      </c>
      <c r="U153" s="278">
        <f>IF(U$65=0,0,U$65/ISI_fec!U$65)</f>
        <v>2.6369634360002188</v>
      </c>
      <c r="V153" s="278">
        <f>IF(V$65=0,0,V$65/ISI_fec!V$65)</f>
        <v>2.6009167871639827</v>
      </c>
      <c r="W153" s="278">
        <f>IF(W$65=0,0,W$65/ISI_fec!W$65)</f>
        <v>2.570901354411721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1.9515828302990543</v>
      </c>
      <c r="C155" s="278">
        <f>IF(C$72=0,0,C$72/ISI_fec!C$72)</f>
        <v>1.7523225120385859</v>
      </c>
      <c r="D155" s="278">
        <f>IF(D$72=0,0,D$72/ISI_fec!D$72)</f>
        <v>1.7269719764044282</v>
      </c>
      <c r="E155" s="278">
        <f>IF(E$72=0,0,E$72/ISI_fec!E$72)</f>
        <v>2.0722114881405487</v>
      </c>
      <c r="F155" s="278">
        <f>IF(F$72=0,0,F$72/ISI_fec!F$72)</f>
        <v>2.0717263697910151</v>
      </c>
      <c r="G155" s="278">
        <f>IF(G$72=0,0,G$72/ISI_fec!G$72)</f>
        <v>2.1021978337901031</v>
      </c>
      <c r="H155" s="278">
        <f>IF(H$72=0,0,H$72/ISI_fec!H$72)</f>
        <v>2.0562600793870041</v>
      </c>
      <c r="I155" s="278">
        <f>IF(I$72=0,0,I$72/ISI_fec!I$72)</f>
        <v>2.1708385444011356</v>
      </c>
      <c r="J155" s="278">
        <f>IF(J$72=0,0,J$72/ISI_fec!J$72)</f>
        <v>2.0417045262553222</v>
      </c>
      <c r="K155" s="278">
        <f>IF(K$72=0,0,K$72/ISI_fec!K$72)</f>
        <v>2.0883559731061752</v>
      </c>
      <c r="L155" s="278">
        <f>IF(L$72=0,0,L$72/ISI_fec!L$72)</f>
        <v>2.0780108349860074</v>
      </c>
      <c r="M155" s="278">
        <f>IF(M$72=0,0,M$72/ISI_fec!M$72)</f>
        <v>2.055723045440264</v>
      </c>
      <c r="N155" s="278">
        <f>IF(N$72=0,0,N$72/ISI_fec!N$72)</f>
        <v>2.0312041830394527</v>
      </c>
      <c r="O155" s="278">
        <f>IF(O$72=0,0,O$72/ISI_fec!O$72)</f>
        <v>2.0163944356290635</v>
      </c>
      <c r="P155" s="278">
        <f>IF(P$72=0,0,P$72/ISI_fec!P$72)</f>
        <v>2.0016291468162897</v>
      </c>
      <c r="Q155" s="278">
        <f>IF(Q$72=0,0,Q$72/ISI_fec!Q$72)</f>
        <v>1.9958940630960698</v>
      </c>
      <c r="R155" s="278">
        <f>IF(R$72=0,0,R$72/ISI_fec!R$72)</f>
        <v>2.0123546262023986</v>
      </c>
      <c r="S155" s="278">
        <f>IF(S$72=0,0,S$72/ISI_fec!S$72)</f>
        <v>2.0314748937786957</v>
      </c>
      <c r="T155" s="278">
        <f>IF(T$72=0,0,T$72/ISI_fec!T$72)</f>
        <v>2.045088514307166</v>
      </c>
      <c r="U155" s="278">
        <f>IF(U$72=0,0,U$72/ISI_fec!U$72)</f>
        <v>2.0669167372853559</v>
      </c>
      <c r="V155" s="278">
        <f>IF(V$72=0,0,V$72/ISI_fec!V$72)</f>
        <v>2.068520259707967</v>
      </c>
      <c r="W155" s="278">
        <f>IF(W$72=0,0,W$72/ISI_fec!W$72)</f>
        <v>2.0531381476601265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2.4725935553713354</v>
      </c>
      <c r="C156" s="279">
        <f>IF(C$79=0,0,C$79/ISI_fec!C$79)</f>
        <v>1.9882494655332799</v>
      </c>
      <c r="D156" s="279">
        <f>IF(D$79=0,0,D$79/ISI_fec!D$79)</f>
        <v>1.9920374501998732</v>
      </c>
      <c r="E156" s="279">
        <f>IF(E$79=0,0,E$79/ISI_fec!E$79)</f>
        <v>1.7948598130726421</v>
      </c>
      <c r="F156" s="279">
        <f>IF(F$79=0,0,F$79/ISI_fec!F$79)</f>
        <v>1.755590947388435</v>
      </c>
      <c r="G156" s="279">
        <f>IF(G$79=0,0,G$79/ISI_fec!G$79)</f>
        <v>1.9159701525050052</v>
      </c>
      <c r="H156" s="279">
        <f>IF(H$79=0,0,H$79/ISI_fec!H$79)</f>
        <v>1.9435523149239606</v>
      </c>
      <c r="I156" s="279">
        <f>IF(I$79=0,0,I$79/ISI_fec!I$79)</f>
        <v>1.9804532732532092</v>
      </c>
      <c r="J156" s="279">
        <f>IF(J$79=0,0,J$79/ISI_fec!J$79)</f>
        <v>2.0200108673944692</v>
      </c>
      <c r="K156" s="279">
        <f>IF(K$79=0,0,K$79/ISI_fec!K$79)</f>
        <v>1.87082744795756</v>
      </c>
      <c r="L156" s="279">
        <f>IF(L$79=0,0,L$79/ISI_fec!L$79)</f>
        <v>1.9771821867462063</v>
      </c>
      <c r="M156" s="279">
        <f>IF(M$79=0,0,M$79/ISI_fec!M$79)</f>
        <v>1.9996039023470127</v>
      </c>
      <c r="N156" s="279">
        <f>IF(N$79=0,0,N$79/ISI_fec!N$79)</f>
        <v>1.9592602848655596</v>
      </c>
      <c r="O156" s="279">
        <f>IF(O$79=0,0,O$79/ISI_fec!O$79)</f>
        <v>2.0605501724952138</v>
      </c>
      <c r="P156" s="279">
        <f>IF(P$79=0,0,P$79/ISI_fec!P$79)</f>
        <v>2.0843300007033481</v>
      </c>
      <c r="Q156" s="279">
        <f>IF(Q$79=0,0,Q$79/ISI_fec!Q$79)</f>
        <v>2.1050384968901885</v>
      </c>
      <c r="R156" s="279">
        <f>IF(R$79=0,0,R$79/ISI_fec!R$79)</f>
        <v>2.1159587252605974</v>
      </c>
      <c r="S156" s="279">
        <f>IF(S$79=0,0,S$79/ISI_fec!S$79)</f>
        <v>2.126613310322373</v>
      </c>
      <c r="T156" s="279">
        <f>IF(T$79=0,0,T$79/ISI_fec!T$79)</f>
        <v>2.1489091947483385</v>
      </c>
      <c r="U156" s="279">
        <f>IF(U$79=0,0,U$79/ISI_fec!U$79)</f>
        <v>2.1632223176193879</v>
      </c>
      <c r="V156" s="279">
        <f>IF(V$79=0,0,V$79/ISI_fec!V$79)</f>
        <v>2.1474241313043132</v>
      </c>
      <c r="W156" s="279">
        <f>IF(W$79=0,0,W$79/ISI_fec!W$79)</f>
        <v>2.1355363329033152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SI: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90.911653476497733</v>
      </c>
      <c r="C3" s="205">
        <f t="shared" si="0"/>
        <v>91.161273509515723</v>
      </c>
      <c r="D3" s="205">
        <f t="shared" si="0"/>
        <v>92.236143994821134</v>
      </c>
      <c r="E3" s="205">
        <f t="shared" si="0"/>
        <v>94.552116228470027</v>
      </c>
      <c r="F3" s="205">
        <f t="shared" si="0"/>
        <v>96.964192318619325</v>
      </c>
      <c r="G3" s="205">
        <f t="shared" si="0"/>
        <v>120.5290042279609</v>
      </c>
      <c r="H3" s="205">
        <f t="shared" si="0"/>
        <v>117.8836885646042</v>
      </c>
      <c r="I3" s="205">
        <f t="shared" si="0"/>
        <v>144.29294216701254</v>
      </c>
      <c r="J3" s="205">
        <f t="shared" si="0"/>
        <v>140.53652112381457</v>
      </c>
      <c r="K3" s="205">
        <f t="shared" si="0"/>
        <v>102.57089929422122</v>
      </c>
      <c r="L3" s="205">
        <f t="shared" si="0"/>
        <v>87.624080064130567</v>
      </c>
      <c r="M3" s="205">
        <f t="shared" si="0"/>
        <v>103.32664004795359</v>
      </c>
      <c r="N3" s="205">
        <f t="shared" si="0"/>
        <v>106.12573446704033</v>
      </c>
      <c r="O3" s="205">
        <f t="shared" si="0"/>
        <v>116.8009738785137</v>
      </c>
      <c r="P3" s="205">
        <f t="shared" si="0"/>
        <v>145.6786262566024</v>
      </c>
      <c r="Q3" s="205">
        <f t="shared" si="0"/>
        <v>198.22789390641307</v>
      </c>
      <c r="R3" s="205">
        <f t="shared" si="0"/>
        <v>239.7520272880038</v>
      </c>
      <c r="S3" s="205">
        <f t="shared" si="0"/>
        <v>243.63342437828686</v>
      </c>
      <c r="T3" s="205">
        <f t="shared" si="0"/>
        <v>237.51426881068076</v>
      </c>
      <c r="U3" s="205">
        <f t="shared" si="0"/>
        <v>241.4814029296578</v>
      </c>
      <c r="V3" s="205">
        <f t="shared" si="0"/>
        <v>225.89079766407895</v>
      </c>
      <c r="W3" s="205">
        <f t="shared" si="0"/>
        <v>146.38566575663378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38.282609741669177</v>
      </c>
      <c r="C5" s="284">
        <f t="shared" si="1"/>
        <v>38.387723948069578</v>
      </c>
      <c r="D5" s="284">
        <f t="shared" si="1"/>
        <v>38.840348509808777</v>
      </c>
      <c r="E5" s="284">
        <f t="shared" si="1"/>
        <v>39.815597092392778</v>
      </c>
      <c r="F5" s="284">
        <f t="shared" si="1"/>
        <v>40.831314704989808</v>
      </c>
      <c r="G5" s="284">
        <f t="shared" si="1"/>
        <v>50.754382468732288</v>
      </c>
      <c r="H5" s="284">
        <f t="shared" si="1"/>
        <v>49.640448409552626</v>
      </c>
      <c r="I5" s="284">
        <f t="shared" si="1"/>
        <v>60.761301573785687</v>
      </c>
      <c r="J5" s="284">
        <f t="shared" si="1"/>
        <v>59.179484553382274</v>
      </c>
      <c r="K5" s="284">
        <f t="shared" si="1"/>
        <v>59.910986859544188</v>
      </c>
      <c r="L5" s="284">
        <f t="shared" si="1"/>
        <v>47.032926568867921</v>
      </c>
      <c r="M5" s="284">
        <f t="shared" si="1"/>
        <v>63.500666455505794</v>
      </c>
      <c r="N5" s="284">
        <f t="shared" si="1"/>
        <v>66.307178741499101</v>
      </c>
      <c r="O5" s="284">
        <f t="shared" si="1"/>
        <v>75.764419257454904</v>
      </c>
      <c r="P5" s="284">
        <f t="shared" si="1"/>
        <v>99.249529278421093</v>
      </c>
      <c r="Q5" s="284">
        <f t="shared" si="1"/>
        <v>141.45330743663666</v>
      </c>
      <c r="R5" s="284">
        <f t="shared" si="1"/>
        <v>175.04149412487371</v>
      </c>
      <c r="S5" s="284">
        <f t="shared" si="1"/>
        <v>155.50991668115989</v>
      </c>
      <c r="T5" s="284">
        <f t="shared" si="1"/>
        <v>153.51260345589299</v>
      </c>
      <c r="U5" s="284">
        <f t="shared" si="1"/>
        <v>122.28969635725529</v>
      </c>
      <c r="V5" s="284">
        <f t="shared" si="1"/>
        <v>126.96036458890312</v>
      </c>
      <c r="W5" s="284">
        <f t="shared" si="1"/>
        <v>91.889198489373271</v>
      </c>
      <c r="DA5" s="94"/>
    </row>
    <row r="6" spans="1:105" ht="12" customHeight="1" x14ac:dyDescent="0.25">
      <c r="A6" s="99" t="s">
        <v>44</v>
      </c>
      <c r="B6" s="284">
        <v>38.282609741669177</v>
      </c>
      <c r="C6" s="284">
        <v>38.387723948069578</v>
      </c>
      <c r="D6" s="284">
        <v>38.840348509808777</v>
      </c>
      <c r="E6" s="284">
        <v>39.815597092392778</v>
      </c>
      <c r="F6" s="284">
        <v>40.831314704989808</v>
      </c>
      <c r="G6" s="284">
        <v>50.754382468732288</v>
      </c>
      <c r="H6" s="284">
        <v>44.779718653595587</v>
      </c>
      <c r="I6" s="284">
        <v>54.104590541485123</v>
      </c>
      <c r="J6" s="284">
        <v>50.285726677560817</v>
      </c>
      <c r="K6" s="284">
        <v>48.727724080285988</v>
      </c>
      <c r="L6" s="284">
        <v>35.29361405702366</v>
      </c>
      <c r="M6" s="284">
        <v>54.446588794984443</v>
      </c>
      <c r="N6" s="284">
        <v>56.967195711511287</v>
      </c>
      <c r="O6" s="284">
        <v>65.213289267343228</v>
      </c>
      <c r="P6" s="284">
        <v>93.286506899100289</v>
      </c>
      <c r="Q6" s="284">
        <v>131.65737201858701</v>
      </c>
      <c r="R6" s="284">
        <v>158.91993991262859</v>
      </c>
      <c r="S6" s="284">
        <v>131.29219580090319</v>
      </c>
      <c r="T6" s="284">
        <v>132.7501294041748</v>
      </c>
      <c r="U6" s="284">
        <v>114.6601591254404</v>
      </c>
      <c r="V6" s="284">
        <v>112.604422670994</v>
      </c>
      <c r="W6" s="284">
        <v>81.597951527662772</v>
      </c>
      <c r="DA6" s="94" t="s">
        <v>436</v>
      </c>
    </row>
    <row r="7" spans="1:105" ht="12" customHeight="1" x14ac:dyDescent="0.25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4.8607297559570384</v>
      </c>
      <c r="I7" s="284">
        <v>6.6567110323005636</v>
      </c>
      <c r="J7" s="284">
        <v>8.893757875821457</v>
      </c>
      <c r="K7" s="284">
        <v>11.1832627792582</v>
      </c>
      <c r="L7" s="284">
        <v>11.739312511844259</v>
      </c>
      <c r="M7" s="284">
        <v>9.0540776605213509</v>
      </c>
      <c r="N7" s="284">
        <v>9.3399830299878133</v>
      </c>
      <c r="O7" s="284">
        <v>10.551129990111679</v>
      </c>
      <c r="P7" s="284">
        <v>5.9630223793208046</v>
      </c>
      <c r="Q7" s="284">
        <v>9.7959354180496518</v>
      </c>
      <c r="R7" s="284">
        <v>16.121554212245119</v>
      </c>
      <c r="S7" s="284">
        <v>24.21772088025671</v>
      </c>
      <c r="T7" s="284">
        <v>20.76247405171819</v>
      </c>
      <c r="U7" s="284">
        <v>7.6295372318148944</v>
      </c>
      <c r="V7" s="284">
        <v>14.355941917909121</v>
      </c>
      <c r="W7" s="284">
        <v>10.291246961710501</v>
      </c>
      <c r="DA7" s="94" t="s">
        <v>437</v>
      </c>
    </row>
    <row r="8" spans="1:105" ht="12" customHeight="1" x14ac:dyDescent="0.25">
      <c r="A8" s="49" t="s">
        <v>45</v>
      </c>
      <c r="B8" s="244">
        <v>52.629043734828556</v>
      </c>
      <c r="C8" s="244">
        <v>52.773549561446153</v>
      </c>
      <c r="D8" s="244">
        <v>53.395795485012357</v>
      </c>
      <c r="E8" s="244">
        <v>54.736519136077249</v>
      </c>
      <c r="F8" s="244">
        <v>56.132877613629518</v>
      </c>
      <c r="G8" s="244">
        <v>69.774621759228609</v>
      </c>
      <c r="H8" s="244">
        <v>68.243240155051581</v>
      </c>
      <c r="I8" s="244">
        <v>83.53164059322684</v>
      </c>
      <c r="J8" s="244">
        <v>81.3570365704323</v>
      </c>
      <c r="K8" s="244">
        <v>42.659912434677032</v>
      </c>
      <c r="L8" s="244">
        <v>40.591153495262652</v>
      </c>
      <c r="M8" s="244">
        <v>39.825973592447802</v>
      </c>
      <c r="N8" s="244">
        <v>39.818555725541231</v>
      </c>
      <c r="O8" s="244">
        <v>41.036554621058798</v>
      </c>
      <c r="P8" s="244">
        <v>46.429096978181313</v>
      </c>
      <c r="Q8" s="244">
        <v>56.774586469776409</v>
      </c>
      <c r="R8" s="244">
        <v>64.710533163130094</v>
      </c>
      <c r="S8" s="244">
        <v>88.123507697126968</v>
      </c>
      <c r="T8" s="244">
        <v>84.001665354787775</v>
      </c>
      <c r="U8" s="244">
        <v>119.1917065724025</v>
      </c>
      <c r="V8" s="244">
        <v>98.930433075175841</v>
      </c>
      <c r="W8" s="244">
        <v>54.496467267260499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83.8</v>
      </c>
      <c r="C12" s="284">
        <f t="shared" si="2"/>
        <v>76.632000000000005</v>
      </c>
      <c r="D12" s="284">
        <f t="shared" si="2"/>
        <v>87.6</v>
      </c>
      <c r="E12" s="284">
        <f t="shared" si="2"/>
        <v>109.8</v>
      </c>
      <c r="F12" s="284">
        <f t="shared" si="2"/>
        <v>120.7</v>
      </c>
      <c r="G12" s="284">
        <f t="shared" si="2"/>
        <v>138.5</v>
      </c>
      <c r="H12" s="284">
        <f t="shared" si="2"/>
        <v>138.1</v>
      </c>
      <c r="I12" s="284">
        <f t="shared" si="2"/>
        <v>131.01600000000002</v>
      </c>
      <c r="J12" s="284">
        <f t="shared" si="2"/>
        <v>103.328</v>
      </c>
      <c r="K12" s="284">
        <f t="shared" si="2"/>
        <v>44.958000000000006</v>
      </c>
      <c r="L12" s="284">
        <f t="shared" si="2"/>
        <v>56.977000000000004</v>
      </c>
      <c r="M12" s="284">
        <f t="shared" si="2"/>
        <v>102.9</v>
      </c>
      <c r="N12" s="284">
        <f t="shared" si="2"/>
        <v>101.3</v>
      </c>
      <c r="O12" s="284">
        <f t="shared" si="2"/>
        <v>102</v>
      </c>
      <c r="P12" s="284">
        <f t="shared" si="2"/>
        <v>91.2</v>
      </c>
      <c r="Q12" s="284">
        <f t="shared" si="2"/>
        <v>91.5</v>
      </c>
      <c r="R12" s="284">
        <f t="shared" si="2"/>
        <v>93.8</v>
      </c>
      <c r="S12" s="284">
        <f t="shared" si="2"/>
        <v>102.6</v>
      </c>
      <c r="T12" s="284">
        <f t="shared" si="2"/>
        <v>96.1</v>
      </c>
      <c r="U12" s="284">
        <f t="shared" si="2"/>
        <v>73.3</v>
      </c>
      <c r="V12" s="284">
        <f t="shared" si="2"/>
        <v>78.3</v>
      </c>
      <c r="W12" s="284">
        <f t="shared" si="2"/>
        <v>75.236273214304006</v>
      </c>
      <c r="DA12" s="94"/>
    </row>
    <row r="13" spans="1:105" ht="12" customHeight="1" x14ac:dyDescent="0.25">
      <c r="A13" s="99" t="s">
        <v>44</v>
      </c>
      <c r="B13" s="284">
        <v>83.8</v>
      </c>
      <c r="C13" s="284">
        <v>76.632000000000005</v>
      </c>
      <c r="D13" s="284">
        <v>87.6</v>
      </c>
      <c r="E13" s="284">
        <v>109.8</v>
      </c>
      <c r="F13" s="284">
        <v>120.7</v>
      </c>
      <c r="G13" s="284">
        <v>138.5</v>
      </c>
      <c r="H13" s="284">
        <v>118.1</v>
      </c>
      <c r="I13" s="284">
        <v>111.01600000000001</v>
      </c>
      <c r="J13" s="284">
        <v>83.328000000000003</v>
      </c>
      <c r="K13" s="284">
        <v>35.148000000000003</v>
      </c>
      <c r="L13" s="284">
        <v>40.177</v>
      </c>
      <c r="M13" s="284">
        <v>84</v>
      </c>
      <c r="N13" s="284">
        <v>83</v>
      </c>
      <c r="O13" s="284">
        <v>84</v>
      </c>
      <c r="P13" s="284">
        <v>84</v>
      </c>
      <c r="Q13" s="284">
        <v>84</v>
      </c>
      <c r="R13" s="284">
        <v>84</v>
      </c>
      <c r="S13" s="284">
        <v>84</v>
      </c>
      <c r="T13" s="284">
        <v>81</v>
      </c>
      <c r="U13" s="284">
        <v>68</v>
      </c>
      <c r="V13" s="284">
        <v>68</v>
      </c>
      <c r="W13" s="284">
        <v>65</v>
      </c>
      <c r="DA13" s="94" t="s">
        <v>443</v>
      </c>
    </row>
    <row r="14" spans="1:105" ht="12" customHeight="1" x14ac:dyDescent="0.25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20</v>
      </c>
      <c r="I14" s="284">
        <v>20</v>
      </c>
      <c r="J14" s="284">
        <v>20</v>
      </c>
      <c r="K14" s="284">
        <v>9.81</v>
      </c>
      <c r="L14" s="284">
        <v>16.8</v>
      </c>
      <c r="M14" s="284">
        <v>18.899999999999999</v>
      </c>
      <c r="N14" s="284">
        <v>18.3</v>
      </c>
      <c r="O14" s="284">
        <v>18</v>
      </c>
      <c r="P14" s="284">
        <v>7.2</v>
      </c>
      <c r="Q14" s="284">
        <v>7.5</v>
      </c>
      <c r="R14" s="284">
        <v>9.8000000000000007</v>
      </c>
      <c r="S14" s="284">
        <v>18.600000000000001</v>
      </c>
      <c r="T14" s="284">
        <v>15.1</v>
      </c>
      <c r="U14" s="284">
        <v>5.3000000000000007</v>
      </c>
      <c r="V14" s="284">
        <v>10.3</v>
      </c>
      <c r="W14" s="284">
        <v>10.23627321430401</v>
      </c>
      <c r="DA14" s="94" t="s">
        <v>444</v>
      </c>
    </row>
    <row r="15" spans="1:105" ht="12" customHeight="1" x14ac:dyDescent="0.25">
      <c r="A15" s="49" t="s">
        <v>445</v>
      </c>
      <c r="B15" s="244">
        <v>15.3</v>
      </c>
      <c r="C15" s="244">
        <v>45</v>
      </c>
      <c r="D15" s="244">
        <v>75</v>
      </c>
      <c r="E15" s="244">
        <v>75</v>
      </c>
      <c r="F15" s="244">
        <v>45</v>
      </c>
      <c r="G15" s="244">
        <v>15</v>
      </c>
      <c r="H15" s="244">
        <v>45</v>
      </c>
      <c r="I15" s="244">
        <v>90</v>
      </c>
      <c r="J15" s="244">
        <v>45</v>
      </c>
      <c r="K15" s="244">
        <v>98</v>
      </c>
      <c r="L15" s="244">
        <v>84</v>
      </c>
      <c r="M15" s="244">
        <v>15</v>
      </c>
      <c r="N15" s="244">
        <v>84</v>
      </c>
      <c r="O15" s="244">
        <v>72</v>
      </c>
      <c r="P15" s="244">
        <v>66</v>
      </c>
      <c r="Q15" s="244">
        <v>72</v>
      </c>
      <c r="R15" s="244">
        <v>72</v>
      </c>
      <c r="S15" s="244">
        <v>96</v>
      </c>
      <c r="T15" s="244">
        <v>96</v>
      </c>
      <c r="U15" s="244">
        <v>108</v>
      </c>
      <c r="V15" s="244">
        <v>88</v>
      </c>
      <c r="W15" s="244">
        <v>84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88.541666666666671</v>
      </c>
      <c r="C19" s="284">
        <f t="shared" si="3"/>
        <v>88.541666666666671</v>
      </c>
      <c r="D19" s="284">
        <f t="shared" si="3"/>
        <v>98.632740960126142</v>
      </c>
      <c r="E19" s="284">
        <f t="shared" si="3"/>
        <v>118.8148895470451</v>
      </c>
      <c r="F19" s="284">
        <f t="shared" si="3"/>
        <v>128.9059638405046</v>
      </c>
      <c r="G19" s="284">
        <f t="shared" si="3"/>
        <v>149.08811242742351</v>
      </c>
      <c r="H19" s="284">
        <f t="shared" si="3"/>
        <v>174.08811242742351</v>
      </c>
      <c r="I19" s="284">
        <f t="shared" si="3"/>
        <v>174.08811242742351</v>
      </c>
      <c r="J19" s="284">
        <f t="shared" si="3"/>
        <v>174.08811242742351</v>
      </c>
      <c r="K19" s="284">
        <f t="shared" si="3"/>
        <v>163.997038133964</v>
      </c>
      <c r="L19" s="284">
        <f t="shared" si="3"/>
        <v>163.997038133964</v>
      </c>
      <c r="M19" s="284">
        <f t="shared" si="3"/>
        <v>163.997038133964</v>
      </c>
      <c r="N19" s="284">
        <f t="shared" si="3"/>
        <v>163.997038133964</v>
      </c>
      <c r="O19" s="284">
        <f t="shared" si="3"/>
        <v>163.997038133964</v>
      </c>
      <c r="P19" s="284">
        <f t="shared" si="3"/>
        <v>153.90596384050451</v>
      </c>
      <c r="Q19" s="284">
        <f t="shared" si="3"/>
        <v>153.90596384050451</v>
      </c>
      <c r="R19" s="284">
        <f t="shared" si="3"/>
        <v>153.90596384050451</v>
      </c>
      <c r="S19" s="284">
        <f t="shared" si="3"/>
        <v>153.90596384050451</v>
      </c>
      <c r="T19" s="284">
        <f t="shared" si="3"/>
        <v>153.90596384050451</v>
      </c>
      <c r="U19" s="284">
        <f t="shared" si="3"/>
        <v>143.81488954704508</v>
      </c>
      <c r="V19" s="284">
        <f t="shared" si="3"/>
        <v>143.81488954704508</v>
      </c>
      <c r="W19" s="284">
        <f t="shared" si="3"/>
        <v>143.81488954704508</v>
      </c>
      <c r="DA19" s="94"/>
    </row>
    <row r="20" spans="1:105" ht="12" customHeight="1" x14ac:dyDescent="0.25">
      <c r="A20" s="99" t="s">
        <v>44</v>
      </c>
      <c r="B20" s="284">
        <v>88.541666666666671</v>
      </c>
      <c r="C20" s="284">
        <v>88.541666666666671</v>
      </c>
      <c r="D20" s="284">
        <v>98.632740960126142</v>
      </c>
      <c r="E20" s="284">
        <v>118.8148895470451</v>
      </c>
      <c r="F20" s="284">
        <v>128.9059638405046</v>
      </c>
      <c r="G20" s="284">
        <v>149.08811242742351</v>
      </c>
      <c r="H20" s="284">
        <v>149.08811242742351</v>
      </c>
      <c r="I20" s="284">
        <v>149.08811242742351</v>
      </c>
      <c r="J20" s="284">
        <v>149.08811242742351</v>
      </c>
      <c r="K20" s="284">
        <v>138.997038133964</v>
      </c>
      <c r="L20" s="284">
        <v>138.997038133964</v>
      </c>
      <c r="M20" s="284">
        <v>138.997038133964</v>
      </c>
      <c r="N20" s="284">
        <v>138.997038133964</v>
      </c>
      <c r="O20" s="284">
        <v>138.997038133964</v>
      </c>
      <c r="P20" s="284">
        <v>128.90596384050451</v>
      </c>
      <c r="Q20" s="284">
        <v>128.90596384050451</v>
      </c>
      <c r="R20" s="284">
        <v>128.90596384050451</v>
      </c>
      <c r="S20" s="284">
        <v>128.90596384050451</v>
      </c>
      <c r="T20" s="284">
        <v>128.90596384050451</v>
      </c>
      <c r="U20" s="284">
        <v>118.8148895470451</v>
      </c>
      <c r="V20" s="284">
        <v>118.8148895470451</v>
      </c>
      <c r="W20" s="284">
        <v>118.8148895470451</v>
      </c>
      <c r="DA20" s="94" t="s">
        <v>449</v>
      </c>
    </row>
    <row r="21" spans="1:105" ht="12" customHeight="1" x14ac:dyDescent="0.25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25</v>
      </c>
      <c r="I21" s="284">
        <v>25</v>
      </c>
      <c r="J21" s="284">
        <v>25</v>
      </c>
      <c r="K21" s="284">
        <v>25</v>
      </c>
      <c r="L21" s="284">
        <v>25</v>
      </c>
      <c r="M21" s="284">
        <v>25</v>
      </c>
      <c r="N21" s="284">
        <v>25</v>
      </c>
      <c r="O21" s="284">
        <v>25</v>
      </c>
      <c r="P21" s="284">
        <v>25</v>
      </c>
      <c r="Q21" s="284">
        <v>25</v>
      </c>
      <c r="R21" s="284">
        <v>25</v>
      </c>
      <c r="S21" s="284">
        <v>25</v>
      </c>
      <c r="T21" s="284">
        <v>25</v>
      </c>
      <c r="U21" s="284">
        <v>25</v>
      </c>
      <c r="V21" s="284">
        <v>25</v>
      </c>
      <c r="W21" s="284">
        <v>25</v>
      </c>
      <c r="DA21" s="94" t="s">
        <v>450</v>
      </c>
    </row>
    <row r="22" spans="1:105" ht="12" customHeight="1" x14ac:dyDescent="0.25">
      <c r="A22" s="49" t="s">
        <v>445</v>
      </c>
      <c r="B22" s="244">
        <v>17.58620689655173</v>
      </c>
      <c r="C22" s="244">
        <v>48.11980502480246</v>
      </c>
      <c r="D22" s="244">
        <v>80.18008305946573</v>
      </c>
      <c r="E22" s="244">
        <v>80.18008305946573</v>
      </c>
      <c r="F22" s="244">
        <v>80.18008305946573</v>
      </c>
      <c r="G22" s="244">
        <v>78.653403153053191</v>
      </c>
      <c r="H22" s="244">
        <v>78.653403153053191</v>
      </c>
      <c r="I22" s="244">
        <v>95.446882123591095</v>
      </c>
      <c r="J22" s="244">
        <v>93.920202217178556</v>
      </c>
      <c r="K22" s="244">
        <v>104.6069615620663</v>
      </c>
      <c r="L22" s="244">
        <v>103.08028165565381</v>
      </c>
      <c r="M22" s="244">
        <v>103.08028165565381</v>
      </c>
      <c r="N22" s="244">
        <v>103.08028165565381</v>
      </c>
      <c r="O22" s="244">
        <v>101.5536017492412</v>
      </c>
      <c r="P22" s="244">
        <v>101.5536017492412</v>
      </c>
      <c r="Q22" s="244">
        <v>101.5536017492412</v>
      </c>
      <c r="R22" s="244">
        <v>100.0269218428287</v>
      </c>
      <c r="S22" s="244">
        <v>101.5536017492412</v>
      </c>
      <c r="T22" s="244">
        <v>101.5536017492412</v>
      </c>
      <c r="U22" s="244">
        <v>113.7670410005415</v>
      </c>
      <c r="V22" s="244">
        <v>113.7670410005415</v>
      </c>
      <c r="W22" s="244">
        <v>112.240361094129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10.091074293459471</v>
      </c>
      <c r="E25" s="284">
        <f t="shared" si="4"/>
        <v>20.182148586918949</v>
      </c>
      <c r="F25" s="284">
        <f t="shared" si="4"/>
        <v>20.182148586918949</v>
      </c>
      <c r="G25" s="284">
        <f t="shared" si="4"/>
        <v>20.182148586918949</v>
      </c>
      <c r="H25" s="284">
        <f t="shared" si="4"/>
        <v>25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10.091074293459471</v>
      </c>
      <c r="E26" s="284">
        <v>20.182148586918949</v>
      </c>
      <c r="F26" s="284">
        <v>20.182148586918949</v>
      </c>
      <c r="G26" s="284">
        <v>20.182148586918949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25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30.53359812825073</v>
      </c>
      <c r="D28" s="244">
        <v>32.06027803466327</v>
      </c>
      <c r="E28" s="244">
        <v>1.5266799064125369</v>
      </c>
      <c r="F28" s="244">
        <v>0</v>
      </c>
      <c r="G28" s="244">
        <v>0</v>
      </c>
      <c r="H28" s="244">
        <v>0</v>
      </c>
      <c r="I28" s="244">
        <v>16.793478970537901</v>
      </c>
      <c r="J28" s="244">
        <v>0</v>
      </c>
      <c r="K28" s="244">
        <v>10.68675934488776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1.5266799064125369</v>
      </c>
      <c r="T28" s="244">
        <v>1.5266799064125369</v>
      </c>
      <c r="U28" s="244">
        <v>12.21343925130029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0</v>
      </c>
      <c r="F31" s="284">
        <f t="shared" si="6"/>
        <v>10.091074293459457</v>
      </c>
      <c r="G31" s="284">
        <f t="shared" si="6"/>
        <v>0</v>
      </c>
      <c r="H31" s="284">
        <f t="shared" si="6"/>
        <v>0</v>
      </c>
      <c r="I31" s="284">
        <f t="shared" si="6"/>
        <v>0</v>
      </c>
      <c r="J31" s="284">
        <f t="shared" si="6"/>
        <v>0</v>
      </c>
      <c r="K31" s="284">
        <f t="shared" si="6"/>
        <v>10.091074293459513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10.091074293459485</v>
      </c>
      <c r="Q31" s="284">
        <f t="shared" si="6"/>
        <v>0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10.091074293459414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10.091074293459457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10.091074293459513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10.091074293459485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10.091074293459414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1.5266799064125394</v>
      </c>
      <c r="F34" s="244">
        <f t="shared" si="9"/>
        <v>0</v>
      </c>
      <c r="G34" s="244">
        <f t="shared" si="9"/>
        <v>1.5266799064125394</v>
      </c>
      <c r="H34" s="244">
        <f t="shared" si="9"/>
        <v>0</v>
      </c>
      <c r="I34" s="244">
        <f t="shared" si="9"/>
        <v>0</v>
      </c>
      <c r="J34" s="244">
        <f t="shared" si="9"/>
        <v>1.5266799064125394</v>
      </c>
      <c r="K34" s="244">
        <f t="shared" si="9"/>
        <v>0</v>
      </c>
      <c r="L34" s="244">
        <f t="shared" si="9"/>
        <v>1.5266799064124967</v>
      </c>
      <c r="M34" s="244">
        <f t="shared" si="9"/>
        <v>0</v>
      </c>
      <c r="N34" s="244">
        <f t="shared" si="9"/>
        <v>0</v>
      </c>
      <c r="O34" s="244">
        <f t="shared" si="9"/>
        <v>1.5266799064126104</v>
      </c>
      <c r="P34" s="244">
        <f t="shared" si="9"/>
        <v>0</v>
      </c>
      <c r="Q34" s="244">
        <f t="shared" si="9"/>
        <v>0</v>
      </c>
      <c r="R34" s="244">
        <f t="shared" si="9"/>
        <v>1.5266799064124967</v>
      </c>
      <c r="S34" s="244">
        <f t="shared" si="9"/>
        <v>0</v>
      </c>
      <c r="T34" s="244">
        <f t="shared" si="9"/>
        <v>1.5266799064125394</v>
      </c>
      <c r="U34" s="244">
        <f t="shared" si="9"/>
        <v>0</v>
      </c>
      <c r="V34" s="244">
        <f t="shared" si="9"/>
        <v>0</v>
      </c>
      <c r="W34" s="244">
        <f t="shared" si="9"/>
        <v>1.5266799064124967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4.7416666666666742</v>
      </c>
      <c r="C37" s="284">
        <f t="shared" si="11"/>
        <v>11.909666666666666</v>
      </c>
      <c r="D37" s="284">
        <f t="shared" si="11"/>
        <v>11.032740960126148</v>
      </c>
      <c r="E37" s="284">
        <f t="shared" si="11"/>
        <v>9.0148895470451009</v>
      </c>
      <c r="F37" s="284">
        <f t="shared" si="11"/>
        <v>8.2059638405045945</v>
      </c>
      <c r="G37" s="284">
        <f t="shared" si="11"/>
        <v>10.588112427423511</v>
      </c>
      <c r="H37" s="284">
        <f t="shared" si="11"/>
        <v>35.988112427423516</v>
      </c>
      <c r="I37" s="284">
        <f t="shared" si="11"/>
        <v>43.072112427423505</v>
      </c>
      <c r="J37" s="284">
        <f t="shared" si="11"/>
        <v>70.760112427423508</v>
      </c>
      <c r="K37" s="284">
        <f t="shared" si="11"/>
        <v>119.039038133964</v>
      </c>
      <c r="L37" s="284">
        <f t="shared" si="11"/>
        <v>107.02003813396401</v>
      </c>
      <c r="M37" s="284">
        <f t="shared" si="11"/>
        <v>61.097038133963999</v>
      </c>
      <c r="N37" s="284">
        <f t="shared" si="11"/>
        <v>62.697038133964</v>
      </c>
      <c r="O37" s="284">
        <f t="shared" si="11"/>
        <v>61.997038133963997</v>
      </c>
      <c r="P37" s="284">
        <f t="shared" si="11"/>
        <v>62.705963840504509</v>
      </c>
      <c r="Q37" s="284">
        <f t="shared" si="11"/>
        <v>62.405963840504512</v>
      </c>
      <c r="R37" s="284">
        <f t="shared" si="11"/>
        <v>60.105963840504515</v>
      </c>
      <c r="S37" s="284">
        <f t="shared" si="11"/>
        <v>51.305963840504511</v>
      </c>
      <c r="T37" s="284">
        <f t="shared" si="11"/>
        <v>57.805963840504511</v>
      </c>
      <c r="U37" s="284">
        <f t="shared" si="11"/>
        <v>70.514889547045101</v>
      </c>
      <c r="V37" s="284">
        <f t="shared" si="11"/>
        <v>65.514889547045101</v>
      </c>
      <c r="W37" s="284">
        <f t="shared" si="11"/>
        <v>68.578616332741092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4.7416666666666742</v>
      </c>
      <c r="C38" s="284">
        <f t="shared" si="12"/>
        <v>11.909666666666666</v>
      </c>
      <c r="D38" s="284">
        <f t="shared" si="12"/>
        <v>11.032740960126148</v>
      </c>
      <c r="E38" s="284">
        <f t="shared" si="12"/>
        <v>9.0148895470451009</v>
      </c>
      <c r="F38" s="284">
        <f t="shared" si="12"/>
        <v>8.2059638405045945</v>
      </c>
      <c r="G38" s="284">
        <f t="shared" si="12"/>
        <v>10.588112427423511</v>
      </c>
      <c r="H38" s="284">
        <f t="shared" si="12"/>
        <v>30.988112427423516</v>
      </c>
      <c r="I38" s="284">
        <f t="shared" si="12"/>
        <v>38.072112427423505</v>
      </c>
      <c r="J38" s="284">
        <f t="shared" si="12"/>
        <v>65.760112427423508</v>
      </c>
      <c r="K38" s="284">
        <f t="shared" si="12"/>
        <v>103.849038133964</v>
      </c>
      <c r="L38" s="284">
        <f t="shared" si="12"/>
        <v>98.820038133964005</v>
      </c>
      <c r="M38" s="284">
        <f t="shared" si="12"/>
        <v>54.997038133963997</v>
      </c>
      <c r="N38" s="284">
        <f t="shared" si="12"/>
        <v>55.997038133963997</v>
      </c>
      <c r="O38" s="284">
        <f t="shared" si="12"/>
        <v>54.997038133963997</v>
      </c>
      <c r="P38" s="284">
        <f t="shared" si="12"/>
        <v>44.905963840504512</v>
      </c>
      <c r="Q38" s="284">
        <f t="shared" si="12"/>
        <v>44.905963840504512</v>
      </c>
      <c r="R38" s="284">
        <f t="shared" si="12"/>
        <v>44.905963840504512</v>
      </c>
      <c r="S38" s="284">
        <f t="shared" si="12"/>
        <v>44.905963840504512</v>
      </c>
      <c r="T38" s="284">
        <f t="shared" si="12"/>
        <v>47.905963840504512</v>
      </c>
      <c r="U38" s="284">
        <f t="shared" si="12"/>
        <v>50.814889547045098</v>
      </c>
      <c r="V38" s="284">
        <f t="shared" si="12"/>
        <v>50.814889547045098</v>
      </c>
      <c r="W38" s="284">
        <f t="shared" si="12"/>
        <v>53.814889547045098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5</v>
      </c>
      <c r="I39" s="284">
        <f t="shared" si="13"/>
        <v>5</v>
      </c>
      <c r="J39" s="284">
        <f t="shared" si="13"/>
        <v>5</v>
      </c>
      <c r="K39" s="284">
        <f t="shared" si="13"/>
        <v>15.19</v>
      </c>
      <c r="L39" s="284">
        <f t="shared" si="13"/>
        <v>8.1999999999999993</v>
      </c>
      <c r="M39" s="284">
        <f t="shared" si="13"/>
        <v>6.1000000000000014</v>
      </c>
      <c r="N39" s="284">
        <f t="shared" si="13"/>
        <v>6.6999999999999993</v>
      </c>
      <c r="O39" s="284">
        <f t="shared" si="13"/>
        <v>7</v>
      </c>
      <c r="P39" s="284">
        <f t="shared" si="13"/>
        <v>17.8</v>
      </c>
      <c r="Q39" s="284">
        <f t="shared" si="13"/>
        <v>17.5</v>
      </c>
      <c r="R39" s="284">
        <f t="shared" si="13"/>
        <v>15.2</v>
      </c>
      <c r="S39" s="284">
        <f t="shared" si="13"/>
        <v>6.3999999999999986</v>
      </c>
      <c r="T39" s="284">
        <f t="shared" si="13"/>
        <v>9.9</v>
      </c>
      <c r="U39" s="284">
        <f t="shared" si="13"/>
        <v>19.7</v>
      </c>
      <c r="V39" s="284">
        <f t="shared" si="13"/>
        <v>14.7</v>
      </c>
      <c r="W39" s="284">
        <f t="shared" si="13"/>
        <v>14.76372678569599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2.2862068965517288</v>
      </c>
      <c r="C40" s="244">
        <f t="shared" si="14"/>
        <v>3.11980502480246</v>
      </c>
      <c r="D40" s="244">
        <f t="shared" si="14"/>
        <v>5.1800830594657299</v>
      </c>
      <c r="E40" s="244">
        <f t="shared" si="14"/>
        <v>5.1800830594657299</v>
      </c>
      <c r="F40" s="244">
        <f t="shared" si="14"/>
        <v>35.18008305946573</v>
      </c>
      <c r="G40" s="244">
        <f t="shared" si="14"/>
        <v>63.653403153053191</v>
      </c>
      <c r="H40" s="244">
        <f t="shared" si="14"/>
        <v>33.653403153053191</v>
      </c>
      <c r="I40" s="244">
        <f t="shared" si="14"/>
        <v>5.4468821235910951</v>
      </c>
      <c r="J40" s="244">
        <f t="shared" si="14"/>
        <v>48.920202217178556</v>
      </c>
      <c r="K40" s="244">
        <f t="shared" si="14"/>
        <v>6.6069615620663029</v>
      </c>
      <c r="L40" s="244">
        <f t="shared" si="14"/>
        <v>19.080281655653806</v>
      </c>
      <c r="M40" s="244">
        <f t="shared" si="14"/>
        <v>88.080281655653806</v>
      </c>
      <c r="N40" s="244">
        <f t="shared" si="14"/>
        <v>19.080281655653806</v>
      </c>
      <c r="O40" s="244">
        <f t="shared" si="14"/>
        <v>29.553601749241196</v>
      </c>
      <c r="P40" s="244">
        <f t="shared" si="14"/>
        <v>35.553601749241196</v>
      </c>
      <c r="Q40" s="244">
        <f t="shared" si="14"/>
        <v>29.553601749241196</v>
      </c>
      <c r="R40" s="244">
        <f t="shared" si="14"/>
        <v>28.026921842828699</v>
      </c>
      <c r="S40" s="244">
        <f t="shared" si="14"/>
        <v>5.5536017492411958</v>
      </c>
      <c r="T40" s="244">
        <f t="shared" si="14"/>
        <v>5.5536017492411958</v>
      </c>
      <c r="U40" s="244">
        <f t="shared" si="14"/>
        <v>5.7670410005414965</v>
      </c>
      <c r="V40" s="244">
        <f t="shared" si="14"/>
        <v>25.767041000541496</v>
      </c>
      <c r="W40" s="244">
        <f t="shared" si="14"/>
        <v>28.240361094129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119.2390369733448</v>
      </c>
      <c r="C43" s="212">
        <v>120.57179707652629</v>
      </c>
      <c r="D43" s="212">
        <v>145.49535683576951</v>
      </c>
      <c r="E43" s="212">
        <v>173.10834049871019</v>
      </c>
      <c r="F43" s="212">
        <v>177.5628546861565</v>
      </c>
      <c r="G43" s="212">
        <v>187.23843508168531</v>
      </c>
      <c r="H43" s="212">
        <v>184.1621668099742</v>
      </c>
      <c r="I43" s="212">
        <v>203.23361994840931</v>
      </c>
      <c r="J43" s="212">
        <v>148.75812553740329</v>
      </c>
      <c r="K43" s="212">
        <v>103.01969045571801</v>
      </c>
      <c r="L43" s="212">
        <v>94.289251934651759</v>
      </c>
      <c r="M43" s="212">
        <v>138.84015477214101</v>
      </c>
      <c r="N43" s="212">
        <v>149.96809974204641</v>
      </c>
      <c r="O43" s="212">
        <v>150.3697334479794</v>
      </c>
      <c r="P43" s="212">
        <v>151.77119518486671</v>
      </c>
      <c r="Q43" s="212">
        <v>158.02029234737739</v>
      </c>
      <c r="R43" s="212">
        <v>159.54213241616509</v>
      </c>
      <c r="S43" s="212">
        <v>169.63233018056749</v>
      </c>
      <c r="T43" s="212">
        <v>165.0315563198624</v>
      </c>
      <c r="U43" s="212">
        <v>142.27712811693891</v>
      </c>
      <c r="V43" s="212">
        <v>127.9913155631986</v>
      </c>
      <c r="W43" s="212">
        <v>122.4992261392949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</v>
      </c>
      <c r="J44" s="215">
        <v>1.4269131556319861</v>
      </c>
      <c r="K44" s="215">
        <v>1.2794496990541699</v>
      </c>
      <c r="L44" s="215">
        <v>1.208082545141874</v>
      </c>
      <c r="M44" s="215">
        <v>1.210490111779879</v>
      </c>
      <c r="N44" s="215">
        <v>1.214015477214101</v>
      </c>
      <c r="O44" s="215">
        <v>1.2503869303525359</v>
      </c>
      <c r="P44" s="215">
        <v>1.2040412725709371</v>
      </c>
      <c r="Q44" s="215">
        <v>1.1942390369733451</v>
      </c>
      <c r="R44" s="215">
        <v>1.301977644024076</v>
      </c>
      <c r="S44" s="215">
        <v>1.5754084264832331</v>
      </c>
      <c r="T44" s="215">
        <v>1.5277730008598449</v>
      </c>
      <c r="U44" s="215">
        <v>1.4328460877042131</v>
      </c>
      <c r="V44" s="215">
        <v>1.3956147893379189</v>
      </c>
      <c r="W44" s="215">
        <v>1.261736887360275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5.0515907136715388</v>
      </c>
      <c r="C45" s="206">
        <f t="shared" si="15"/>
        <v>5.0515907136715388</v>
      </c>
      <c r="D45" s="206">
        <f t="shared" si="15"/>
        <v>3.9218400687876178</v>
      </c>
      <c r="E45" s="206">
        <f t="shared" si="15"/>
        <v>5.0515907136715388</v>
      </c>
      <c r="F45" s="206">
        <f t="shared" si="15"/>
        <v>4.9489251934651755</v>
      </c>
      <c r="G45" s="206">
        <f t="shared" si="15"/>
        <v>3.9839208942390369</v>
      </c>
      <c r="H45" s="206">
        <f t="shared" si="15"/>
        <v>5.8947549441100611</v>
      </c>
      <c r="I45" s="206">
        <f t="shared" si="15"/>
        <v>7.1029234737747204</v>
      </c>
      <c r="J45" s="206">
        <f t="shared" si="15"/>
        <v>9.3809974204643165</v>
      </c>
      <c r="K45" s="206">
        <f t="shared" si="15"/>
        <v>9.3427343078245908</v>
      </c>
      <c r="L45" s="206">
        <f t="shared" si="15"/>
        <v>9.5830610490111763</v>
      </c>
      <c r="M45" s="206">
        <f t="shared" si="15"/>
        <v>10.68065348237317</v>
      </c>
      <c r="N45" s="206">
        <f t="shared" si="15"/>
        <v>10.679621668099742</v>
      </c>
      <c r="O45" s="206">
        <f t="shared" si="15"/>
        <v>9.6619948409286316</v>
      </c>
      <c r="P45" s="206">
        <f t="shared" si="15"/>
        <v>8.5613069647463451</v>
      </c>
      <c r="Q45" s="206">
        <f t="shared" si="15"/>
        <v>8.6795356835769546</v>
      </c>
      <c r="R45" s="206">
        <f t="shared" si="15"/>
        <v>6.5993121238177119</v>
      </c>
      <c r="S45" s="206">
        <f t="shared" si="15"/>
        <v>7.0999140154772133</v>
      </c>
      <c r="T45" s="206">
        <f t="shared" si="15"/>
        <v>6.9819432502149619</v>
      </c>
      <c r="U45" s="206">
        <f t="shared" si="15"/>
        <v>1.3254514187446258</v>
      </c>
      <c r="V45" s="206">
        <f t="shared" si="15"/>
        <v>1.3246775580395533</v>
      </c>
      <c r="W45" s="206">
        <f t="shared" si="15"/>
        <v>1.4048151332760102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1.129750644883921</v>
      </c>
      <c r="C47" s="206">
        <v>1.129750644883921</v>
      </c>
      <c r="D47" s="206">
        <v>0</v>
      </c>
      <c r="E47" s="206">
        <v>1.129750644883921</v>
      </c>
      <c r="F47" s="206">
        <v>0</v>
      </c>
      <c r="G47" s="206">
        <v>0</v>
      </c>
      <c r="H47" s="206">
        <v>0</v>
      </c>
      <c r="I47" s="206">
        <v>1.099914015477214</v>
      </c>
      <c r="J47" s="206">
        <v>4.3995700773860706</v>
      </c>
      <c r="K47" s="206">
        <v>6.5993121238177119</v>
      </c>
      <c r="L47" s="206">
        <v>6.5993121238177119</v>
      </c>
      <c r="M47" s="206">
        <v>7.6992261392949262</v>
      </c>
      <c r="N47" s="206">
        <v>7.6992261392949262</v>
      </c>
      <c r="O47" s="206">
        <v>7.6992261392949262</v>
      </c>
      <c r="P47" s="206">
        <v>6.5993121238177119</v>
      </c>
      <c r="Q47" s="206">
        <v>7.6992261392949262</v>
      </c>
      <c r="R47" s="206">
        <v>6.5993121238177119</v>
      </c>
      <c r="S47" s="206">
        <v>6.7071367153912291</v>
      </c>
      <c r="T47" s="206">
        <v>6.4101461736887364</v>
      </c>
      <c r="U47" s="206">
        <v>1.000859845227859</v>
      </c>
      <c r="V47" s="206">
        <v>1.017368873602752</v>
      </c>
      <c r="W47" s="206">
        <v>1.1361994840928631</v>
      </c>
      <c r="DA47" s="71" t="s">
        <v>462</v>
      </c>
    </row>
    <row r="48" spans="1:105" ht="12" customHeight="1" x14ac:dyDescent="0.25">
      <c r="A48" s="18" t="s">
        <v>69</v>
      </c>
      <c r="B48" s="206">
        <v>1.026999140154772</v>
      </c>
      <c r="C48" s="206">
        <v>1.026999140154772</v>
      </c>
      <c r="D48" s="206">
        <v>1.026999140154772</v>
      </c>
      <c r="E48" s="206">
        <v>1.026999140154772</v>
      </c>
      <c r="F48" s="206">
        <v>2.0540842648323299</v>
      </c>
      <c r="G48" s="206">
        <v>2.0540842648323299</v>
      </c>
      <c r="H48" s="206">
        <v>2.034995700773861</v>
      </c>
      <c r="I48" s="206">
        <v>3.0524505588993982</v>
      </c>
      <c r="J48" s="206">
        <v>2.034995700773861</v>
      </c>
      <c r="K48" s="206">
        <v>0</v>
      </c>
      <c r="L48" s="206">
        <v>1.0174548581255369</v>
      </c>
      <c r="M48" s="206">
        <v>1.0174548581255369</v>
      </c>
      <c r="N48" s="206">
        <v>1.0174548581255369</v>
      </c>
      <c r="O48" s="206">
        <v>0</v>
      </c>
      <c r="P48" s="206">
        <v>0</v>
      </c>
      <c r="Q48" s="206">
        <v>0</v>
      </c>
      <c r="R48" s="206">
        <v>0</v>
      </c>
      <c r="S48" s="206">
        <v>0.39277730008598438</v>
      </c>
      <c r="T48" s="206">
        <v>0.57179707652622525</v>
      </c>
      <c r="U48" s="206">
        <v>0.32459157351676687</v>
      </c>
      <c r="V48" s="206">
        <v>0.30524505588993978</v>
      </c>
      <c r="W48" s="206">
        <v>0.26758383490971632</v>
      </c>
      <c r="DA48" s="71" t="s">
        <v>463</v>
      </c>
    </row>
    <row r="49" spans="1:105" ht="12" customHeight="1" x14ac:dyDescent="0.25">
      <c r="A49" s="18" t="s">
        <v>70</v>
      </c>
      <c r="B49" s="206">
        <v>2.894840928632846</v>
      </c>
      <c r="C49" s="206">
        <v>2.894840928632846</v>
      </c>
      <c r="D49" s="206">
        <v>2.894840928632846</v>
      </c>
      <c r="E49" s="206">
        <v>2.894840928632846</v>
      </c>
      <c r="F49" s="206">
        <v>2.894840928632846</v>
      </c>
      <c r="G49" s="206">
        <v>1.9298366294067071</v>
      </c>
      <c r="H49" s="206">
        <v>3.8597592433362</v>
      </c>
      <c r="I49" s="206">
        <v>2.950558899398108</v>
      </c>
      <c r="J49" s="206">
        <v>2.9464316423043848</v>
      </c>
      <c r="K49" s="206">
        <v>1.9672398968185729</v>
      </c>
      <c r="L49" s="206">
        <v>1.966294067067927</v>
      </c>
      <c r="M49" s="206">
        <v>1.963972484952708</v>
      </c>
      <c r="N49" s="206">
        <v>1.962940670679278</v>
      </c>
      <c r="O49" s="206">
        <v>1.9627687016337061</v>
      </c>
      <c r="P49" s="206">
        <v>1.961994840928633</v>
      </c>
      <c r="Q49" s="206">
        <v>0.9803095442820291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0.77618228718830595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2.0636285468615648E-3</v>
      </c>
      <c r="W50" s="206">
        <v>1.031814273430782E-3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12.209802235597589</v>
      </c>
      <c r="C51" s="206">
        <f t="shared" si="16"/>
        <v>13.886500429922609</v>
      </c>
      <c r="D51" s="206">
        <f t="shared" si="16"/>
        <v>13.112639724849529</v>
      </c>
      <c r="E51" s="206">
        <f t="shared" si="16"/>
        <v>16.981943250214961</v>
      </c>
      <c r="F51" s="206">
        <f t="shared" si="16"/>
        <v>18.01375752364574</v>
      </c>
      <c r="G51" s="206">
        <f t="shared" si="16"/>
        <v>18.93809114359415</v>
      </c>
      <c r="H51" s="206">
        <f t="shared" si="16"/>
        <v>20.227858985382628</v>
      </c>
      <c r="I51" s="206">
        <f t="shared" si="16"/>
        <v>26.913155631986239</v>
      </c>
      <c r="J51" s="206">
        <f t="shared" si="16"/>
        <v>27.235597592433361</v>
      </c>
      <c r="K51" s="206">
        <f t="shared" si="16"/>
        <v>33.985382631126392</v>
      </c>
      <c r="L51" s="206">
        <f t="shared" si="16"/>
        <v>22.42046431642304</v>
      </c>
      <c r="M51" s="206">
        <f t="shared" si="16"/>
        <v>22.46345657781599</v>
      </c>
      <c r="N51" s="206">
        <f t="shared" si="16"/>
        <v>24.570077386070501</v>
      </c>
      <c r="O51" s="206">
        <f t="shared" si="16"/>
        <v>25.88134135855546</v>
      </c>
      <c r="P51" s="206">
        <f t="shared" si="16"/>
        <v>28.095442820292341</v>
      </c>
      <c r="Q51" s="206">
        <f t="shared" si="16"/>
        <v>32.889079965606193</v>
      </c>
      <c r="R51" s="206">
        <f t="shared" si="16"/>
        <v>34.544282029234743</v>
      </c>
      <c r="S51" s="206">
        <f t="shared" si="16"/>
        <v>44.03714531384351</v>
      </c>
      <c r="T51" s="206">
        <f t="shared" si="16"/>
        <v>42.696388650042991</v>
      </c>
      <c r="U51" s="206">
        <f t="shared" si="16"/>
        <v>38.014617368873601</v>
      </c>
      <c r="V51" s="206">
        <f t="shared" si="16"/>
        <v>45.075494411006012</v>
      </c>
      <c r="W51" s="206">
        <f t="shared" si="16"/>
        <v>54.365606190885643</v>
      </c>
      <c r="DA51" s="71"/>
    </row>
    <row r="52" spans="1:105" ht="12" customHeight="1" x14ac:dyDescent="0.25">
      <c r="A52" s="18" t="s">
        <v>72</v>
      </c>
      <c r="B52" s="206">
        <v>12.209802235597589</v>
      </c>
      <c r="C52" s="206">
        <v>13.886500429922609</v>
      </c>
      <c r="D52" s="206">
        <v>13.112639724849529</v>
      </c>
      <c r="E52" s="206">
        <v>16.981943250214961</v>
      </c>
      <c r="F52" s="206">
        <v>18.01375752364574</v>
      </c>
      <c r="G52" s="206">
        <v>18.93809114359415</v>
      </c>
      <c r="H52" s="206">
        <v>20.227858985382628</v>
      </c>
      <c r="I52" s="206">
        <v>26.913155631986239</v>
      </c>
      <c r="J52" s="206">
        <v>27.235597592433361</v>
      </c>
      <c r="K52" s="206">
        <v>33.985382631126392</v>
      </c>
      <c r="L52" s="206">
        <v>22.42046431642304</v>
      </c>
      <c r="M52" s="206">
        <v>22.46345657781599</v>
      </c>
      <c r="N52" s="206">
        <v>24.570077386070501</v>
      </c>
      <c r="O52" s="206">
        <v>25.88134135855546</v>
      </c>
      <c r="P52" s="206">
        <v>28.095442820292341</v>
      </c>
      <c r="Q52" s="206">
        <v>32.889079965606193</v>
      </c>
      <c r="R52" s="206">
        <v>34.544282029234743</v>
      </c>
      <c r="S52" s="206">
        <v>44.03714531384351</v>
      </c>
      <c r="T52" s="206">
        <v>42.696388650042991</v>
      </c>
      <c r="U52" s="206">
        <v>38.014617368873601</v>
      </c>
      <c r="V52" s="206">
        <v>45.075494411006012</v>
      </c>
      <c r="W52" s="206">
        <v>54.365606190885643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0.1194325021496131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0</v>
      </c>
      <c r="V54" s="206">
        <f t="shared" si="17"/>
        <v>0</v>
      </c>
      <c r="W54" s="206">
        <f t="shared" si="17"/>
        <v>0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0.1194325021496131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0.31049011177987962</v>
      </c>
      <c r="J61" s="206">
        <v>0.31049011177987962</v>
      </c>
      <c r="K61" s="206">
        <v>1.146431642304385</v>
      </c>
      <c r="L61" s="206">
        <v>0.28658641444539978</v>
      </c>
      <c r="M61" s="206">
        <v>1.218142734307825</v>
      </c>
      <c r="N61" s="206">
        <v>1.5525365434221841</v>
      </c>
      <c r="O61" s="206">
        <v>1.6241616509028369</v>
      </c>
      <c r="P61" s="206">
        <v>1.098710232158211</v>
      </c>
      <c r="Q61" s="206">
        <v>0.81203783319002576</v>
      </c>
      <c r="R61" s="206">
        <v>0.93147033533963886</v>
      </c>
      <c r="S61" s="206">
        <v>0.71668099742046432</v>
      </c>
      <c r="T61" s="206">
        <v>5.1934651762682707E-2</v>
      </c>
      <c r="U61" s="206">
        <v>4.4539982803095443E-2</v>
      </c>
      <c r="V61" s="206">
        <v>4.9613069647463447E-2</v>
      </c>
      <c r="W61" s="206">
        <v>5.7523645743766123E-2</v>
      </c>
      <c r="DA61" s="71" t="s">
        <v>474</v>
      </c>
    </row>
    <row r="62" spans="1:105" ht="12" customHeight="1" x14ac:dyDescent="0.25">
      <c r="A62" s="21" t="s">
        <v>38</v>
      </c>
      <c r="B62" s="209">
        <v>101.9776440240757</v>
      </c>
      <c r="C62" s="209">
        <v>101.6337059329321</v>
      </c>
      <c r="D62" s="209">
        <v>128.46087704213241</v>
      </c>
      <c r="E62" s="209">
        <v>151.07480653482369</v>
      </c>
      <c r="F62" s="209">
        <v>154.60017196904559</v>
      </c>
      <c r="G62" s="209">
        <v>164.3164230438521</v>
      </c>
      <c r="H62" s="209">
        <v>158.03955288048149</v>
      </c>
      <c r="I62" s="209">
        <v>168.7876182287188</v>
      </c>
      <c r="J62" s="209">
        <v>110.40412725709371</v>
      </c>
      <c r="K62" s="209">
        <v>57.265692175408432</v>
      </c>
      <c r="L62" s="209">
        <v>60.791057609630258</v>
      </c>
      <c r="M62" s="209">
        <v>103.2674118658641</v>
      </c>
      <c r="N62" s="209">
        <v>111.9518486672399</v>
      </c>
      <c r="O62" s="209">
        <v>111.9518486672399</v>
      </c>
      <c r="P62" s="209">
        <v>112.8116938950989</v>
      </c>
      <c r="Q62" s="209">
        <v>114.4453998280309</v>
      </c>
      <c r="R62" s="209">
        <v>116.1650902837489</v>
      </c>
      <c r="S62" s="209">
        <v>116.2031814273431</v>
      </c>
      <c r="T62" s="209">
        <v>113.7735167669819</v>
      </c>
      <c r="U62" s="209">
        <v>101.4596732588134</v>
      </c>
      <c r="V62" s="209">
        <v>80.145915735167662</v>
      </c>
      <c r="W62" s="209">
        <v>65.409544282029231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119.23903697334481</v>
      </c>
      <c r="C63" s="286">
        <f t="shared" si="18"/>
        <v>120.57179707652625</v>
      </c>
      <c r="D63" s="286">
        <f t="shared" si="18"/>
        <v>145.4953568357696</v>
      </c>
      <c r="E63" s="286">
        <f t="shared" si="18"/>
        <v>173.10834049871022</v>
      </c>
      <c r="F63" s="286">
        <f t="shared" si="18"/>
        <v>177.56285468615644</v>
      </c>
      <c r="G63" s="286">
        <f t="shared" si="18"/>
        <v>187.23843508168534</v>
      </c>
      <c r="H63" s="286">
        <f t="shared" si="18"/>
        <v>184.16216680997417</v>
      </c>
      <c r="I63" s="286">
        <f t="shared" si="18"/>
        <v>203.23361994840928</v>
      </c>
      <c r="J63" s="286">
        <f t="shared" si="18"/>
        <v>148.75812553740323</v>
      </c>
      <c r="K63" s="286">
        <f t="shared" si="18"/>
        <v>103.01969045571801</v>
      </c>
      <c r="L63" s="286">
        <f t="shared" si="18"/>
        <v>94.289251934651773</v>
      </c>
      <c r="M63" s="286">
        <f t="shared" si="18"/>
        <v>138.84015477214098</v>
      </c>
      <c r="N63" s="286">
        <f t="shared" si="18"/>
        <v>149.96809974204635</v>
      </c>
      <c r="O63" s="286">
        <f t="shared" si="18"/>
        <v>150.3697334479794</v>
      </c>
      <c r="P63" s="286">
        <f t="shared" si="18"/>
        <v>151.77119518486671</v>
      </c>
      <c r="Q63" s="286">
        <f t="shared" si="18"/>
        <v>158.02029234737748</v>
      </c>
      <c r="R63" s="286">
        <f t="shared" si="18"/>
        <v>159.54213241616512</v>
      </c>
      <c r="S63" s="286">
        <f t="shared" si="18"/>
        <v>169.63233018056749</v>
      </c>
      <c r="T63" s="286">
        <f t="shared" si="18"/>
        <v>165.03155631986232</v>
      </c>
      <c r="U63" s="286">
        <f t="shared" si="18"/>
        <v>142.27712811693891</v>
      </c>
      <c r="V63" s="286">
        <f t="shared" si="18"/>
        <v>127.9913155631986</v>
      </c>
      <c r="W63" s="286">
        <f t="shared" si="18"/>
        <v>122.49922613929495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112.649521549394</v>
      </c>
      <c r="C65" s="284">
        <f t="shared" si="19"/>
        <v>105.3524896956297</v>
      </c>
      <c r="D65" s="284">
        <f t="shared" si="19"/>
        <v>121.34978058450849</v>
      </c>
      <c r="E65" s="284">
        <f t="shared" si="19"/>
        <v>148.42963062224061</v>
      </c>
      <c r="F65" s="284">
        <f t="shared" si="19"/>
        <v>162.17415992467869</v>
      </c>
      <c r="G65" s="284">
        <f t="shared" si="19"/>
        <v>182.01495031257559</v>
      </c>
      <c r="H65" s="284">
        <f t="shared" si="19"/>
        <v>170.33109353296865</v>
      </c>
      <c r="I65" s="284">
        <f t="shared" si="19"/>
        <v>169.69200823571705</v>
      </c>
      <c r="J65" s="284">
        <f t="shared" si="19"/>
        <v>131.54648275656925</v>
      </c>
      <c r="K65" s="284">
        <f t="shared" si="19"/>
        <v>62.595841210262058</v>
      </c>
      <c r="L65" s="284">
        <f t="shared" si="19"/>
        <v>63.82563106614603</v>
      </c>
      <c r="M65" s="284">
        <f t="shared" si="19"/>
        <v>133.29563518948959</v>
      </c>
      <c r="N65" s="284">
        <f t="shared" si="19"/>
        <v>121.34770520890017</v>
      </c>
      <c r="O65" s="284">
        <f t="shared" si="19"/>
        <v>125.32013645433585</v>
      </c>
      <c r="P65" s="284">
        <f t="shared" si="19"/>
        <v>127.99622523600112</v>
      </c>
      <c r="Q65" s="284">
        <f t="shared" si="19"/>
        <v>131.40366665647235</v>
      </c>
      <c r="R65" s="284">
        <f t="shared" si="19"/>
        <v>132.7344301035865</v>
      </c>
      <c r="S65" s="284">
        <f t="shared" si="19"/>
        <v>134.15562746277334</v>
      </c>
      <c r="T65" s="284">
        <f t="shared" si="19"/>
        <v>129.60977195664768</v>
      </c>
      <c r="U65" s="284">
        <f t="shared" si="19"/>
        <v>105.28515641017017</v>
      </c>
      <c r="V65" s="284">
        <f t="shared" si="19"/>
        <v>99.677852083375996</v>
      </c>
      <c r="W65" s="284">
        <f t="shared" si="19"/>
        <v>95.443669554127268</v>
      </c>
      <c r="DA65" s="94"/>
    </row>
    <row r="66" spans="1:105" ht="12" customHeight="1" x14ac:dyDescent="0.25">
      <c r="A66" s="44" t="s">
        <v>44</v>
      </c>
      <c r="B66" s="284">
        <f>NFM_fec!B34</f>
        <v>112.649521549394</v>
      </c>
      <c r="C66" s="284">
        <f>NFM_fec!C34</f>
        <v>105.3524896956297</v>
      </c>
      <c r="D66" s="284">
        <f>NFM_fec!D34</f>
        <v>121.34978058450849</v>
      </c>
      <c r="E66" s="284">
        <f>NFM_fec!E34</f>
        <v>148.42963062224061</v>
      </c>
      <c r="F66" s="284">
        <f>NFM_fec!F34</f>
        <v>162.17415992467869</v>
      </c>
      <c r="G66" s="284">
        <f>NFM_fec!G34</f>
        <v>182.01495031257559</v>
      </c>
      <c r="H66" s="284">
        <f>NFM_fec!H34</f>
        <v>167.27328177950471</v>
      </c>
      <c r="I66" s="284">
        <f>NFM_fec!I34</f>
        <v>166.45498880500881</v>
      </c>
      <c r="J66" s="284">
        <f>NFM_fec!J34</f>
        <v>128.22437512541529</v>
      </c>
      <c r="K66" s="284">
        <f>NFM_fec!K34</f>
        <v>60.765101149961403</v>
      </c>
      <c r="L66" s="284">
        <f>NFM_fec!L34</f>
        <v>61.069133552776343</v>
      </c>
      <c r="M66" s="284">
        <f>NFM_fec!M34</f>
        <v>130.1349549997386</v>
      </c>
      <c r="N66" s="284">
        <f>NFM_fec!N34</f>
        <v>118.526767427271</v>
      </c>
      <c r="O66" s="284">
        <f>NFM_fec!O34</f>
        <v>122.4868737849893</v>
      </c>
      <c r="P66" s="284">
        <f>NFM_fec!P34</f>
        <v>126.8228021584938</v>
      </c>
      <c r="Q66" s="284">
        <f>NFM_fec!Q34</f>
        <v>130.1492903223749</v>
      </c>
      <c r="R66" s="284">
        <f>NFM_fec!R34</f>
        <v>131.08361186248291</v>
      </c>
      <c r="S66" s="284">
        <f>NFM_fec!S34</f>
        <v>131.02386978802139</v>
      </c>
      <c r="T66" s="284">
        <f>NFM_fec!T34</f>
        <v>127.0530638938064</v>
      </c>
      <c r="U66" s="284">
        <f>NFM_fec!U34</f>
        <v>104.4067417609776</v>
      </c>
      <c r="V66" s="284">
        <f>NFM_fec!V34</f>
        <v>98.074283547371039</v>
      </c>
      <c r="W66" s="284">
        <f>NFM_fec!W34</f>
        <v>93.848308333864608</v>
      </c>
      <c r="DA66" s="94"/>
    </row>
    <row r="67" spans="1:105" ht="12" customHeight="1" x14ac:dyDescent="0.25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3.0578117534639282</v>
      </c>
      <c r="I67" s="284">
        <f>NFM_fec!I72</f>
        <v>3.2370194307082309</v>
      </c>
      <c r="J67" s="284">
        <f>NFM_fec!J72</f>
        <v>3.3221076311539428</v>
      </c>
      <c r="K67" s="284">
        <f>NFM_fec!K72</f>
        <v>1.8307400603006569</v>
      </c>
      <c r="L67" s="284">
        <f>NFM_fec!L72</f>
        <v>2.7564975133696872</v>
      </c>
      <c r="M67" s="284">
        <f>NFM_fec!M72</f>
        <v>3.160680189750988</v>
      </c>
      <c r="N67" s="284">
        <f>NFM_fec!N72</f>
        <v>2.8209377816291652</v>
      </c>
      <c r="O67" s="284">
        <f>NFM_fec!O72</f>
        <v>2.8332626693465501</v>
      </c>
      <c r="P67" s="284">
        <f>NFM_fec!P72</f>
        <v>1.173423077507326</v>
      </c>
      <c r="Q67" s="284">
        <f>NFM_fec!Q72</f>
        <v>1.254376334097445</v>
      </c>
      <c r="R67" s="284">
        <f>NFM_fec!R72</f>
        <v>1.650818241103589</v>
      </c>
      <c r="S67" s="284">
        <f>NFM_fec!S72</f>
        <v>3.1317576747519662</v>
      </c>
      <c r="T67" s="284">
        <f>NFM_fec!T72</f>
        <v>2.5567080628412842</v>
      </c>
      <c r="U67" s="284">
        <f>NFM_fec!U72</f>
        <v>0.87841464919258405</v>
      </c>
      <c r="V67" s="284">
        <f>NFM_fec!V72</f>
        <v>1.603568536004959</v>
      </c>
      <c r="W67" s="284">
        <f>NFM_fec!W72</f>
        <v>1.5953612202626539</v>
      </c>
      <c r="DA67" s="94"/>
    </row>
    <row r="68" spans="1:105" ht="12" customHeight="1" x14ac:dyDescent="0.25">
      <c r="A68" s="52" t="s">
        <v>45</v>
      </c>
      <c r="B68" s="244">
        <f>NFM_fec!B115</f>
        <v>6.5895154239508136</v>
      </c>
      <c r="C68" s="244">
        <f>NFM_fec!C115</f>
        <v>15.219307380896559</v>
      </c>
      <c r="D68" s="244">
        <f>NFM_fec!D115</f>
        <v>24.14557625126109</v>
      </c>
      <c r="E68" s="244">
        <f>NFM_fec!E115</f>
        <v>24.678709876469611</v>
      </c>
      <c r="F68" s="244">
        <f>NFM_fec!F115</f>
        <v>15.388694761477749</v>
      </c>
      <c r="G68" s="244">
        <f>NFM_fec!G115</f>
        <v>5.2234847691097457</v>
      </c>
      <c r="H68" s="244">
        <f>NFM_fec!H115</f>
        <v>13.83107327700551</v>
      </c>
      <c r="I68" s="244">
        <f>NFM_fec!I115</f>
        <v>33.541611712692237</v>
      </c>
      <c r="J68" s="244">
        <f>NFM_fec!J115</f>
        <v>17.21164278083398</v>
      </c>
      <c r="K68" s="244">
        <f>NFM_fec!K115</f>
        <v>40.423849245455941</v>
      </c>
      <c r="L68" s="244">
        <f>NFM_fec!L115</f>
        <v>30.463620868505739</v>
      </c>
      <c r="M68" s="244">
        <f>NFM_fec!M115</f>
        <v>5.5445195826513878</v>
      </c>
      <c r="N68" s="244">
        <f>NFM_fec!N115</f>
        <v>28.620394533146179</v>
      </c>
      <c r="O68" s="244">
        <f>NFM_fec!O115</f>
        <v>25.04959699364354</v>
      </c>
      <c r="P68" s="244">
        <f>NFM_fec!P115</f>
        <v>23.7749699488656</v>
      </c>
      <c r="Q68" s="244">
        <f>NFM_fec!Q115</f>
        <v>26.616625690905121</v>
      </c>
      <c r="R68" s="244">
        <f>NFM_fec!R115</f>
        <v>26.807702312578609</v>
      </c>
      <c r="S68" s="244">
        <f>NFM_fec!S115</f>
        <v>35.476702717794161</v>
      </c>
      <c r="T68" s="244">
        <f>NFM_fec!T115</f>
        <v>35.421784363214627</v>
      </c>
      <c r="U68" s="244">
        <f>NFM_fec!U115</f>
        <v>36.99197170676873</v>
      </c>
      <c r="V68" s="244">
        <f>NFM_fec!V115</f>
        <v>28.313463479822602</v>
      </c>
      <c r="W68" s="244">
        <f>NFM_fec!W115</f>
        <v>27.055556585167679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178.19549227812649</v>
      </c>
      <c r="C70" s="205">
        <f t="shared" si="20"/>
        <v>181.97966183750901</v>
      </c>
      <c r="D70" s="205">
        <f t="shared" si="20"/>
        <v>234.05334511916237</v>
      </c>
      <c r="E70" s="205">
        <f t="shared" si="20"/>
        <v>266.62251023875001</v>
      </c>
      <c r="F70" s="205">
        <f t="shared" si="20"/>
        <v>273.63284535844275</v>
      </c>
      <c r="G70" s="205">
        <f t="shared" si="20"/>
        <v>271.76892709827962</v>
      </c>
      <c r="H70" s="205">
        <f t="shared" si="20"/>
        <v>276.45212451043119</v>
      </c>
      <c r="I70" s="205">
        <f t="shared" si="20"/>
        <v>279.35191472034694</v>
      </c>
      <c r="J70" s="205">
        <f t="shared" si="20"/>
        <v>241.7750304317579</v>
      </c>
      <c r="K70" s="205">
        <f t="shared" si="20"/>
        <v>173.71758083123282</v>
      </c>
      <c r="L70" s="205">
        <f t="shared" si="20"/>
        <v>155.73820566892962</v>
      </c>
      <c r="M70" s="205">
        <f t="shared" si="20"/>
        <v>212.91696467658727</v>
      </c>
      <c r="N70" s="205">
        <f t="shared" si="20"/>
        <v>232.397558072713</v>
      </c>
      <c r="O70" s="205">
        <f t="shared" si="20"/>
        <v>232.43367718730957</v>
      </c>
      <c r="P70" s="205">
        <f t="shared" si="20"/>
        <v>233.18174686229759</v>
      </c>
      <c r="Q70" s="205">
        <f t="shared" si="20"/>
        <v>244.90790574163697</v>
      </c>
      <c r="R70" s="205">
        <f t="shared" si="20"/>
        <v>245.96280407895622</v>
      </c>
      <c r="S70" s="205">
        <f t="shared" si="20"/>
        <v>275.21499725559704</v>
      </c>
      <c r="T70" s="205">
        <f t="shared" si="20"/>
        <v>267.36901558432709</v>
      </c>
      <c r="U70" s="205">
        <f t="shared" si="20"/>
        <v>218.12160849991696</v>
      </c>
      <c r="V70" s="205">
        <f t="shared" si="20"/>
        <v>195.98635900664195</v>
      </c>
      <c r="W70" s="205">
        <f t="shared" si="20"/>
        <v>200.75907935714625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44.230129558126478</v>
      </c>
      <c r="C71" s="215">
        <f>NFM_emi!C5+(NFM_emi!C34-NFM_emi!C70)+NFM_emi!C72+(NFM_emi!C115-NFM_emi!C158)</f>
        <v>48.168349557509046</v>
      </c>
      <c r="D71" s="215">
        <f>NFM_emi!D5+(NFM_emi!D34-NFM_emi!D70)+NFM_emi!D72+(NFM_emi!D115-NFM_emi!D158)</f>
        <v>43.366054319162359</v>
      </c>
      <c r="E71" s="215">
        <f>NFM_emi!E5+(NFM_emi!E34-NFM_emi!E70)+NFM_emi!E72+(NFM_emi!E115-NFM_emi!E158)</f>
        <v>55.438909558749998</v>
      </c>
      <c r="F71" s="215">
        <f>NFM_emi!F5+(NFM_emi!F34-NFM_emi!F70)+NFM_emi!F72+(NFM_emi!F115-NFM_emi!F158)</f>
        <v>58.064222518442762</v>
      </c>
      <c r="G71" s="215">
        <f>NFM_emi!G5+(NFM_emi!G34-NFM_emi!G70)+NFM_emi!G72+(NFM_emi!G115-NFM_emi!G158)</f>
        <v>57.108115799119993</v>
      </c>
      <c r="H71" s="215">
        <f>NFM_emi!H5+(NFM_emi!H34-NFM_emi!H70)+NFM_emi!H72+(NFM_emi!H115-NFM_emi!H158)</f>
        <v>66.332369879018572</v>
      </c>
      <c r="I71" s="215">
        <f>NFM_emi!I5+(NFM_emi!I34-NFM_emi!I70)+NFM_emi!I72+(NFM_emi!I115-NFM_emi!I158)</f>
        <v>85.865879518436856</v>
      </c>
      <c r="J71" s="215">
        <f>NFM_emi!J5+(NFM_emi!J34-NFM_emi!J70)+NFM_emi!J72+(NFM_emi!J115-NFM_emi!J158)</f>
        <v>97.851868318190569</v>
      </c>
      <c r="K71" s="215">
        <f>NFM_emi!K5+(NFM_emi!K34-NFM_emi!K70)+NFM_emi!K72+(NFM_emi!K115-NFM_emi!K158)</f>
        <v>112.24013531851784</v>
      </c>
      <c r="L71" s="215">
        <f>NFM_emi!L5+(NFM_emi!L34-NFM_emi!L70)+NFM_emi!L72+(NFM_emi!L115-NFM_emi!L158)</f>
        <v>84.408978598454425</v>
      </c>
      <c r="M71" s="215">
        <f>NFM_emi!M5+(NFM_emi!M34-NFM_emi!M70)+NFM_emi!M72+(NFM_emi!M115-NFM_emi!M158)</f>
        <v>87.417801718109047</v>
      </c>
      <c r="N71" s="215">
        <f>NFM_emi!N5+(NFM_emi!N34-NFM_emi!N70)+NFM_emi!N72+(NFM_emi!N115-NFM_emi!N158)</f>
        <v>92.376440998085599</v>
      </c>
      <c r="O71" s="215">
        <f>NFM_emi!O5+(NFM_emi!O34-NFM_emi!O70)+NFM_emi!O72+(NFM_emi!O115-NFM_emi!O158)</f>
        <v>92.443259517642986</v>
      </c>
      <c r="P71" s="215">
        <f>NFM_emi!P5+(NFM_emi!P34-NFM_emi!P70)+NFM_emi!P72+(NFM_emi!P115-NFM_emi!P158)</f>
        <v>94.55182919808091</v>
      </c>
      <c r="Q71" s="215">
        <f>NFM_emi!Q5+(NFM_emi!Q34-NFM_emi!Q70)+NFM_emi!Q72+(NFM_emi!Q115-NFM_emi!Q158)</f>
        <v>105.49687319813556</v>
      </c>
      <c r="R71" s="215">
        <f>NFM_emi!R5+(NFM_emi!R34-NFM_emi!R70)+NFM_emi!R72+(NFM_emi!R115-NFM_emi!R158)</f>
        <v>103.72871951861782</v>
      </c>
      <c r="S71" s="215">
        <f>NFM_emi!S5+(NFM_emi!S34-NFM_emi!S70)+NFM_emi!S72+(NFM_emi!S115-NFM_emi!S158)</f>
        <v>128.61190655771659</v>
      </c>
      <c r="T71" s="215">
        <f>NFM_emi!T5+(NFM_emi!T34-NFM_emi!T70)+NFM_emi!T72+(NFM_emi!T115-NFM_emi!T158)</f>
        <v>125.04485771848832</v>
      </c>
      <c r="U71" s="215">
        <f>NFM_emi!U5+(NFM_emi!U34-NFM_emi!U70)+NFM_emi!U72+(NFM_emi!U115-NFM_emi!U158)</f>
        <v>98.614788838264118</v>
      </c>
      <c r="V71" s="215">
        <f>NFM_emi!V5+(NFM_emi!V34-NFM_emi!V70)+NFM_emi!V72+(NFM_emi!V115-NFM_emi!V158)</f>
        <v>115.04145887838058</v>
      </c>
      <c r="W71" s="215">
        <f>NFM_emi!W5+(NFM_emi!W34-NFM_emi!W70)+NFM_emi!W72+(NFM_emi!W115-NFM_emi!W158)</f>
        <v>136.52587367776647</v>
      </c>
      <c r="DA71" s="85"/>
    </row>
    <row r="72" spans="1:105" ht="12" customHeight="1" x14ac:dyDescent="0.25">
      <c r="A72" s="14" t="s">
        <v>147</v>
      </c>
      <c r="B72" s="206">
        <f>NFM_emi!B70+NFM_emi!B158</f>
        <v>133.96536272</v>
      </c>
      <c r="C72" s="206">
        <f>NFM_emi!C70+NFM_emi!C158</f>
        <v>133.81131227999998</v>
      </c>
      <c r="D72" s="206">
        <f>NFM_emi!D70+NFM_emi!D158</f>
        <v>190.68729080000003</v>
      </c>
      <c r="E72" s="206">
        <f>NFM_emi!E70+NFM_emi!E158</f>
        <v>211.18360067999998</v>
      </c>
      <c r="F72" s="206">
        <f>NFM_emi!F70+NFM_emi!F158</f>
        <v>215.56862284000002</v>
      </c>
      <c r="G72" s="206">
        <f>NFM_emi!G70+NFM_emi!G158</f>
        <v>214.6608112991596</v>
      </c>
      <c r="H72" s="206">
        <f>NFM_emi!H70+NFM_emi!H158</f>
        <v>210.1197546314126</v>
      </c>
      <c r="I72" s="206">
        <f>NFM_emi!I70+NFM_emi!I158</f>
        <v>193.48603520191011</v>
      </c>
      <c r="J72" s="206">
        <f>NFM_emi!J70+NFM_emi!J158</f>
        <v>143.92316211356732</v>
      </c>
      <c r="K72" s="206">
        <f>NFM_emi!K70+NFM_emi!K158</f>
        <v>61.477445512714979</v>
      </c>
      <c r="L72" s="206">
        <f>NFM_emi!L70+NFM_emi!L158</f>
        <v>71.329227070475199</v>
      </c>
      <c r="M72" s="206">
        <f>NFM_emi!M70+NFM_emi!M158</f>
        <v>125.49916295847821</v>
      </c>
      <c r="N72" s="206">
        <f>NFM_emi!N70+NFM_emi!N158</f>
        <v>140.0211170746274</v>
      </c>
      <c r="O72" s="206">
        <f>NFM_emi!O70+NFM_emi!O158</f>
        <v>139.99041766966658</v>
      </c>
      <c r="P72" s="206">
        <f>NFM_emi!P70+NFM_emi!P158</f>
        <v>138.62991766421669</v>
      </c>
      <c r="Q72" s="206">
        <f>NFM_emi!Q70+NFM_emi!Q158</f>
        <v>139.41103254350142</v>
      </c>
      <c r="R72" s="206">
        <f>NFM_emi!R70+NFM_emi!R158</f>
        <v>142.2340845603384</v>
      </c>
      <c r="S72" s="206">
        <f>NFM_emi!S70+NFM_emi!S158</f>
        <v>146.60309069788042</v>
      </c>
      <c r="T72" s="206">
        <f>NFM_emi!T70+NFM_emi!T158</f>
        <v>142.32415786583877</v>
      </c>
      <c r="U72" s="206">
        <f>NFM_emi!U70+NFM_emi!U158</f>
        <v>119.50681966165284</v>
      </c>
      <c r="V72" s="206">
        <f>NFM_emi!V70+NFM_emi!V158</f>
        <v>80.944900128261366</v>
      </c>
      <c r="W72" s="206">
        <f>NFM_emi!W70+NFM_emi!W158</f>
        <v>64.233205679379779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178.19549227812647</v>
      </c>
      <c r="C73" s="212">
        <f t="shared" si="21"/>
        <v>181.97966183750904</v>
      </c>
      <c r="D73" s="212">
        <f t="shared" si="21"/>
        <v>234.0533451191624</v>
      </c>
      <c r="E73" s="212">
        <f t="shared" si="21"/>
        <v>266.62251023875001</v>
      </c>
      <c r="F73" s="212">
        <f t="shared" si="21"/>
        <v>273.63284535844281</v>
      </c>
      <c r="G73" s="212">
        <f t="shared" si="21"/>
        <v>271.76892709827962</v>
      </c>
      <c r="H73" s="212">
        <f t="shared" si="21"/>
        <v>276.45212451043119</v>
      </c>
      <c r="I73" s="212">
        <f t="shared" si="21"/>
        <v>279.35191472034694</v>
      </c>
      <c r="J73" s="212">
        <f t="shared" si="21"/>
        <v>241.77503043175787</v>
      </c>
      <c r="K73" s="212">
        <f t="shared" si="21"/>
        <v>173.71758083123282</v>
      </c>
      <c r="L73" s="212">
        <f t="shared" si="21"/>
        <v>155.73820566892962</v>
      </c>
      <c r="M73" s="212">
        <f t="shared" si="21"/>
        <v>212.91696467658727</v>
      </c>
      <c r="N73" s="212">
        <f t="shared" si="21"/>
        <v>232.397558072713</v>
      </c>
      <c r="O73" s="212">
        <f t="shared" si="21"/>
        <v>232.43367718730957</v>
      </c>
      <c r="P73" s="212">
        <f t="shared" si="21"/>
        <v>233.18174686229759</v>
      </c>
      <c r="Q73" s="212">
        <f t="shared" si="21"/>
        <v>244.90790574163697</v>
      </c>
      <c r="R73" s="212">
        <f t="shared" si="21"/>
        <v>245.96280407895622</v>
      </c>
      <c r="S73" s="212">
        <f t="shared" si="21"/>
        <v>275.21499725559704</v>
      </c>
      <c r="T73" s="212">
        <f t="shared" si="21"/>
        <v>267.36901558432709</v>
      </c>
      <c r="U73" s="212">
        <f t="shared" si="21"/>
        <v>218.12160849991699</v>
      </c>
      <c r="V73" s="212">
        <f t="shared" si="21"/>
        <v>195.98635900664195</v>
      </c>
      <c r="W73" s="212">
        <f t="shared" si="21"/>
        <v>200.75907935714625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162.92906918582912</v>
      </c>
      <c r="C75" s="284">
        <f t="shared" si="22"/>
        <v>155.49199115775713</v>
      </c>
      <c r="D75" s="284">
        <f t="shared" si="22"/>
        <v>205.68280497785395</v>
      </c>
      <c r="E75" s="284">
        <f t="shared" si="22"/>
        <v>233.62968211856452</v>
      </c>
      <c r="F75" s="284">
        <f t="shared" si="22"/>
        <v>247.84533236785813</v>
      </c>
      <c r="G75" s="284">
        <f t="shared" si="22"/>
        <v>258.88185832004763</v>
      </c>
      <c r="H75" s="284">
        <f t="shared" si="22"/>
        <v>250.64887856133157</v>
      </c>
      <c r="I75" s="284">
        <f t="shared" si="22"/>
        <v>229.38771691711807</v>
      </c>
      <c r="J75" s="284">
        <f t="shared" si="22"/>
        <v>199.9401745594771</v>
      </c>
      <c r="K75" s="284">
        <f t="shared" si="22"/>
        <v>84.671734945689821</v>
      </c>
      <c r="L75" s="284">
        <f t="shared" si="22"/>
        <v>90.61436809937176</v>
      </c>
      <c r="M75" s="284">
        <f t="shared" si="22"/>
        <v>193.64985157798935</v>
      </c>
      <c r="N75" s="284">
        <f t="shared" si="22"/>
        <v>174.61061223323793</v>
      </c>
      <c r="O75" s="284">
        <f t="shared" si="22"/>
        <v>177.75188704417536</v>
      </c>
      <c r="P75" s="284">
        <f t="shared" si="22"/>
        <v>179.75317445510044</v>
      </c>
      <c r="Q75" s="284">
        <f t="shared" si="22"/>
        <v>184.29014544138695</v>
      </c>
      <c r="R75" s="284">
        <f t="shared" si="22"/>
        <v>186.63375156962741</v>
      </c>
      <c r="S75" s="284">
        <f t="shared" si="22"/>
        <v>196.8745248431965</v>
      </c>
      <c r="T75" s="284">
        <f t="shared" si="22"/>
        <v>188.90841341541397</v>
      </c>
      <c r="U75" s="284">
        <f t="shared" si="22"/>
        <v>144.88127553593011</v>
      </c>
      <c r="V75" s="284">
        <f t="shared" si="22"/>
        <v>127.71419190860939</v>
      </c>
      <c r="W75" s="284">
        <f t="shared" si="22"/>
        <v>130.83861489803425</v>
      </c>
      <c r="DA75" s="94"/>
    </row>
    <row r="76" spans="1:105" ht="12" customHeight="1" x14ac:dyDescent="0.25">
      <c r="A76" s="44" t="s">
        <v>44</v>
      </c>
      <c r="B76" s="284">
        <f>NFM_emi!B$34</f>
        <v>162.92906918582912</v>
      </c>
      <c r="C76" s="284">
        <f>NFM_emi!C$34</f>
        <v>155.49199115775713</v>
      </c>
      <c r="D76" s="284">
        <f>NFM_emi!D$34</f>
        <v>205.68280497785395</v>
      </c>
      <c r="E76" s="284">
        <f>NFM_emi!E$34</f>
        <v>233.62968211856452</v>
      </c>
      <c r="F76" s="284">
        <f>NFM_emi!F$34</f>
        <v>247.84533236785813</v>
      </c>
      <c r="G76" s="284">
        <f>NFM_emi!G$34</f>
        <v>258.88185832004763</v>
      </c>
      <c r="H76" s="284">
        <f>NFM_emi!H$34</f>
        <v>245.88631370876095</v>
      </c>
      <c r="I76" s="284">
        <f>NFM_emi!I$34</f>
        <v>224.6906806473192</v>
      </c>
      <c r="J76" s="284">
        <f>NFM_emi!J$34</f>
        <v>193.1978409651081</v>
      </c>
      <c r="K76" s="284">
        <f>NFM_emi!K$34</f>
        <v>80.988832287781833</v>
      </c>
      <c r="L76" s="284">
        <f>NFM_emi!L$34</f>
        <v>85.395548480660153</v>
      </c>
      <c r="M76" s="284">
        <f>NFM_emi!M$34</f>
        <v>187.07202557030718</v>
      </c>
      <c r="N76" s="284">
        <f>NFM_emi!N$34</f>
        <v>169.77466562606321</v>
      </c>
      <c r="O76" s="284">
        <f>NFM_emi!O$34</f>
        <v>172.76166172266136</v>
      </c>
      <c r="P76" s="284">
        <f>NFM_emi!P$34</f>
        <v>177.58602039183117</v>
      </c>
      <c r="Q76" s="284">
        <f>NFM_emi!Q$34</f>
        <v>181.90242110342803</v>
      </c>
      <c r="R76" s="284">
        <f>NFM_emi!R$34</f>
        <v>183.56666417759465</v>
      </c>
      <c r="S76" s="284">
        <f>NFM_emi!S$34</f>
        <v>190.83344082253194</v>
      </c>
      <c r="T76" s="284">
        <f>NFM_emi!T$34</f>
        <v>183.91917548234775</v>
      </c>
      <c r="U76" s="284">
        <f>NFM_emi!U$34</f>
        <v>143.33846826975588</v>
      </c>
      <c r="V76" s="284">
        <f>NFM_emi!V$34</f>
        <v>124.34775807628799</v>
      </c>
      <c r="W76" s="284">
        <f>NFM_emi!W$34</f>
        <v>127.27156505533966</v>
      </c>
      <c r="DA76" s="94"/>
    </row>
    <row r="77" spans="1:105" ht="12" customHeight="1" x14ac:dyDescent="0.25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4.7625648525706099</v>
      </c>
      <c r="I77" s="284">
        <f>NFM_emi!I$72</f>
        <v>4.6970362697988763</v>
      </c>
      <c r="J77" s="284">
        <f>NFM_emi!J$72</f>
        <v>6.742333594369013</v>
      </c>
      <c r="K77" s="284">
        <f>NFM_emi!K$72</f>
        <v>3.682902657907984</v>
      </c>
      <c r="L77" s="284">
        <f>NFM_emi!L$72</f>
        <v>5.2188196187116036</v>
      </c>
      <c r="M77" s="284">
        <f>NFM_emi!M$72</f>
        <v>6.5778260076821642</v>
      </c>
      <c r="N77" s="284">
        <f>NFM_emi!N$72</f>
        <v>4.8359466071747246</v>
      </c>
      <c r="O77" s="284">
        <f>NFM_emi!O$72</f>
        <v>4.9902253215140142</v>
      </c>
      <c r="P77" s="284">
        <f>NFM_emi!P$72</f>
        <v>2.1671540632692752</v>
      </c>
      <c r="Q77" s="284">
        <f>NFM_emi!Q$72</f>
        <v>2.387724337958935</v>
      </c>
      <c r="R77" s="284">
        <f>NFM_emi!R$72</f>
        <v>3.067087392032751</v>
      </c>
      <c r="S77" s="284">
        <f>NFM_emi!S$72</f>
        <v>6.0410840206645524</v>
      </c>
      <c r="T77" s="284">
        <f>NFM_emi!T$72</f>
        <v>4.9892379330662244</v>
      </c>
      <c r="U77" s="284">
        <f>NFM_emi!U$72</f>
        <v>1.542807266174224</v>
      </c>
      <c r="V77" s="284">
        <f>NFM_emi!V$72</f>
        <v>3.3664338323213991</v>
      </c>
      <c r="W77" s="284">
        <f>NFM_emi!W$72</f>
        <v>3.5670498426945749</v>
      </c>
      <c r="DA77" s="94"/>
    </row>
    <row r="78" spans="1:105" ht="12" customHeight="1" x14ac:dyDescent="0.25">
      <c r="A78" s="52" t="s">
        <v>45</v>
      </c>
      <c r="B78" s="244">
        <f>NFM_emi!B$115</f>
        <v>15.266423092297357</v>
      </c>
      <c r="C78" s="244">
        <f>NFM_emi!C$115</f>
        <v>26.487670679751904</v>
      </c>
      <c r="D78" s="244">
        <f>NFM_emi!D$115</f>
        <v>28.370540141308442</v>
      </c>
      <c r="E78" s="244">
        <f>NFM_emi!E$115</f>
        <v>32.992828120185465</v>
      </c>
      <c r="F78" s="244">
        <f>NFM_emi!F$115</f>
        <v>25.787512990584649</v>
      </c>
      <c r="G78" s="244">
        <f>NFM_emi!G$115</f>
        <v>12.887068778231971</v>
      </c>
      <c r="H78" s="244">
        <f>NFM_emi!H$115</f>
        <v>25.803245949099612</v>
      </c>
      <c r="I78" s="244">
        <f>NFM_emi!I$115</f>
        <v>49.964197803228885</v>
      </c>
      <c r="J78" s="244">
        <f>NFM_emi!J$115</f>
        <v>41.83485587228077</v>
      </c>
      <c r="K78" s="244">
        <f>NFM_emi!K$115</f>
        <v>89.045845885543002</v>
      </c>
      <c r="L78" s="244">
        <f>NFM_emi!L$115</f>
        <v>65.123837569557864</v>
      </c>
      <c r="M78" s="244">
        <f>NFM_emi!M$115</f>
        <v>19.26711309859791</v>
      </c>
      <c r="N78" s="244">
        <f>NFM_emi!N$115</f>
        <v>57.786945839475067</v>
      </c>
      <c r="O78" s="244">
        <f>NFM_emi!O$115</f>
        <v>54.681790143134201</v>
      </c>
      <c r="P78" s="244">
        <f>NFM_emi!P$115</f>
        <v>53.428572407197159</v>
      </c>
      <c r="Q78" s="244">
        <f>NFM_emi!Q$115</f>
        <v>60.617760300250019</v>
      </c>
      <c r="R78" s="244">
        <f>NFM_emi!R$115</f>
        <v>59.329052509328818</v>
      </c>
      <c r="S78" s="244">
        <f>NFM_emi!S$115</f>
        <v>78.340472412400516</v>
      </c>
      <c r="T78" s="244">
        <f>NFM_emi!T$115</f>
        <v>78.460602168913113</v>
      </c>
      <c r="U78" s="244">
        <f>NFM_emi!U$115</f>
        <v>73.240332963986859</v>
      </c>
      <c r="V78" s="244">
        <f>NFM_emi!V$115</f>
        <v>68.272167098032554</v>
      </c>
      <c r="W78" s="244">
        <f>NFM_emi!W$115</f>
        <v>69.920464459111997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456.83305180989476</v>
      </c>
      <c r="C82" s="290">
        <f t="shared" si="24"/>
        <v>500.93595297094652</v>
      </c>
      <c r="D82" s="290">
        <f t="shared" si="24"/>
        <v>443.38297385626464</v>
      </c>
      <c r="E82" s="290">
        <f t="shared" si="24"/>
        <v>362.61928135148253</v>
      </c>
      <c r="F82" s="290">
        <f t="shared" si="24"/>
        <v>338.28761147464633</v>
      </c>
      <c r="G82" s="290">
        <f t="shared" si="24"/>
        <v>366.45763515330168</v>
      </c>
      <c r="H82" s="290">
        <f t="shared" si="24"/>
        <v>359.45292114085896</v>
      </c>
      <c r="I82" s="290">
        <f t="shared" si="24"/>
        <v>463.77008589626979</v>
      </c>
      <c r="J82" s="290">
        <f t="shared" si="24"/>
        <v>572.7342497036841</v>
      </c>
      <c r="K82" s="290">
        <f t="shared" si="24"/>
        <v>1332.5990226332171</v>
      </c>
      <c r="L82" s="290">
        <f t="shared" si="24"/>
        <v>825.47214786436484</v>
      </c>
      <c r="M82" s="290">
        <f t="shared" si="24"/>
        <v>617.11046118081424</v>
      </c>
      <c r="N82" s="290">
        <f t="shared" si="24"/>
        <v>654.56247523691115</v>
      </c>
      <c r="O82" s="290">
        <f t="shared" si="24"/>
        <v>742.78842409269521</v>
      </c>
      <c r="P82" s="290">
        <f t="shared" si="24"/>
        <v>1088.2623824388277</v>
      </c>
      <c r="Q82" s="290">
        <f t="shared" si="24"/>
        <v>1545.9377861927503</v>
      </c>
      <c r="R82" s="290">
        <f t="shared" si="24"/>
        <v>1866.1140098600608</v>
      </c>
      <c r="S82" s="290">
        <f t="shared" si="24"/>
        <v>1515.691195722806</v>
      </c>
      <c r="T82" s="290">
        <f t="shared" si="24"/>
        <v>1597.4256342964932</v>
      </c>
      <c r="U82" s="290">
        <f t="shared" si="24"/>
        <v>1668.3451071931145</v>
      </c>
      <c r="V82" s="290">
        <f t="shared" si="24"/>
        <v>1621.4605950051484</v>
      </c>
      <c r="W82" s="290">
        <f t="shared" si="24"/>
        <v>1221.341708774368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3439.8067800541539</v>
      </c>
      <c r="C83" s="291">
        <f t="shared" si="25"/>
        <v>1172.7455458099146</v>
      </c>
      <c r="D83" s="291">
        <f t="shared" si="25"/>
        <v>711.9439398001648</v>
      </c>
      <c r="E83" s="291">
        <f t="shared" si="25"/>
        <v>729.82025514769668</v>
      </c>
      <c r="F83" s="291">
        <f t="shared" si="25"/>
        <v>1247.397280302878</v>
      </c>
      <c r="G83" s="291">
        <f t="shared" si="25"/>
        <v>4651.6414506152405</v>
      </c>
      <c r="H83" s="291">
        <f t="shared" si="25"/>
        <v>1516.5164478900351</v>
      </c>
      <c r="I83" s="291">
        <f t="shared" si="25"/>
        <v>928.12933992474268</v>
      </c>
      <c r="J83" s="291">
        <f t="shared" si="25"/>
        <v>1807.9341460096066</v>
      </c>
      <c r="K83" s="291">
        <f t="shared" si="25"/>
        <v>435.30522892527586</v>
      </c>
      <c r="L83" s="291">
        <f t="shared" si="25"/>
        <v>483.22801780074587</v>
      </c>
      <c r="M83" s="291">
        <f t="shared" si="25"/>
        <v>2655.0649061631871</v>
      </c>
      <c r="N83" s="291">
        <f t="shared" si="25"/>
        <v>474.03042530406225</v>
      </c>
      <c r="O83" s="291">
        <f t="shared" si="25"/>
        <v>569.95214751470553</v>
      </c>
      <c r="P83" s="291">
        <f t="shared" si="25"/>
        <v>703.4711663360805</v>
      </c>
      <c r="Q83" s="291">
        <f t="shared" si="25"/>
        <v>788.53592319133907</v>
      </c>
      <c r="R83" s="291">
        <f t="shared" si="25"/>
        <v>898.75740504347357</v>
      </c>
      <c r="S83" s="291">
        <f t="shared" si="25"/>
        <v>917.95320517840594</v>
      </c>
      <c r="T83" s="291">
        <f t="shared" si="25"/>
        <v>875.01734744570604</v>
      </c>
      <c r="U83" s="291">
        <f t="shared" si="25"/>
        <v>1103.6269127074306</v>
      </c>
      <c r="V83" s="291">
        <f t="shared" si="25"/>
        <v>1124.2094667633617</v>
      </c>
      <c r="W83" s="291">
        <f t="shared" si="25"/>
        <v>648.76746746738695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1.3442663669378758</v>
      </c>
      <c r="C86" s="293">
        <f t="shared" si="27"/>
        <v>1.3747845507833503</v>
      </c>
      <c r="D86" s="293">
        <f t="shared" si="27"/>
        <v>1.385271467859686</v>
      </c>
      <c r="E86" s="293">
        <f t="shared" si="27"/>
        <v>1.3518181295286029</v>
      </c>
      <c r="F86" s="293">
        <f t="shared" si="27"/>
        <v>1.3436135867827563</v>
      </c>
      <c r="G86" s="293">
        <f t="shared" si="27"/>
        <v>1.3141873668778021</v>
      </c>
      <c r="H86" s="293">
        <f t="shared" si="27"/>
        <v>1.2333895259447405</v>
      </c>
      <c r="I86" s="293">
        <f t="shared" si="27"/>
        <v>1.2952006490483379</v>
      </c>
      <c r="J86" s="293">
        <f t="shared" si="27"/>
        <v>1.2730961864796497</v>
      </c>
      <c r="K86" s="293">
        <f t="shared" si="27"/>
        <v>1.3923181905392155</v>
      </c>
      <c r="L86" s="293">
        <f t="shared" si="27"/>
        <v>1.1201999239367819</v>
      </c>
      <c r="M86" s="293">
        <f t="shared" si="27"/>
        <v>1.2953900407141845</v>
      </c>
      <c r="N86" s="293">
        <f t="shared" si="27"/>
        <v>1.1979042962379089</v>
      </c>
      <c r="O86" s="293">
        <f t="shared" si="27"/>
        <v>1.2286287887679985</v>
      </c>
      <c r="P86" s="293">
        <f t="shared" si="27"/>
        <v>1.4034673819736965</v>
      </c>
      <c r="Q86" s="293">
        <f t="shared" si="27"/>
        <v>1.4361056465188236</v>
      </c>
      <c r="R86" s="293">
        <f t="shared" si="27"/>
        <v>1.4150792121917539</v>
      </c>
      <c r="S86" s="293">
        <f t="shared" si="27"/>
        <v>1.3075597218593893</v>
      </c>
      <c r="T86" s="293">
        <f t="shared" si="27"/>
        <v>1.3486968986123589</v>
      </c>
      <c r="U86" s="293">
        <f t="shared" si="27"/>
        <v>1.4363595690336997</v>
      </c>
      <c r="V86" s="293">
        <f t="shared" si="27"/>
        <v>1.2730249308221711</v>
      </c>
      <c r="W86" s="293">
        <f t="shared" si="27"/>
        <v>1.2685858227222957</v>
      </c>
      <c r="DA86" s="94"/>
    </row>
    <row r="87" spans="1:105" ht="12" customHeight="1" x14ac:dyDescent="0.25">
      <c r="A87" s="99" t="s">
        <v>44</v>
      </c>
      <c r="B87" s="293">
        <f t="shared" ref="B87:W87" si="28">IF(B$66=0,"",B$66/B$13)</f>
        <v>1.3442663669378758</v>
      </c>
      <c r="C87" s="293">
        <f t="shared" si="28"/>
        <v>1.3747845507833503</v>
      </c>
      <c r="D87" s="293">
        <f t="shared" si="28"/>
        <v>1.385271467859686</v>
      </c>
      <c r="E87" s="293">
        <f t="shared" si="28"/>
        <v>1.3518181295286029</v>
      </c>
      <c r="F87" s="293">
        <f t="shared" si="28"/>
        <v>1.3436135867827563</v>
      </c>
      <c r="G87" s="293">
        <f t="shared" si="28"/>
        <v>1.3141873668778021</v>
      </c>
      <c r="H87" s="293">
        <f t="shared" si="28"/>
        <v>1.4163698711219705</v>
      </c>
      <c r="I87" s="293">
        <f t="shared" si="28"/>
        <v>1.4993783671273402</v>
      </c>
      <c r="J87" s="293">
        <f t="shared" si="28"/>
        <v>1.5387909841279677</v>
      </c>
      <c r="K87" s="293">
        <f t="shared" si="28"/>
        <v>1.7288352438250085</v>
      </c>
      <c r="L87" s="293">
        <f t="shared" si="28"/>
        <v>1.5200023285157265</v>
      </c>
      <c r="M87" s="293">
        <f t="shared" si="28"/>
        <v>1.5492256547587928</v>
      </c>
      <c r="N87" s="293">
        <f t="shared" si="28"/>
        <v>1.4280333424972409</v>
      </c>
      <c r="O87" s="293">
        <f t="shared" si="28"/>
        <v>1.4581770688689202</v>
      </c>
      <c r="P87" s="293">
        <f t="shared" si="28"/>
        <v>1.5097952637915928</v>
      </c>
      <c r="Q87" s="293">
        <f t="shared" si="28"/>
        <v>1.549396313361606</v>
      </c>
      <c r="R87" s="293">
        <f t="shared" si="28"/>
        <v>1.5605191888390824</v>
      </c>
      <c r="S87" s="293">
        <f t="shared" si="28"/>
        <v>1.5598079736669213</v>
      </c>
      <c r="T87" s="293">
        <f t="shared" si="28"/>
        <v>1.5685563443679802</v>
      </c>
      <c r="U87" s="293">
        <f t="shared" si="28"/>
        <v>1.535393261190847</v>
      </c>
      <c r="V87" s="293">
        <f t="shared" si="28"/>
        <v>1.4422688756966329</v>
      </c>
      <c r="W87" s="293">
        <f t="shared" si="28"/>
        <v>1.4438201282133016</v>
      </c>
      <c r="DA87" s="94"/>
    </row>
    <row r="88" spans="1:105" ht="12" customHeight="1" x14ac:dyDescent="0.25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>
        <f t="shared" si="29"/>
        <v>0.15289058767319641</v>
      </c>
      <c r="I88" s="293">
        <f t="shared" si="29"/>
        <v>0.16185097153541156</v>
      </c>
      <c r="J88" s="293">
        <f t="shared" si="29"/>
        <v>0.16610538155769713</v>
      </c>
      <c r="K88" s="293">
        <f t="shared" si="29"/>
        <v>0.18661978188589773</v>
      </c>
      <c r="L88" s="293">
        <f t="shared" si="29"/>
        <v>0.16407723293867185</v>
      </c>
      <c r="M88" s="293">
        <f t="shared" si="29"/>
        <v>0.16723175607148086</v>
      </c>
      <c r="N88" s="293">
        <f t="shared" si="29"/>
        <v>0.15414960555350629</v>
      </c>
      <c r="O88" s="293">
        <f t="shared" si="29"/>
        <v>0.15740348163036388</v>
      </c>
      <c r="P88" s="293">
        <f t="shared" si="29"/>
        <v>0.16297542743157306</v>
      </c>
      <c r="Q88" s="293">
        <f t="shared" si="29"/>
        <v>0.16725017787965932</v>
      </c>
      <c r="R88" s="293">
        <f t="shared" si="29"/>
        <v>0.16845084092893764</v>
      </c>
      <c r="S88" s="293">
        <f t="shared" si="29"/>
        <v>0.16837406853505194</v>
      </c>
      <c r="T88" s="293">
        <f t="shared" si="29"/>
        <v>0.16931841475770093</v>
      </c>
      <c r="U88" s="293">
        <f t="shared" si="29"/>
        <v>0.16573861305520451</v>
      </c>
      <c r="V88" s="293">
        <f t="shared" si="29"/>
        <v>0.15568626563154941</v>
      </c>
      <c r="W88" s="293">
        <f t="shared" si="29"/>
        <v>0.15585371617800517</v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0.43068728261116429</v>
      </c>
      <c r="C89" s="255">
        <f t="shared" si="30"/>
        <v>0.33820683068659019</v>
      </c>
      <c r="D89" s="255">
        <f t="shared" si="30"/>
        <v>0.32194101668348118</v>
      </c>
      <c r="E89" s="255">
        <f t="shared" si="30"/>
        <v>0.32904946501959481</v>
      </c>
      <c r="F89" s="255">
        <f t="shared" si="30"/>
        <v>0.34197099469950554</v>
      </c>
      <c r="G89" s="255">
        <f t="shared" si="30"/>
        <v>0.34823231794064974</v>
      </c>
      <c r="H89" s="255">
        <f t="shared" si="30"/>
        <v>0.30735718393345579</v>
      </c>
      <c r="I89" s="255">
        <f t="shared" si="30"/>
        <v>0.37268457458546933</v>
      </c>
      <c r="J89" s="255">
        <f t="shared" si="30"/>
        <v>0.38248095068519955</v>
      </c>
      <c r="K89" s="255">
        <f t="shared" si="30"/>
        <v>0.41248825760669328</v>
      </c>
      <c r="L89" s="255">
        <f t="shared" si="30"/>
        <v>0.36266215319649692</v>
      </c>
      <c r="M89" s="255">
        <f t="shared" si="30"/>
        <v>0.36963463884342584</v>
      </c>
      <c r="N89" s="255">
        <f t="shared" si="30"/>
        <v>0.34071898253745453</v>
      </c>
      <c r="O89" s="255">
        <f t="shared" si="30"/>
        <v>0.34791106935616029</v>
      </c>
      <c r="P89" s="255">
        <f t="shared" si="30"/>
        <v>0.36022681740705453</v>
      </c>
      <c r="Q89" s="255">
        <f t="shared" si="30"/>
        <v>0.36967535681812669</v>
      </c>
      <c r="R89" s="255">
        <f t="shared" si="30"/>
        <v>0.372329198785814</v>
      </c>
      <c r="S89" s="255">
        <f t="shared" si="30"/>
        <v>0.36954898664368918</v>
      </c>
      <c r="T89" s="255">
        <f t="shared" si="30"/>
        <v>0.36897692045015235</v>
      </c>
      <c r="U89" s="255">
        <f t="shared" si="30"/>
        <v>0.34251825654415491</v>
      </c>
      <c r="V89" s="255">
        <f t="shared" si="30"/>
        <v>0.32174390317980228</v>
      </c>
      <c r="W89" s="255">
        <f t="shared" si="30"/>
        <v>0.32208995934723428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0.62071287951042753</v>
      </c>
      <c r="C92" s="293">
        <f>IF(SUM(NFM_ued!C$34,NFM_ued!C$72)=0,"",SUM(NFM_ued!C$34,NFM_ued!C$72)/C$12)</f>
        <v>0.63755044980902609</v>
      </c>
      <c r="D92" s="293">
        <f>IF(SUM(NFM_ued!D$34,NFM_ued!D$72)=0,"",SUM(NFM_ued!D$34,NFM_ued!D$72)/D$12)</f>
        <v>0.64968212661419544</v>
      </c>
      <c r="E92" s="293">
        <f>IF(SUM(NFM_ued!E$34,NFM_ued!E$72)=0,"",SUM(NFM_ued!E$34,NFM_ued!E$72)/E$12)</f>
        <v>0.6372187575399898</v>
      </c>
      <c r="F92" s="293">
        <f>IF(SUM(NFM_ued!F$34,NFM_ued!F$72)=0,"",SUM(NFM_ued!F$34,NFM_ued!F$72)/F$12)</f>
        <v>0.63593649289474552</v>
      </c>
      <c r="G92" s="293">
        <f>IF(SUM(NFM_ued!G$34,NFM_ued!G$72)=0,"",SUM(NFM_ued!G$34,NFM_ued!G$72)/G$12)</f>
        <v>0.62493215119755596</v>
      </c>
      <c r="H92" s="293">
        <f>IF(SUM(NFM_ued!H$34,NFM_ued!H$72)=0,"",SUM(NFM_ued!H$34,NFM_ued!H$72)/H$12)</f>
        <v>0.58812538106477563</v>
      </c>
      <c r="I92" s="293">
        <f>IF(SUM(NFM_ued!I$34,NFM_ued!I$72)=0,"",SUM(NFM_ued!I$34,NFM_ued!I$72)/I$12)</f>
        <v>0.61932393108160333</v>
      </c>
      <c r="J92" s="293">
        <f>IF(SUM(NFM_ued!J$34,NFM_ued!J$72)=0,"",SUM(NFM_ued!J$34,NFM_ued!J$72)/J$12)</f>
        <v>0.59685433272528376</v>
      </c>
      <c r="K92" s="293">
        <f>IF(SUM(NFM_ued!K$34,NFM_ued!K$72)=0,"",SUM(NFM_ued!K$34,NFM_ued!K$72)/K$12)</f>
        <v>0.65275139788515768</v>
      </c>
      <c r="L92" s="293">
        <f>IF(SUM(NFM_ued!L$34,NFM_ued!L$72)=0,"",SUM(NFM_ued!L$34,NFM_ued!L$72)/L$12)</f>
        <v>0.52937395741022786</v>
      </c>
      <c r="M92" s="293">
        <f>IF(SUM(NFM_ued!M$34,NFM_ued!M$72)=0,"",SUM(NFM_ued!M$34,NFM_ued!M$72)/M$12)</f>
        <v>0.60164909843460501</v>
      </c>
      <c r="N92" s="293">
        <f>IF(SUM(NFM_ued!N$34,NFM_ued!N$72)=0,"",SUM(NFM_ued!N$34,NFM_ued!N$72)/N$12)</f>
        <v>0.56737751992873553</v>
      </c>
      <c r="O92" s="293">
        <f>IF(SUM(NFM_ued!O$34,NFM_ued!O$72)=0,"",SUM(NFM_ued!O$34,NFM_ued!O$72)/O$12)</f>
        <v>0.5804469778699417</v>
      </c>
      <c r="P92" s="293">
        <f>IF(SUM(NFM_ued!P$34,NFM_ued!P$72)=0,"",SUM(NFM_ued!P$34,NFM_ued!P$72)/P$12)</f>
        <v>0.66067524382397902</v>
      </c>
      <c r="Q92" s="293">
        <f>IF(SUM(NFM_ued!Q$34,NFM_ued!Q$72)=0,"",SUM(NFM_ued!Q$34,NFM_ued!Q$72)/Q$12)</f>
        <v>0.67471541006616753</v>
      </c>
      <c r="R92" s="293">
        <f>IF(SUM(NFM_ued!R$34,NFM_ued!R$72)=0,"",SUM(NFM_ued!R$34,NFM_ued!R$72)/R$12)</f>
        <v>0.6660302768315699</v>
      </c>
      <c r="S92" s="293">
        <f>IF(SUM(NFM_ued!S$34,NFM_ued!S$72)=0,"",SUM(NFM_ued!S$34,NFM_ued!S$72)/S$12)</f>
        <v>0.61428067009984355</v>
      </c>
      <c r="T92" s="293">
        <f>IF(SUM(NFM_ued!T$34,NFM_ued!T$72)=0,"",SUM(NFM_ued!T$34,NFM_ued!T$72)/T$12)</f>
        <v>0.63395261108938861</v>
      </c>
      <c r="U92" s="293">
        <f>IF(SUM(NFM_ued!U$34,NFM_ued!U$72)=0,"",SUM(NFM_ued!U$34,NFM_ued!U$72)/U$12)</f>
        <v>0.68026959225497063</v>
      </c>
      <c r="V92" s="293">
        <f>IF(SUM(NFM_ued!V$34,NFM_ued!V$72)=0,"",SUM(NFM_ued!V$34,NFM_ued!V$72)/V$12)</f>
        <v>0.59111853449684415</v>
      </c>
      <c r="W92" s="293">
        <f>IF(SUM(NFM_ued!W$34,NFM_ued!W$72)=0,"",SUM(NFM_ued!W$34,NFM_ued!W$72)/W$12)</f>
        <v>0.5751685304085602</v>
      </c>
      <c r="DA92" s="94"/>
    </row>
    <row r="93" spans="1:105" ht="12" customHeight="1" x14ac:dyDescent="0.25">
      <c r="A93" s="99" t="s">
        <v>44</v>
      </c>
      <c r="B93" s="293">
        <f>IF(NFM_ued!B$34=0,"",NFM_ued!B$34/B$13)</f>
        <v>0.62071287951042753</v>
      </c>
      <c r="C93" s="293">
        <f>IF(NFM_ued!C$34=0,"",NFM_ued!C$34/C$13)</f>
        <v>0.63755044980902609</v>
      </c>
      <c r="D93" s="293">
        <f>IF(NFM_ued!D$34=0,"",NFM_ued!D$34/D$13)</f>
        <v>0.64968212661419544</v>
      </c>
      <c r="E93" s="293">
        <f>IF(NFM_ued!E$34=0,"",NFM_ued!E$34/E$13)</f>
        <v>0.6372187575399898</v>
      </c>
      <c r="F93" s="293">
        <f>IF(NFM_ued!F$34=0,"",NFM_ued!F$34/F$13)</f>
        <v>0.63593649289474552</v>
      </c>
      <c r="G93" s="293">
        <f>IF(NFM_ued!G$34=0,"",NFM_ued!G$34/G$13)</f>
        <v>0.62493215119755596</v>
      </c>
      <c r="H93" s="293">
        <f>IF(NFM_ued!H$34=0,"",NFM_ued!H$34/H$13)</f>
        <v>0.67444732590840084</v>
      </c>
      <c r="I93" s="293">
        <f>IF(NFM_ued!I$34=0,"",NFM_ued!I$34/I$13)</f>
        <v>0.715823954222232</v>
      </c>
      <c r="J93" s="293">
        <f>IF(NFM_ued!J$34=0,"",NFM_ued!J$34/J$13)</f>
        <v>0.72056107892346755</v>
      </c>
      <c r="K93" s="293">
        <f>IF(NFM_ued!K$34=0,"",NFM_ued!K$34/K$13)</f>
        <v>0.80952385932414894</v>
      </c>
      <c r="L93" s="293">
        <f>IF(NFM_ued!L$34=0,"",NFM_ued!L$34/L$13)</f>
        <v>0.71687916716103095</v>
      </c>
      <c r="M93" s="293">
        <f>IF(NFM_ued!M$34=0,"",NFM_ued!M$34/M$13)</f>
        <v>0.71868590950587341</v>
      </c>
      <c r="N93" s="293">
        <f>IF(NFM_ued!N$34=0,"",NFM_ued!N$34/N$13)</f>
        <v>0.67539118477438054</v>
      </c>
      <c r="O93" s="293">
        <f>IF(NFM_ued!O$34=0,"",NFM_ued!O$34/O$13)</f>
        <v>0.68794296784883047</v>
      </c>
      <c r="P93" s="293">
        <f>IF(NFM_ued!P$34=0,"",NFM_ued!P$34/P$13)</f>
        <v>0.71035582561804955</v>
      </c>
      <c r="Q93" s="293">
        <f>IF(NFM_ued!Q$34=0,"",NFM_ued!Q$34/Q$13)</f>
        <v>0.72756047816262259</v>
      </c>
      <c r="R93" s="293">
        <f>IF(NFM_ued!R$34=0,"",NFM_ued!R$34/R$13)</f>
        <v>0.73394899573383132</v>
      </c>
      <c r="S93" s="293">
        <f>IF(NFM_ued!S$34=0,"",NFM_ued!S$34/S$13)</f>
        <v>0.73187716473903375</v>
      </c>
      <c r="T93" s="293">
        <f>IF(NFM_ued!T$34=0,"",NFM_ued!T$34/T$13)</f>
        <v>0.73655086117827906</v>
      </c>
      <c r="U93" s="293">
        <f>IF(NFM_ued!U$34=0,"",NFM_ued!U$34/U$13)</f>
        <v>0.72679736259842498</v>
      </c>
      <c r="V93" s="293">
        <f>IF(NFM_ued!V$34=0,"",NFM_ued!V$34/V$13)</f>
        <v>0.6691839134685621</v>
      </c>
      <c r="W93" s="293">
        <f>IF(NFM_ued!W$34=0,"",NFM_ued!W$34/W$13)</f>
        <v>0.65398830784029494</v>
      </c>
      <c r="DA93" s="94"/>
    </row>
    <row r="94" spans="1:105" ht="12" customHeight="1" x14ac:dyDescent="0.25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>
        <f>IF(NFM_ued!H$72=0,"",NFM_ued!H$72/H$14)</f>
        <v>7.8394296763169044E-2</v>
      </c>
      <c r="I94" s="293">
        <f>IF(NFM_ued!I$72=0,"",NFM_ued!I$72/I$14)</f>
        <v>8.3671602632602052E-2</v>
      </c>
      <c r="J94" s="293">
        <f>IF(NFM_ued!J$72=0,"",NFM_ued!J$72/J$14)</f>
        <v>8.1442545365170552E-2</v>
      </c>
      <c r="K94" s="293">
        <f>IF(NFM_ued!K$72=0,"",NFM_ued!K$72/K$14)</f>
        <v>9.1055325035243051E-2</v>
      </c>
      <c r="L94" s="293">
        <f>IF(NFM_ued!L$72=0,"",NFM_ued!L$72/L$14)</f>
        <v>8.0957480496060344E-2</v>
      </c>
      <c r="M94" s="293">
        <f>IF(NFM_ued!M$72=0,"",NFM_ued!M$72/M$14)</f>
        <v>8.1485493673412485E-2</v>
      </c>
      <c r="N94" s="293">
        <f>IF(NFM_ued!N$72=0,"",NFM_ued!N$72/N$14)</f>
        <v>7.7479477186192178E-2</v>
      </c>
      <c r="O94" s="293">
        <f>IF(NFM_ued!O$72=0,"",NFM_ued!O$72/O$14)</f>
        <v>7.8799024635127835E-2</v>
      </c>
      <c r="P94" s="293">
        <f>IF(NFM_ued!P$72=0,"",NFM_ued!P$72/P$14)</f>
        <v>8.1068456226490088E-2</v>
      </c>
      <c r="Q94" s="293">
        <f>IF(NFM_ued!Q$72=0,"",NFM_ued!Q$72/Q$14)</f>
        <v>8.2850647385870335E-2</v>
      </c>
      <c r="R94" s="293">
        <f>IF(NFM_ued!R$72=0,"",NFM_ued!R$72/R$14)</f>
        <v>8.3869829097899889E-2</v>
      </c>
      <c r="S94" s="293">
        <f>IF(NFM_ued!S$72=0,"",NFM_ued!S$72/S$14)</f>
        <v>8.3199726568016885E-2</v>
      </c>
      <c r="T94" s="293">
        <f>IF(NFM_ued!T$72=0,"",NFM_ued!T$72/T$14)</f>
        <v>8.3591137102625307E-2</v>
      </c>
      <c r="U94" s="293">
        <f>IF(NFM_ued!U$72=0,"",NFM_ued!U$72/U$14)</f>
        <v>8.3309519923857892E-2</v>
      </c>
      <c r="V94" s="293">
        <f>IF(NFM_ued!V$72=0,"",NFM_ued!V$72/V$14)</f>
        <v>7.5735450023366443E-2</v>
      </c>
      <c r="W94" s="293">
        <f>IF(NFM_ued!W$72=0,"",NFM_ued!W$72/W$14)</f>
        <v>7.4665522545937418E-2</v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0.15535554759255371</v>
      </c>
      <c r="C95" s="255">
        <f>IF(NFM_ued!C$115=0,"",NFM_ued!C$115/C$15)</f>
        <v>0.12458332482282536</v>
      </c>
      <c r="D95" s="255">
        <f>IF(NFM_ued!D$115=0,"",NFM_ued!D$115/D$15)</f>
        <v>0.12384994237521184</v>
      </c>
      <c r="E95" s="255">
        <f>IF(NFM_ued!E$115=0,"",NFM_ued!E$115/E$15)</f>
        <v>0.12548989075257425</v>
      </c>
      <c r="F95" s="255">
        <f>IF(NFM_ued!F$115=0,"",NFM_ued!F$115/F$15)</f>
        <v>0.12859979002825625</v>
      </c>
      <c r="G95" s="255">
        <f>IF(NFM_ued!G$115=0,"",NFM_ued!G$115/G$15)</f>
        <v>0.13009579351414119</v>
      </c>
      <c r="H95" s="255">
        <f>IF(NFM_ued!H$115=0,"",NFM_ued!H$115/H$15)</f>
        <v>0.11457440458493487</v>
      </c>
      <c r="I95" s="255">
        <f>IF(NFM_ued!I$115=0,"",NFM_ued!I$115/I$15)</f>
        <v>0.14216597058141778</v>
      </c>
      <c r="J95" s="255">
        <f>IF(NFM_ued!J$115=0,"",NFM_ued!J$115/J$15)</f>
        <v>0.136484413046464</v>
      </c>
      <c r="K95" s="255">
        <f>IF(NFM_ued!K$115=0,"",NFM_ued!K$115/K$15)</f>
        <v>0.14832799583334083</v>
      </c>
      <c r="L95" s="255">
        <f>IF(NFM_ued!L$115=0,"",NFM_ued!L$115/L$15)</f>
        <v>0.13180021457473334</v>
      </c>
      <c r="M95" s="255">
        <f>IF(NFM_ued!M$115=0,"",NFM_ued!M$115/M$15)</f>
        <v>0.13188747552124114</v>
      </c>
      <c r="N95" s="255">
        <f>IF(NFM_ued!N$115=0,"",NFM_ued!N$115/N$15)</f>
        <v>0.12655092451969488</v>
      </c>
      <c r="O95" s="255">
        <f>IF(NFM_ued!O$115=0,"",NFM_ued!O$115/O$15)</f>
        <v>0.1285667971439193</v>
      </c>
      <c r="P95" s="255">
        <f>IF(NFM_ued!P$115=0,"",NFM_ued!P$115/P$15)</f>
        <v>0.13221875506143402</v>
      </c>
      <c r="Q95" s="255">
        <f>IF(NFM_ued!Q$115=0,"",NFM_ued!Q$115/Q$15)</f>
        <v>0.13511708313462914</v>
      </c>
      <c r="R95" s="255">
        <f>IF(NFM_ued!R$115=0,"",NFM_ued!R$115/R$15)</f>
        <v>0.13676799021496797</v>
      </c>
      <c r="S95" s="255">
        <f>IF(NFM_ued!S$115=0,"",NFM_ued!S$115/S$15)</f>
        <v>0.13503835833328948</v>
      </c>
      <c r="T95" s="255">
        <f>IF(NFM_ued!T$115=0,"",NFM_ued!T$115/T$15)</f>
        <v>0.1352610416646772</v>
      </c>
      <c r="U95" s="255">
        <f>IF(NFM_ued!U$115=0,"",NFM_ued!U$115/U$15)</f>
        <v>0.13164056905841334</v>
      </c>
      <c r="V95" s="255">
        <f>IF(NFM_ued!V$115=0,"",NFM_ued!V$115/V$15)</f>
        <v>0.11916108088560216</v>
      </c>
      <c r="W95" s="255">
        <f>IF(NFM_ued!W$115=0,"",NFM_ued!W$115/W$15)</f>
        <v>0.1172904592512858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1.4944392105243272</v>
      </c>
      <c r="C96" s="294">
        <f t="shared" si="31"/>
        <v>1.5093053786202386</v>
      </c>
      <c r="D96" s="294">
        <f t="shared" si="31"/>
        <v>1.6086653911805182</v>
      </c>
      <c r="E96" s="294">
        <f t="shared" si="31"/>
        <v>1.5402060320758291</v>
      </c>
      <c r="F96" s="294">
        <f t="shared" si="31"/>
        <v>1.5410477931439588</v>
      </c>
      <c r="G96" s="294">
        <f t="shared" si="31"/>
        <v>1.4514590819973296</v>
      </c>
      <c r="H96" s="294">
        <f t="shared" si="31"/>
        <v>1.5011341867827037</v>
      </c>
      <c r="I96" s="294">
        <f t="shared" si="31"/>
        <v>1.3745359394339394</v>
      </c>
      <c r="J96" s="294">
        <f t="shared" si="31"/>
        <v>1.6252895736506627</v>
      </c>
      <c r="K96" s="294">
        <f t="shared" si="31"/>
        <v>1.6862560939833497</v>
      </c>
      <c r="L96" s="294">
        <f t="shared" si="31"/>
        <v>1.6517068751045532</v>
      </c>
      <c r="M96" s="294">
        <f t="shared" si="31"/>
        <v>1.5335402429219289</v>
      </c>
      <c r="N96" s="294">
        <f t="shared" si="31"/>
        <v>1.5496466146630516</v>
      </c>
      <c r="O96" s="294">
        <f t="shared" si="31"/>
        <v>1.5457477502792827</v>
      </c>
      <c r="P96" s="294">
        <f t="shared" si="31"/>
        <v>1.5364031796565072</v>
      </c>
      <c r="Q96" s="294">
        <f t="shared" si="31"/>
        <v>1.5498509849814328</v>
      </c>
      <c r="R96" s="294">
        <f t="shared" si="31"/>
        <v>1.5416793066132717</v>
      </c>
      <c r="S96" s="294">
        <f t="shared" si="31"/>
        <v>1.6224206609827301</v>
      </c>
      <c r="T96" s="294">
        <f t="shared" si="31"/>
        <v>1.6201084298454742</v>
      </c>
      <c r="U96" s="294">
        <f t="shared" si="31"/>
        <v>1.5330757050468491</v>
      </c>
      <c r="V96" s="294">
        <f t="shared" si="31"/>
        <v>1.5312473205251904</v>
      </c>
      <c r="W96" s="294">
        <f t="shared" si="31"/>
        <v>1.6388599804611119</v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1.4463360957497613</v>
      </c>
      <c r="C98" s="295">
        <f t="shared" si="33"/>
        <v>1.4759213722142093</v>
      </c>
      <c r="D98" s="295">
        <f t="shared" si="33"/>
        <v>1.6949581942969858</v>
      </c>
      <c r="E98" s="295">
        <f t="shared" si="33"/>
        <v>1.5740097252762251</v>
      </c>
      <c r="F98" s="295">
        <f t="shared" si="33"/>
        <v>1.5282664789690859</v>
      </c>
      <c r="G98" s="295">
        <f t="shared" si="33"/>
        <v>1.4223109578387267</v>
      </c>
      <c r="H98" s="295">
        <f t="shared" si="33"/>
        <v>1.4715391850215351</v>
      </c>
      <c r="I98" s="295">
        <f t="shared" si="33"/>
        <v>1.3517885686076534</v>
      </c>
      <c r="J98" s="295">
        <f t="shared" si="33"/>
        <v>1.5199203381930968</v>
      </c>
      <c r="K98" s="295">
        <f t="shared" si="33"/>
        <v>1.3526734893021712</v>
      </c>
      <c r="L98" s="295">
        <f t="shared" si="33"/>
        <v>1.4197175427135704</v>
      </c>
      <c r="M98" s="295">
        <f t="shared" si="33"/>
        <v>1.4527846414678305</v>
      </c>
      <c r="N98" s="295">
        <f t="shared" si="33"/>
        <v>1.438928012133774</v>
      </c>
      <c r="O98" s="295">
        <f t="shared" si="33"/>
        <v>1.4183824888264831</v>
      </c>
      <c r="P98" s="295">
        <f t="shared" si="33"/>
        <v>1.4043630905807509</v>
      </c>
      <c r="Q98" s="295">
        <f t="shared" si="33"/>
        <v>1.4024733870111505</v>
      </c>
      <c r="R98" s="295">
        <f t="shared" si="33"/>
        <v>1.4060688807265578</v>
      </c>
      <c r="S98" s="295">
        <f t="shared" si="33"/>
        <v>1.4675085090845477</v>
      </c>
      <c r="T98" s="295">
        <f t="shared" si="33"/>
        <v>1.4575167486491738</v>
      </c>
      <c r="U98" s="295">
        <f t="shared" si="33"/>
        <v>1.3760845353308997</v>
      </c>
      <c r="V98" s="295">
        <f t="shared" si="33"/>
        <v>1.2812695020934266</v>
      </c>
      <c r="W98" s="295">
        <f t="shared" si="33"/>
        <v>1.3708464428207476</v>
      </c>
      <c r="DA98" s="94"/>
    </row>
    <row r="99" spans="1:105" ht="12" customHeight="1" x14ac:dyDescent="0.25">
      <c r="A99" s="99" t="s">
        <v>44</v>
      </c>
      <c r="B99" s="295">
        <f t="shared" ref="B99:W99" si="34">IF(B$66=0,"",B$76/B$66)</f>
        <v>1.4463360957497613</v>
      </c>
      <c r="C99" s="295">
        <f t="shared" si="34"/>
        <v>1.4759213722142093</v>
      </c>
      <c r="D99" s="295">
        <f t="shared" si="34"/>
        <v>1.6949581942969858</v>
      </c>
      <c r="E99" s="295">
        <f t="shared" si="34"/>
        <v>1.5740097252762251</v>
      </c>
      <c r="F99" s="295">
        <f t="shared" si="34"/>
        <v>1.5282664789690859</v>
      </c>
      <c r="G99" s="295">
        <f t="shared" si="34"/>
        <v>1.4223109578387267</v>
      </c>
      <c r="H99" s="295">
        <f t="shared" si="34"/>
        <v>1.4699676546842781</v>
      </c>
      <c r="I99" s="295">
        <f t="shared" si="34"/>
        <v>1.3498584948422887</v>
      </c>
      <c r="J99" s="295">
        <f t="shared" si="34"/>
        <v>1.5067169621699676</v>
      </c>
      <c r="K99" s="295">
        <f t="shared" si="34"/>
        <v>1.3328181925989153</v>
      </c>
      <c r="L99" s="295">
        <f t="shared" si="34"/>
        <v>1.3983422313804528</v>
      </c>
      <c r="M99" s="295">
        <f t="shared" si="34"/>
        <v>1.437523266294463</v>
      </c>
      <c r="N99" s="295">
        <f t="shared" si="34"/>
        <v>1.4323740477461206</v>
      </c>
      <c r="O99" s="295">
        <f t="shared" si="34"/>
        <v>1.4104504130452646</v>
      </c>
      <c r="P99" s="295">
        <f t="shared" si="34"/>
        <v>1.4002688583548031</v>
      </c>
      <c r="Q99" s="295">
        <f t="shared" si="34"/>
        <v>1.3976443563607805</v>
      </c>
      <c r="R99" s="295">
        <f t="shared" si="34"/>
        <v>1.4003784421974168</v>
      </c>
      <c r="S99" s="295">
        <f t="shared" si="34"/>
        <v>1.456478435046028</v>
      </c>
      <c r="T99" s="295">
        <f t="shared" si="34"/>
        <v>1.4475776486277516</v>
      </c>
      <c r="U99" s="295">
        <f t="shared" si="34"/>
        <v>1.3728851782187226</v>
      </c>
      <c r="V99" s="295">
        <f t="shared" si="34"/>
        <v>1.2678936167423192</v>
      </c>
      <c r="W99" s="295">
        <f t="shared" si="34"/>
        <v>1.3561412806991906</v>
      </c>
      <c r="DA99" s="94"/>
    </row>
    <row r="100" spans="1:105" ht="12" customHeight="1" x14ac:dyDescent="0.25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>
        <f t="shared" si="35"/>
        <v>1.5575075369422318</v>
      </c>
      <c r="I100" s="295">
        <f t="shared" si="35"/>
        <v>1.4510374034953528</v>
      </c>
      <c r="J100" s="295">
        <f t="shared" si="35"/>
        <v>2.0295349648340699</v>
      </c>
      <c r="K100" s="295">
        <f t="shared" si="35"/>
        <v>2.0117015723702205</v>
      </c>
      <c r="L100" s="295">
        <f t="shared" si="35"/>
        <v>1.8932792768355684</v>
      </c>
      <c r="M100" s="295">
        <f t="shared" si="35"/>
        <v>2.0811425429917962</v>
      </c>
      <c r="N100" s="295">
        <f t="shared" si="35"/>
        <v>1.7143045970981463</v>
      </c>
      <c r="O100" s="295">
        <f t="shared" si="35"/>
        <v>1.7612999230547641</v>
      </c>
      <c r="P100" s="295">
        <f t="shared" si="35"/>
        <v>1.8468650436574912</v>
      </c>
      <c r="Q100" s="295">
        <f t="shared" si="35"/>
        <v>1.9035151358120626</v>
      </c>
      <c r="R100" s="295">
        <f t="shared" si="35"/>
        <v>1.8579194945061739</v>
      </c>
      <c r="S100" s="295">
        <f t="shared" si="35"/>
        <v>1.928975561987887</v>
      </c>
      <c r="T100" s="295">
        <f t="shared" si="35"/>
        <v>1.9514304372794351</v>
      </c>
      <c r="U100" s="295">
        <f t="shared" si="35"/>
        <v>1.7563542087923196</v>
      </c>
      <c r="V100" s="295">
        <f t="shared" si="35"/>
        <v>2.0993389161328548</v>
      </c>
      <c r="W100" s="295">
        <f t="shared" si="35"/>
        <v>2.2358885231692609</v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2.3167747717546447</v>
      </c>
      <c r="C101" s="258">
        <f t="shared" si="36"/>
        <v>1.7403992190209336</v>
      </c>
      <c r="D101" s="258">
        <f t="shared" si="36"/>
        <v>1.1749787971958916</v>
      </c>
      <c r="E101" s="258">
        <f t="shared" si="36"/>
        <v>1.3368943630089476</v>
      </c>
      <c r="F101" s="258">
        <f t="shared" si="36"/>
        <v>1.6757440049521339</v>
      </c>
      <c r="G101" s="258">
        <f t="shared" si="36"/>
        <v>2.4671401081597013</v>
      </c>
      <c r="H101" s="258">
        <f t="shared" si="36"/>
        <v>1.8655996850221397</v>
      </c>
      <c r="I101" s="258">
        <f t="shared" si="36"/>
        <v>1.4896182756871608</v>
      </c>
      <c r="J101" s="258">
        <f t="shared" si="36"/>
        <v>2.4306137656346181</v>
      </c>
      <c r="K101" s="258">
        <f t="shared" si="36"/>
        <v>2.2028047191857336</v>
      </c>
      <c r="L101" s="258">
        <f t="shared" si="36"/>
        <v>2.1377576175419435</v>
      </c>
      <c r="M101" s="258">
        <f t="shared" si="36"/>
        <v>3.4749833256760509</v>
      </c>
      <c r="N101" s="258">
        <f t="shared" si="36"/>
        <v>2.0190827828229336</v>
      </c>
      <c r="O101" s="258">
        <f t="shared" si="36"/>
        <v>2.1829409134610023</v>
      </c>
      <c r="P101" s="258">
        <f t="shared" si="36"/>
        <v>2.2472614065174223</v>
      </c>
      <c r="Q101" s="258">
        <f t="shared" si="36"/>
        <v>2.2774397102095123</v>
      </c>
      <c r="R101" s="258">
        <f t="shared" si="36"/>
        <v>2.2131345617595382</v>
      </c>
      <c r="S101" s="258">
        <f t="shared" si="36"/>
        <v>2.2082230424730831</v>
      </c>
      <c r="T101" s="258">
        <f t="shared" si="36"/>
        <v>2.2150381066176359</v>
      </c>
      <c r="U101" s="258">
        <f t="shared" si="36"/>
        <v>1.9798980585451049</v>
      </c>
      <c r="V101" s="258">
        <f t="shared" si="36"/>
        <v>2.4112969134520137</v>
      </c>
      <c r="W101" s="258">
        <f t="shared" si="36"/>
        <v>2.584329183508411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SI: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112.649521549394</v>
      </c>
      <c r="C34" s="225">
        <v>105.3524896956297</v>
      </c>
      <c r="D34" s="225">
        <v>121.34978058450849</v>
      </c>
      <c r="E34" s="225">
        <v>148.42963062224061</v>
      </c>
      <c r="F34" s="225">
        <v>162.17415992467869</v>
      </c>
      <c r="G34" s="225">
        <v>182.01495031257559</v>
      </c>
      <c r="H34" s="225">
        <v>167.27328177950471</v>
      </c>
      <c r="I34" s="225">
        <v>166.45498880500881</v>
      </c>
      <c r="J34" s="225">
        <v>128.22437512541529</v>
      </c>
      <c r="K34" s="225">
        <v>60.765101149961403</v>
      </c>
      <c r="L34" s="225">
        <v>61.069133552776343</v>
      </c>
      <c r="M34" s="225">
        <v>130.1349549997386</v>
      </c>
      <c r="N34" s="225">
        <v>118.526767427271</v>
      </c>
      <c r="O34" s="225">
        <v>122.4868737849893</v>
      </c>
      <c r="P34" s="225">
        <v>126.8228021584938</v>
      </c>
      <c r="Q34" s="225">
        <v>130.1492903223749</v>
      </c>
      <c r="R34" s="225">
        <v>131.08361186248291</v>
      </c>
      <c r="S34" s="225">
        <v>131.02386978802139</v>
      </c>
      <c r="T34" s="225">
        <v>127.0530638938064</v>
      </c>
      <c r="U34" s="225">
        <v>104.4067417609776</v>
      </c>
      <c r="V34" s="225">
        <v>98.074283547371039</v>
      </c>
      <c r="W34" s="225">
        <v>93.848308333864608</v>
      </c>
      <c r="DA34" s="89" t="s">
        <v>506</v>
      </c>
    </row>
    <row r="35" spans="1:105" ht="12" customHeight="1" x14ac:dyDescent="0.25">
      <c r="A35" s="55" t="s">
        <v>92</v>
      </c>
      <c r="B35" s="261">
        <v>0.1319752794868006</v>
      </c>
      <c r="C35" s="261">
        <v>0.1234263943691481</v>
      </c>
      <c r="D35" s="261">
        <v>0.1421681245337639</v>
      </c>
      <c r="E35" s="261">
        <v>0.17389369893513329</v>
      </c>
      <c r="F35" s="261">
        <v>0.1899961916146056</v>
      </c>
      <c r="G35" s="261">
        <v>0.21324079861012871</v>
      </c>
      <c r="H35" s="261">
        <v>0.19597010098108009</v>
      </c>
      <c r="I35" s="261">
        <v>0.19501142452603309</v>
      </c>
      <c r="J35" s="261">
        <v>0.15022210047097689</v>
      </c>
      <c r="K35" s="261">
        <v>7.1189749384074338E-2</v>
      </c>
      <c r="L35" s="261">
        <v>7.154594052262897E-2</v>
      </c>
      <c r="M35" s="261">
        <v>0.15246045274635539</v>
      </c>
      <c r="N35" s="261">
        <v>0.13886080511267199</v>
      </c>
      <c r="O35" s="261">
        <v>0.14350029346712909</v>
      </c>
      <c r="P35" s="261">
        <v>0.1485800785477929</v>
      </c>
      <c r="Q35" s="261">
        <v>0.15247724738701321</v>
      </c>
      <c r="R35" s="261">
        <v>0.15357185786275951</v>
      </c>
      <c r="S35" s="261">
        <v>0.15350186664716459</v>
      </c>
      <c r="T35" s="261">
        <v>0.14884984318104039</v>
      </c>
      <c r="U35" s="261">
        <v>0.12231839722635959</v>
      </c>
      <c r="V35" s="261">
        <v>0.11489956462859111</v>
      </c>
      <c r="W35" s="261">
        <v>0.10994859588741659</v>
      </c>
      <c r="DA35" s="67" t="s">
        <v>507</v>
      </c>
    </row>
    <row r="36" spans="1:105" ht="12" customHeight="1" x14ac:dyDescent="0.25">
      <c r="A36" s="202" t="s">
        <v>93</v>
      </c>
      <c r="B36" s="226">
        <v>6.1332372047418371E-2</v>
      </c>
      <c r="C36" s="226">
        <v>5.7359481028241267E-2</v>
      </c>
      <c r="D36" s="226">
        <v>6.606925434138286E-2</v>
      </c>
      <c r="E36" s="226">
        <v>8.0812960436716028E-2</v>
      </c>
      <c r="F36" s="226">
        <v>8.8296210904141637E-2</v>
      </c>
      <c r="G36" s="226">
        <v>9.9098589121404929E-2</v>
      </c>
      <c r="H36" s="226">
        <v>9.107244318996767E-2</v>
      </c>
      <c r="I36" s="226">
        <v>9.0626921110054812E-2</v>
      </c>
      <c r="J36" s="226">
        <v>6.9812148090598297E-2</v>
      </c>
      <c r="K36" s="226">
        <v>3.308374274458882E-2</v>
      </c>
      <c r="L36" s="226">
        <v>3.3249274104058389E-2</v>
      </c>
      <c r="M36" s="226">
        <v>7.0852369070319179E-2</v>
      </c>
      <c r="N36" s="226">
        <v>6.4532256306577787E-2</v>
      </c>
      <c r="O36" s="226">
        <v>6.6688348166899905E-2</v>
      </c>
      <c r="P36" s="226">
        <v>6.9049057458061974E-2</v>
      </c>
      <c r="Q36" s="226">
        <v>7.0860173980096447E-2</v>
      </c>
      <c r="R36" s="226">
        <v>7.1368868162874771E-2</v>
      </c>
      <c r="S36" s="226">
        <v>7.1336341410200982E-2</v>
      </c>
      <c r="T36" s="226">
        <v>6.9174424154885103E-2</v>
      </c>
      <c r="U36" s="226">
        <v>5.6844565710363303E-2</v>
      </c>
      <c r="V36" s="226">
        <v>5.3396839720971742E-2</v>
      </c>
      <c r="W36" s="226">
        <v>5.1095994759630149E-2</v>
      </c>
      <c r="DA36" s="174" t="s">
        <v>508</v>
      </c>
    </row>
    <row r="37" spans="1:105" ht="12" customHeight="1" x14ac:dyDescent="0.25">
      <c r="A37" s="202" t="s">
        <v>94</v>
      </c>
      <c r="B37" s="226">
        <v>1.7985717409880919</v>
      </c>
      <c r="C37" s="226">
        <v>1.6820667163398879</v>
      </c>
      <c r="D37" s="226">
        <v>1.937480808906165</v>
      </c>
      <c r="E37" s="226">
        <v>2.3698399734921738</v>
      </c>
      <c r="F37" s="226">
        <v>2.5892862849937401</v>
      </c>
      <c r="G37" s="226">
        <v>2.9060660140088488</v>
      </c>
      <c r="H37" s="226">
        <v>2.6706992936385872</v>
      </c>
      <c r="I37" s="226">
        <v>2.6576343591485592</v>
      </c>
      <c r="J37" s="226">
        <v>2.0472411638726289</v>
      </c>
      <c r="K37" s="226">
        <v>0.97018071860212529</v>
      </c>
      <c r="L37" s="226">
        <v>0.97503492553152848</v>
      </c>
      <c r="M37" s="226">
        <v>2.0777456429275478</v>
      </c>
      <c r="N37" s="226">
        <v>1.8924083432722361</v>
      </c>
      <c r="O37" s="226">
        <v>1.9556357346399089</v>
      </c>
      <c r="P37" s="226">
        <v>2.0248635319357562</v>
      </c>
      <c r="Q37" s="226">
        <v>2.0779745218979468</v>
      </c>
      <c r="R37" s="226">
        <v>2.0928919782331219</v>
      </c>
      <c r="S37" s="226">
        <v>2.091938131247717</v>
      </c>
      <c r="T37" s="226">
        <v>2.0285399101784352</v>
      </c>
      <c r="U37" s="226">
        <v>1.6669668252249441</v>
      </c>
      <c r="V37" s="226">
        <v>1.565862264481791</v>
      </c>
      <c r="W37" s="226">
        <v>1.498389988590286</v>
      </c>
      <c r="DA37" s="174" t="s">
        <v>509</v>
      </c>
    </row>
    <row r="38" spans="1:105" ht="12" customHeight="1" x14ac:dyDescent="0.25">
      <c r="A38" s="202" t="s">
        <v>95</v>
      </c>
      <c r="B38" s="226">
        <v>4.3991759828933517E-2</v>
      </c>
      <c r="C38" s="226">
        <v>4.1142131456382701E-2</v>
      </c>
      <c r="D38" s="226">
        <v>4.7389374844587967E-2</v>
      </c>
      <c r="E38" s="226">
        <v>5.7964566311711069E-2</v>
      </c>
      <c r="F38" s="226">
        <v>6.3332063871535171E-2</v>
      </c>
      <c r="G38" s="226">
        <v>7.1080266203376194E-2</v>
      </c>
      <c r="H38" s="226">
        <v>6.5323366993693344E-2</v>
      </c>
      <c r="I38" s="226">
        <v>6.5003808175344346E-2</v>
      </c>
      <c r="J38" s="226">
        <v>5.0074033490325617E-2</v>
      </c>
      <c r="K38" s="226">
        <v>2.3729916461358101E-2</v>
      </c>
      <c r="L38" s="226">
        <v>2.3848646840876311E-2</v>
      </c>
      <c r="M38" s="226">
        <v>5.0820150915451792E-2</v>
      </c>
      <c r="N38" s="226">
        <v>4.6286935037557313E-2</v>
      </c>
      <c r="O38" s="226">
        <v>4.7833431155709677E-2</v>
      </c>
      <c r="P38" s="226">
        <v>4.9526692849264288E-2</v>
      </c>
      <c r="Q38" s="226">
        <v>5.0825749129004387E-2</v>
      </c>
      <c r="R38" s="226">
        <v>5.1190619287586482E-2</v>
      </c>
      <c r="S38" s="226">
        <v>5.1167288882388168E-2</v>
      </c>
      <c r="T38" s="226">
        <v>4.961661439368012E-2</v>
      </c>
      <c r="U38" s="226">
        <v>4.0772799075453191E-2</v>
      </c>
      <c r="V38" s="226">
        <v>3.8299854876197012E-2</v>
      </c>
      <c r="W38" s="226">
        <v>3.664953196247217E-2</v>
      </c>
      <c r="DA38" s="174" t="s">
        <v>510</v>
      </c>
    </row>
    <row r="39" spans="1:105" ht="12" customHeight="1" x14ac:dyDescent="0.25">
      <c r="A39" s="56" t="s">
        <v>96</v>
      </c>
      <c r="B39" s="262">
        <v>0.27902434667104298</v>
      </c>
      <c r="C39" s="262">
        <v>0.2485382149436528</v>
      </c>
      <c r="D39" s="262">
        <v>0.25964522851977162</v>
      </c>
      <c r="E39" s="262">
        <v>0.32717247621078072</v>
      </c>
      <c r="F39" s="262">
        <v>0.38062290036287488</v>
      </c>
      <c r="G39" s="262">
        <v>0.45491344426981029</v>
      </c>
      <c r="H39" s="262">
        <v>0.40002836054571372</v>
      </c>
      <c r="I39" s="262">
        <v>0.38745140331745198</v>
      </c>
      <c r="J39" s="262">
        <v>0.38441592346403552</v>
      </c>
      <c r="K39" s="262">
        <v>0.1841229827151849</v>
      </c>
      <c r="L39" s="262">
        <v>0.16230453644251419</v>
      </c>
      <c r="M39" s="262">
        <v>0.42747312424722839</v>
      </c>
      <c r="N39" s="262">
        <v>0.30462158860247579</v>
      </c>
      <c r="O39" s="262">
        <v>0.32727471374801931</v>
      </c>
      <c r="P39" s="262">
        <v>0.35712242021539969</v>
      </c>
      <c r="Q39" s="262">
        <v>0.38296143324416432</v>
      </c>
      <c r="R39" s="262">
        <v>0.38526952708208778</v>
      </c>
      <c r="S39" s="262">
        <v>0.40249707825489961</v>
      </c>
      <c r="T39" s="262">
        <v>0.38506969309067102</v>
      </c>
      <c r="U39" s="262">
        <v>0.28658568896256909</v>
      </c>
      <c r="V39" s="262">
        <v>0.37061220820721608</v>
      </c>
      <c r="W39" s="262">
        <v>0.48703121625926582</v>
      </c>
      <c r="DA39" s="68" t="s">
        <v>511</v>
      </c>
    </row>
    <row r="40" spans="1:105" ht="12" customHeight="1" x14ac:dyDescent="0.25">
      <c r="A40" s="37" t="s">
        <v>160</v>
      </c>
      <c r="B40" s="228">
        <v>1.1221814269777549E-2</v>
      </c>
      <c r="C40" s="228">
        <v>7.8637372496859117E-3</v>
      </c>
      <c r="D40" s="228">
        <v>5.4245525890961538E-3</v>
      </c>
      <c r="E40" s="228">
        <v>6.4191541841825926E-3</v>
      </c>
      <c r="F40" s="228">
        <v>1.723280137997469E-2</v>
      </c>
      <c r="G40" s="228">
        <v>2.3225580513144811E-2</v>
      </c>
      <c r="H40" s="228">
        <v>1.729596504536075E-2</v>
      </c>
      <c r="I40" s="228">
        <v>1.776811935831581E-2</v>
      </c>
      <c r="J40" s="228">
        <v>1.9528782640434769E-2</v>
      </c>
      <c r="K40" s="228">
        <v>0</v>
      </c>
      <c r="L40" s="228">
        <v>4.6742851419379746E-3</v>
      </c>
      <c r="M40" s="228">
        <v>1.462982467001271E-2</v>
      </c>
      <c r="N40" s="228">
        <v>7.2060461879866686E-3</v>
      </c>
      <c r="O40" s="228">
        <v>0</v>
      </c>
      <c r="P40" s="228">
        <v>0</v>
      </c>
      <c r="Q40" s="228">
        <v>0</v>
      </c>
      <c r="R40" s="228">
        <v>0</v>
      </c>
      <c r="S40" s="228">
        <v>2.7163333930159289E-3</v>
      </c>
      <c r="T40" s="228">
        <v>3.8369910282985129E-3</v>
      </c>
      <c r="U40" s="228">
        <v>1.651049470917348E-3</v>
      </c>
      <c r="V40" s="228">
        <v>2.181399548184337E-3</v>
      </c>
      <c r="W40" s="228">
        <v>2.2804554422452719E-3</v>
      </c>
      <c r="DA40" s="69" t="s">
        <v>512</v>
      </c>
    </row>
    <row r="41" spans="1:105" ht="12" customHeight="1" x14ac:dyDescent="0.25">
      <c r="A41" s="37" t="s">
        <v>162</v>
      </c>
      <c r="B41" s="228">
        <v>0.13341406784229851</v>
      </c>
      <c r="C41" s="228">
        <v>0.106328999148047</v>
      </c>
      <c r="D41" s="228">
        <v>6.9260236925415594E-2</v>
      </c>
      <c r="E41" s="228">
        <v>0.1061439175633007</v>
      </c>
      <c r="F41" s="228">
        <v>0.1511269575580684</v>
      </c>
      <c r="G41" s="228">
        <v>0.21413345506384279</v>
      </c>
      <c r="H41" s="228">
        <v>0.17192190716698841</v>
      </c>
      <c r="I41" s="228">
        <v>0.15665975659585499</v>
      </c>
      <c r="J41" s="228">
        <v>0.26136569490673561</v>
      </c>
      <c r="K41" s="228">
        <v>0.14513330381904679</v>
      </c>
      <c r="L41" s="228">
        <v>0.10300176208572021</v>
      </c>
      <c r="M41" s="228">
        <v>0.32299853756788821</v>
      </c>
      <c r="N41" s="228">
        <v>0.17401569324914989</v>
      </c>
      <c r="O41" s="228">
        <v>0.2076085625458951</v>
      </c>
      <c r="P41" s="228">
        <v>0.24361131137531519</v>
      </c>
      <c r="Q41" s="228">
        <v>0.27645452313812369</v>
      </c>
      <c r="R41" s="228">
        <v>0.27785307209064741</v>
      </c>
      <c r="S41" s="228">
        <v>0.30454806915496818</v>
      </c>
      <c r="T41" s="228">
        <v>0.28651013955201238</v>
      </c>
      <c r="U41" s="228">
        <v>0.19336304148007111</v>
      </c>
      <c r="V41" s="228">
        <v>0.32212696404100821</v>
      </c>
      <c r="W41" s="228">
        <v>0.4633252324483621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0.134388464558967</v>
      </c>
      <c r="C44" s="228">
        <v>0.13434547854591991</v>
      </c>
      <c r="D44" s="228">
        <v>0.1849604390052598</v>
      </c>
      <c r="E44" s="228">
        <v>0.2146094044632974</v>
      </c>
      <c r="F44" s="228">
        <v>0.21226314142483191</v>
      </c>
      <c r="G44" s="228">
        <v>0.21755440869282261</v>
      </c>
      <c r="H44" s="228">
        <v>0.21081048833336449</v>
      </c>
      <c r="I44" s="228">
        <v>0.2130235273632812</v>
      </c>
      <c r="J44" s="228">
        <v>0.1035214459168651</v>
      </c>
      <c r="K44" s="228">
        <v>3.8989678896138129E-2</v>
      </c>
      <c r="L44" s="228">
        <v>5.4628489214856003E-2</v>
      </c>
      <c r="M44" s="228">
        <v>8.9844762009327436E-2</v>
      </c>
      <c r="N44" s="228">
        <v>0.12339984916533921</v>
      </c>
      <c r="O44" s="228">
        <v>0.11966615120212409</v>
      </c>
      <c r="P44" s="228">
        <v>0.1135111088400845</v>
      </c>
      <c r="Q44" s="228">
        <v>0.10650691010604051</v>
      </c>
      <c r="R44" s="228">
        <v>0.1074164549914404</v>
      </c>
      <c r="S44" s="228">
        <v>9.5232675706915446E-2</v>
      </c>
      <c r="T44" s="228">
        <v>9.4722562510360014E-2</v>
      </c>
      <c r="U44" s="228">
        <v>9.1571598011580713E-2</v>
      </c>
      <c r="V44" s="228">
        <v>4.6303844618023643E-2</v>
      </c>
      <c r="W44" s="228">
        <v>2.1425528368658461E-2</v>
      </c>
      <c r="DA44" s="69" t="s">
        <v>516</v>
      </c>
    </row>
    <row r="45" spans="1:105" ht="12" customHeight="1" x14ac:dyDescent="0.25">
      <c r="A45" s="57" t="s">
        <v>517</v>
      </c>
      <c r="B45" s="263">
        <v>90.462420155365152</v>
      </c>
      <c r="C45" s="263">
        <v>86.001364710065417</v>
      </c>
      <c r="D45" s="263">
        <v>101.47752828709341</v>
      </c>
      <c r="E45" s="263">
        <v>123.2062793523427</v>
      </c>
      <c r="F45" s="263">
        <v>132.78579926192899</v>
      </c>
      <c r="G45" s="263">
        <v>146.83203114460929</v>
      </c>
      <c r="H45" s="263">
        <v>136.324697214184</v>
      </c>
      <c r="I45" s="263">
        <v>137.01697677016139</v>
      </c>
      <c r="J45" s="263">
        <v>98.615975907259994</v>
      </c>
      <c r="K45" s="263">
        <v>47.007347287678613</v>
      </c>
      <c r="L45" s="263">
        <v>48.713688412044412</v>
      </c>
      <c r="M45" s="263">
        <v>95.423519547953802</v>
      </c>
      <c r="N45" s="263">
        <v>94.449731635282802</v>
      </c>
      <c r="O45" s="263">
        <v>96.509115011471991</v>
      </c>
      <c r="P45" s="263">
        <v>98.896825797082315</v>
      </c>
      <c r="Q45" s="263">
        <v>100.7127874018517</v>
      </c>
      <c r="R45" s="263">
        <v>101.83925831398901</v>
      </c>
      <c r="S45" s="263">
        <v>101.1691387182891</v>
      </c>
      <c r="T45" s="263">
        <v>98.61624717473633</v>
      </c>
      <c r="U45" s="263">
        <v>83.575299726124371</v>
      </c>
      <c r="V45" s="263">
        <v>72.05445604631737</v>
      </c>
      <c r="W45" s="263">
        <v>60.821443617830397</v>
      </c>
      <c r="DA45" s="70" t="s">
        <v>518</v>
      </c>
    </row>
    <row r="46" spans="1:105" ht="12" customHeight="1" x14ac:dyDescent="0.25">
      <c r="A46" s="57" t="s">
        <v>519</v>
      </c>
      <c r="B46" s="296">
        <v>15.85570973291293</v>
      </c>
      <c r="C46" s="296">
        <v>13.909607661711309</v>
      </c>
      <c r="D46" s="296">
        <v>14.191090866610971</v>
      </c>
      <c r="E46" s="296">
        <v>18.003322843631089</v>
      </c>
      <c r="F46" s="296">
        <v>20.895168518749021</v>
      </c>
      <c r="G46" s="296">
        <v>24.857152567563649</v>
      </c>
      <c r="H46" s="296">
        <v>22.106786773909239</v>
      </c>
      <c r="I46" s="296">
        <v>21.193775800465339</v>
      </c>
      <c r="J46" s="296">
        <v>21.889565806755058</v>
      </c>
      <c r="K46" s="296">
        <v>10.342706797820879</v>
      </c>
      <c r="L46" s="296">
        <v>9.2516453259651019</v>
      </c>
      <c r="M46" s="296">
        <v>25.492335311543151</v>
      </c>
      <c r="N46" s="296">
        <v>17.490791635032661</v>
      </c>
      <c r="O46" s="296">
        <v>18.888786659637159</v>
      </c>
      <c r="P46" s="296">
        <v>20.45622958971737</v>
      </c>
      <c r="Q46" s="296">
        <v>21.787622318243631</v>
      </c>
      <c r="R46" s="296">
        <v>21.571954990215701</v>
      </c>
      <c r="S46" s="296">
        <v>22.33105960471482</v>
      </c>
      <c r="T46" s="296">
        <v>21.339383988238001</v>
      </c>
      <c r="U46" s="296">
        <v>15.442095950621439</v>
      </c>
      <c r="V46" s="296">
        <v>19.978973289521431</v>
      </c>
      <c r="W46" s="296">
        <v>26.240940736584591</v>
      </c>
      <c r="DA46" s="70" t="s">
        <v>520</v>
      </c>
    </row>
    <row r="47" spans="1:105" ht="12" customHeight="1" x14ac:dyDescent="0.25">
      <c r="A47" s="60" t="s">
        <v>521</v>
      </c>
      <c r="B47" s="264">
        <v>9.2910906987350099</v>
      </c>
      <c r="C47" s="264">
        <v>7.2436871813036259</v>
      </c>
      <c r="D47" s="264">
        <v>4.6627337898462748</v>
      </c>
      <c r="E47" s="264">
        <v>7.059744158215552</v>
      </c>
      <c r="F47" s="264">
        <v>9.9685058579160977</v>
      </c>
      <c r="G47" s="264">
        <v>13.537098532729591</v>
      </c>
      <c r="H47" s="264">
        <v>11.377740149267691</v>
      </c>
      <c r="I47" s="264">
        <v>10.22956347077732</v>
      </c>
      <c r="J47" s="264">
        <v>16.927797749932939</v>
      </c>
      <c r="K47" s="264">
        <v>8.5198319863106065</v>
      </c>
      <c r="L47" s="264">
        <v>6.7526098427940138</v>
      </c>
      <c r="M47" s="264">
        <v>21.470856610699411</v>
      </c>
      <c r="N47" s="264">
        <v>11.72202223571453</v>
      </c>
      <c r="O47" s="264">
        <v>13.322592810966441</v>
      </c>
      <c r="P47" s="264">
        <v>15.08942207740334</v>
      </c>
      <c r="Q47" s="264">
        <v>16.708760292073041</v>
      </c>
      <c r="R47" s="264">
        <v>16.291927539452391</v>
      </c>
      <c r="S47" s="264">
        <v>17.59762154046804</v>
      </c>
      <c r="T47" s="264">
        <v>16.62159290237944</v>
      </c>
      <c r="U47" s="264">
        <v>10.594643760583139</v>
      </c>
      <c r="V47" s="264">
        <v>17.531259855179272</v>
      </c>
      <c r="W47" s="264">
        <v>25.10926933941737</v>
      </c>
      <c r="DA47" s="72" t="s">
        <v>522</v>
      </c>
    </row>
    <row r="48" spans="1:105" ht="12" customHeight="1" x14ac:dyDescent="0.25">
      <c r="A48" s="59" t="s">
        <v>33</v>
      </c>
      <c r="B48" s="299">
        <v>0.61004796437042141</v>
      </c>
      <c r="C48" s="299">
        <v>0.43303063863151919</v>
      </c>
      <c r="D48" s="299">
        <v>0</v>
      </c>
      <c r="E48" s="299">
        <v>0.36277612607014892</v>
      </c>
      <c r="F48" s="299">
        <v>0</v>
      </c>
      <c r="G48" s="299">
        <v>0</v>
      </c>
      <c r="H48" s="299">
        <v>0</v>
      </c>
      <c r="I48" s="299">
        <v>0.33192910337984888</v>
      </c>
      <c r="J48" s="299">
        <v>2.0457203744208812</v>
      </c>
      <c r="K48" s="299">
        <v>1.32643687723402</v>
      </c>
      <c r="L48" s="299">
        <v>1.396532863918595</v>
      </c>
      <c r="M48" s="299">
        <v>5.030792334877078</v>
      </c>
      <c r="N48" s="299">
        <v>2.571792710727967</v>
      </c>
      <c r="O48" s="299">
        <v>2.9005865049693891</v>
      </c>
      <c r="P48" s="299">
        <v>2.7330172633203871</v>
      </c>
      <c r="Q48" s="299">
        <v>3.1168145543364698</v>
      </c>
      <c r="R48" s="299">
        <v>2.6341332281949712</v>
      </c>
      <c r="S48" s="299">
        <v>2.3253737745359762</v>
      </c>
      <c r="T48" s="299">
        <v>2.1604437510715528</v>
      </c>
      <c r="U48" s="299">
        <v>0.27133934310267938</v>
      </c>
      <c r="V48" s="299">
        <v>0.38767393968491859</v>
      </c>
      <c r="W48" s="299">
        <v>0.51652043363350053</v>
      </c>
      <c r="DA48" s="71" t="s">
        <v>523</v>
      </c>
    </row>
    <row r="49" spans="1:105" ht="12" customHeight="1" x14ac:dyDescent="0.25">
      <c r="A49" s="59" t="s">
        <v>160</v>
      </c>
      <c r="B49" s="299">
        <v>0.54816412848490814</v>
      </c>
      <c r="C49" s="299">
        <v>0.39018095549310999</v>
      </c>
      <c r="D49" s="299">
        <v>0.2794493478095969</v>
      </c>
      <c r="E49" s="299">
        <v>0.32733196890460819</v>
      </c>
      <c r="F49" s="299">
        <v>0.8870923426279379</v>
      </c>
      <c r="G49" s="299">
        <v>1.2085014869563611</v>
      </c>
      <c r="H49" s="299">
        <v>0.88026557339213951</v>
      </c>
      <c r="I49" s="299">
        <v>0.91451604315793733</v>
      </c>
      <c r="J49" s="299">
        <v>0.9360117513403633</v>
      </c>
      <c r="K49" s="299">
        <v>0</v>
      </c>
      <c r="L49" s="299">
        <v>0.2138299007724663</v>
      </c>
      <c r="M49" s="299">
        <v>0.65483537372414125</v>
      </c>
      <c r="N49" s="299">
        <v>0.33687252472758189</v>
      </c>
      <c r="O49" s="299">
        <v>0</v>
      </c>
      <c r="P49" s="299">
        <v>0</v>
      </c>
      <c r="Q49" s="299">
        <v>0</v>
      </c>
      <c r="R49" s="299">
        <v>0</v>
      </c>
      <c r="S49" s="299">
        <v>0.13501243960902931</v>
      </c>
      <c r="T49" s="299">
        <v>0.19110676052335601</v>
      </c>
      <c r="U49" s="299">
        <v>8.7400280736038991E-2</v>
      </c>
      <c r="V49" s="299">
        <v>0.115313124078694</v>
      </c>
      <c r="W49" s="299">
        <v>0.1204509943511317</v>
      </c>
      <c r="DA49" s="71" t="s">
        <v>524</v>
      </c>
    </row>
    <row r="50" spans="1:105" ht="12" customHeight="1" x14ac:dyDescent="0.25">
      <c r="A50" s="59" t="s">
        <v>70</v>
      </c>
      <c r="B50" s="299">
        <v>1.615856984575518</v>
      </c>
      <c r="C50" s="299">
        <v>1.144669800831269</v>
      </c>
      <c r="D50" s="299">
        <v>0.81529837866062704</v>
      </c>
      <c r="E50" s="299">
        <v>0.9570386202853246</v>
      </c>
      <c r="F50" s="299">
        <v>1.3018561549736609</v>
      </c>
      <c r="G50" s="299">
        <v>1.186546206385293</v>
      </c>
      <c r="H50" s="299">
        <v>1.747634032481763</v>
      </c>
      <c r="I50" s="299">
        <v>0.91992053526955953</v>
      </c>
      <c r="J50" s="299">
        <v>1.4188453496519009</v>
      </c>
      <c r="K50" s="299">
        <v>0.40801366113619009</v>
      </c>
      <c r="L50" s="299">
        <v>0.43032730911616962</v>
      </c>
      <c r="M50" s="299">
        <v>1.3277167424233871</v>
      </c>
      <c r="N50" s="299">
        <v>0.67836807598732241</v>
      </c>
      <c r="O50" s="299">
        <v>0.76522790905118665</v>
      </c>
      <c r="P50" s="299">
        <v>0.83845710540879059</v>
      </c>
      <c r="Q50" s="299">
        <v>0.40900410388962599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6.5170216213041634</v>
      </c>
      <c r="C51" s="299">
        <v>5.2758057863477283</v>
      </c>
      <c r="D51" s="299">
        <v>3.567986063376051</v>
      </c>
      <c r="E51" s="299">
        <v>5.4125974429554704</v>
      </c>
      <c r="F51" s="299">
        <v>7.7795573603144987</v>
      </c>
      <c r="G51" s="299">
        <v>11.14205083938794</v>
      </c>
      <c r="H51" s="299">
        <v>8.749840543393784</v>
      </c>
      <c r="I51" s="299">
        <v>8.063197788969978</v>
      </c>
      <c r="J51" s="299">
        <v>12.5272202745198</v>
      </c>
      <c r="K51" s="299">
        <v>6.7853814479403951</v>
      </c>
      <c r="L51" s="299">
        <v>4.7119197689867827</v>
      </c>
      <c r="M51" s="299">
        <v>14.457512159674801</v>
      </c>
      <c r="N51" s="299">
        <v>8.1349889242716582</v>
      </c>
      <c r="O51" s="299">
        <v>9.6567783969458691</v>
      </c>
      <c r="P51" s="299">
        <v>11.517947708674161</v>
      </c>
      <c r="Q51" s="299">
        <v>13.18294163384695</v>
      </c>
      <c r="R51" s="299">
        <v>13.657794311257421</v>
      </c>
      <c r="S51" s="299">
        <v>15.137235326323029</v>
      </c>
      <c r="T51" s="299">
        <v>14.27004239078453</v>
      </c>
      <c r="U51" s="299">
        <v>10.235904136744431</v>
      </c>
      <c r="V51" s="299">
        <v>17.02827279141566</v>
      </c>
      <c r="W51" s="299">
        <v>24.47229791143274</v>
      </c>
      <c r="DA51" s="71" t="s">
        <v>526</v>
      </c>
    </row>
    <row r="52" spans="1:105" ht="12" customHeight="1" x14ac:dyDescent="0.25">
      <c r="A52" s="60" t="s">
        <v>527</v>
      </c>
      <c r="B52" s="264">
        <v>6.5646190341779223</v>
      </c>
      <c r="C52" s="264">
        <v>6.6659204804076886</v>
      </c>
      <c r="D52" s="264">
        <v>9.5283570767646957</v>
      </c>
      <c r="E52" s="264">
        <v>10.943578685415529</v>
      </c>
      <c r="F52" s="264">
        <v>10.926662660832919</v>
      </c>
      <c r="G52" s="264">
        <v>11.320054034834049</v>
      </c>
      <c r="H52" s="264">
        <v>10.729046624641549</v>
      </c>
      <c r="I52" s="264">
        <v>10.96421232968801</v>
      </c>
      <c r="J52" s="264">
        <v>4.9617680568221196</v>
      </c>
      <c r="K52" s="264">
        <v>1.822874811510278</v>
      </c>
      <c r="L52" s="264">
        <v>2.4990354831710881</v>
      </c>
      <c r="M52" s="264">
        <v>4.0214787008437431</v>
      </c>
      <c r="N52" s="264">
        <v>5.7687693993181366</v>
      </c>
      <c r="O52" s="264">
        <v>5.5661938486707117</v>
      </c>
      <c r="P52" s="264">
        <v>5.3668075123140353</v>
      </c>
      <c r="Q52" s="264">
        <v>5.0788620261705901</v>
      </c>
      <c r="R52" s="264">
        <v>5.280027450763308</v>
      </c>
      <c r="S52" s="264">
        <v>4.7334380642467746</v>
      </c>
      <c r="T52" s="264">
        <v>4.7177910858585594</v>
      </c>
      <c r="U52" s="264">
        <v>4.8474521900382967</v>
      </c>
      <c r="V52" s="264">
        <v>2.447713434342162</v>
      </c>
      <c r="W52" s="264">
        <v>1.131671397167217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4.0164961620936177</v>
      </c>
      <c r="C53" s="296">
        <f t="shared" si="0"/>
        <v>3.2889843857156507</v>
      </c>
      <c r="D53" s="296">
        <f t="shared" si="0"/>
        <v>3.2284086396583604</v>
      </c>
      <c r="E53" s="296">
        <f t="shared" si="0"/>
        <v>4.210344750880326</v>
      </c>
      <c r="F53" s="296">
        <f t="shared" si="0"/>
        <v>5.1816584922537814</v>
      </c>
      <c r="G53" s="296">
        <f t="shared" si="0"/>
        <v>6.5813674881890645</v>
      </c>
      <c r="H53" s="296">
        <f t="shared" si="0"/>
        <v>5.4187042260624532</v>
      </c>
      <c r="I53" s="296">
        <f t="shared" si="0"/>
        <v>4.8485083181046331</v>
      </c>
      <c r="J53" s="296">
        <f t="shared" si="0"/>
        <v>5.0170680420116742</v>
      </c>
      <c r="K53" s="296">
        <f t="shared" si="0"/>
        <v>2.1327399545545842</v>
      </c>
      <c r="L53" s="296">
        <f t="shared" si="0"/>
        <v>1.8378164913252115</v>
      </c>
      <c r="M53" s="296">
        <f t="shared" si="0"/>
        <v>6.4397484003347119</v>
      </c>
      <c r="N53" s="296">
        <f t="shared" si="0"/>
        <v>4.1395342286240417</v>
      </c>
      <c r="O53" s="296">
        <f t="shared" si="0"/>
        <v>4.5480395927024606</v>
      </c>
      <c r="P53" s="296">
        <f t="shared" si="0"/>
        <v>4.8206049906878627</v>
      </c>
      <c r="Q53" s="296">
        <f t="shared" si="0"/>
        <v>4.9137814766413381</v>
      </c>
      <c r="R53" s="296">
        <f t="shared" si="0"/>
        <v>4.9181057076497083</v>
      </c>
      <c r="S53" s="296">
        <f t="shared" si="0"/>
        <v>4.7532307585751363</v>
      </c>
      <c r="T53" s="296">
        <f t="shared" si="0"/>
        <v>4.416182245833367</v>
      </c>
      <c r="U53" s="296">
        <f t="shared" si="0"/>
        <v>3.2158578080320996</v>
      </c>
      <c r="V53" s="296">
        <f t="shared" si="0"/>
        <v>3.8977834796174697</v>
      </c>
      <c r="W53" s="296">
        <f t="shared" si="0"/>
        <v>4.602808651990566</v>
      </c>
      <c r="DA53" s="70"/>
    </row>
    <row r="54" spans="1:105" ht="12" customHeight="1" x14ac:dyDescent="0.25">
      <c r="A54" s="60" t="s">
        <v>530</v>
      </c>
      <c r="B54" s="264">
        <v>0.38182764686865212</v>
      </c>
      <c r="C54" s="264">
        <v>0.31654676414177241</v>
      </c>
      <c r="D54" s="264">
        <v>0.21950414205891369</v>
      </c>
      <c r="E54" s="264">
        <v>0.3341682663772495</v>
      </c>
      <c r="F54" s="264">
        <v>0.45110427930663588</v>
      </c>
      <c r="G54" s="264">
        <v>0.59722223344429504</v>
      </c>
      <c r="H54" s="264">
        <v>0.49756504053434519</v>
      </c>
      <c r="I54" s="264">
        <v>0.48066821814400063</v>
      </c>
      <c r="J54" s="264">
        <v>0.61090240618190972</v>
      </c>
      <c r="K54" s="264">
        <v>0.31201099079448608</v>
      </c>
      <c r="L54" s="264">
        <v>0.27524160914378981</v>
      </c>
      <c r="M54" s="264">
        <v>0.68217075859330556</v>
      </c>
      <c r="N54" s="264">
        <v>0.4896106142857532</v>
      </c>
      <c r="O54" s="264">
        <v>0.53369912888991033</v>
      </c>
      <c r="P54" s="264">
        <v>0.57935376400206218</v>
      </c>
      <c r="Q54" s="264">
        <v>0.62401523098402389</v>
      </c>
      <c r="R54" s="264">
        <v>0.62256295208674106</v>
      </c>
      <c r="S54" s="264">
        <v>0.64930234877257864</v>
      </c>
      <c r="T54" s="264">
        <v>0.62234014198949972</v>
      </c>
      <c r="U54" s="264">
        <v>0.45046449240246089</v>
      </c>
      <c r="V54" s="264">
        <v>0.54118657424432159</v>
      </c>
      <c r="W54" s="264">
        <v>0.56471982271006893</v>
      </c>
      <c r="DA54" s="72" t="s">
        <v>531</v>
      </c>
    </row>
    <row r="55" spans="1:105" ht="12" customHeight="1" x14ac:dyDescent="0.25">
      <c r="A55" s="59" t="s">
        <v>33</v>
      </c>
      <c r="B55" s="232">
        <v>3.034867567392082E-2</v>
      </c>
      <c r="C55" s="232">
        <v>2.247484125425404E-2</v>
      </c>
      <c r="D55" s="232">
        <v>0</v>
      </c>
      <c r="E55" s="232">
        <v>1.986467614707026E-2</v>
      </c>
      <c r="F55" s="232">
        <v>0</v>
      </c>
      <c r="G55" s="232">
        <v>0</v>
      </c>
      <c r="H55" s="232">
        <v>0</v>
      </c>
      <c r="I55" s="232">
        <v>1.7137904404818691E-2</v>
      </c>
      <c r="J55" s="232">
        <v>8.0581554888673648E-2</v>
      </c>
      <c r="K55" s="232">
        <v>5.1019742763190178E-2</v>
      </c>
      <c r="L55" s="232">
        <v>6.0798287744906053E-2</v>
      </c>
      <c r="M55" s="232">
        <v>0.17037360837738169</v>
      </c>
      <c r="N55" s="232">
        <v>0.11401814931030441</v>
      </c>
      <c r="O55" s="232">
        <v>0.1232774951642827</v>
      </c>
      <c r="P55" s="232">
        <v>0.111107131460844</v>
      </c>
      <c r="Q55" s="232">
        <v>0.11932324211503439</v>
      </c>
      <c r="R55" s="232">
        <v>0.1006580562529288</v>
      </c>
      <c r="S55" s="232">
        <v>8.5799700266778689E-2</v>
      </c>
      <c r="T55" s="232">
        <v>8.0890614918725581E-2</v>
      </c>
      <c r="U55" s="232">
        <v>1.1536842787891719E-2</v>
      </c>
      <c r="V55" s="232">
        <v>1.196741894621443E-2</v>
      </c>
      <c r="W55" s="232">
        <v>1.1616798711451741E-2</v>
      </c>
      <c r="DA55" s="71" t="s">
        <v>532</v>
      </c>
    </row>
    <row r="56" spans="1:105" ht="12" customHeight="1" x14ac:dyDescent="0.25">
      <c r="A56" s="59" t="s">
        <v>160</v>
      </c>
      <c r="B56" s="232">
        <v>2.727007763829618E-2</v>
      </c>
      <c r="C56" s="232">
        <v>2.025088816545121E-2</v>
      </c>
      <c r="D56" s="232">
        <v>1.594316285636244E-2</v>
      </c>
      <c r="E56" s="232">
        <v>1.792384638237075E-2</v>
      </c>
      <c r="F56" s="232">
        <v>4.6173684828146273E-2</v>
      </c>
      <c r="G56" s="232">
        <v>5.8438192729349962E-2</v>
      </c>
      <c r="H56" s="232">
        <v>4.5481261617917539E-2</v>
      </c>
      <c r="I56" s="232">
        <v>4.7217578587492003E-2</v>
      </c>
      <c r="J56" s="232">
        <v>3.6869790837581629E-2</v>
      </c>
      <c r="K56" s="232">
        <v>0</v>
      </c>
      <c r="L56" s="232">
        <v>9.3091198721599981E-3</v>
      </c>
      <c r="M56" s="232">
        <v>2.2176758269482261E-2</v>
      </c>
      <c r="N56" s="232">
        <v>1.493494466436081E-2</v>
      </c>
      <c r="O56" s="232">
        <v>0</v>
      </c>
      <c r="P56" s="232">
        <v>0</v>
      </c>
      <c r="Q56" s="232">
        <v>0</v>
      </c>
      <c r="R56" s="232">
        <v>0</v>
      </c>
      <c r="S56" s="232">
        <v>4.9815762857533929E-3</v>
      </c>
      <c r="T56" s="232">
        <v>7.1553556375594388E-3</v>
      </c>
      <c r="U56" s="232">
        <v>3.7160969247563799E-3</v>
      </c>
      <c r="V56" s="232">
        <v>3.5596936615551991E-3</v>
      </c>
      <c r="W56" s="232">
        <v>2.7090021320708381E-3</v>
      </c>
      <c r="DA56" s="71" t="s">
        <v>533</v>
      </c>
    </row>
    <row r="57" spans="1:105" ht="12" customHeight="1" x14ac:dyDescent="0.25">
      <c r="A57" s="59" t="s">
        <v>162</v>
      </c>
      <c r="B57" s="232">
        <v>0.32420889355643512</v>
      </c>
      <c r="C57" s="232">
        <v>0.27382103472206709</v>
      </c>
      <c r="D57" s="232">
        <v>0.20356097920255131</v>
      </c>
      <c r="E57" s="232">
        <v>0.29637974384780852</v>
      </c>
      <c r="F57" s="232">
        <v>0.40493059447848972</v>
      </c>
      <c r="G57" s="232">
        <v>0.53878404071494512</v>
      </c>
      <c r="H57" s="232">
        <v>0.4520837789164277</v>
      </c>
      <c r="I57" s="232">
        <v>0.41631273515168993</v>
      </c>
      <c r="J57" s="232">
        <v>0.49345106045565451</v>
      </c>
      <c r="K57" s="232">
        <v>0.26099124803129592</v>
      </c>
      <c r="L57" s="232">
        <v>0.20513420152672371</v>
      </c>
      <c r="M57" s="232">
        <v>0.48962039194644152</v>
      </c>
      <c r="N57" s="232">
        <v>0.36065752031108789</v>
      </c>
      <c r="O57" s="232">
        <v>0.41042163372562762</v>
      </c>
      <c r="P57" s="232">
        <v>0.46824663254121818</v>
      </c>
      <c r="Q57" s="232">
        <v>0.50469198886898958</v>
      </c>
      <c r="R57" s="232">
        <v>0.52190489583381228</v>
      </c>
      <c r="S57" s="232">
        <v>0.55852107222004654</v>
      </c>
      <c r="T57" s="232">
        <v>0.53429417143321467</v>
      </c>
      <c r="U57" s="232">
        <v>0.43521155268981282</v>
      </c>
      <c r="V57" s="232">
        <v>0.52565946163655197</v>
      </c>
      <c r="W57" s="232">
        <v>0.5503940218665464</v>
      </c>
      <c r="DA57" s="71" t="s">
        <v>534</v>
      </c>
    </row>
    <row r="58" spans="1:105" ht="12" customHeight="1" x14ac:dyDescent="0.25">
      <c r="A58" s="60" t="s">
        <v>535</v>
      </c>
      <c r="B58" s="264">
        <v>3.3080917448283649</v>
      </c>
      <c r="C58" s="264">
        <v>2.626467865059428</v>
      </c>
      <c r="D58" s="264">
        <v>2.465292033232779</v>
      </c>
      <c r="E58" s="264">
        <v>3.2769346081682369</v>
      </c>
      <c r="F58" s="264">
        <v>4.1618149130111757</v>
      </c>
      <c r="G58" s="264">
        <v>5.4367537070021594</v>
      </c>
      <c r="H58" s="264">
        <v>4.3667944613947496</v>
      </c>
      <c r="I58" s="264">
        <v>3.8017444461990011</v>
      </c>
      <c r="J58" s="264">
        <v>4.2107200656457824</v>
      </c>
      <c r="K58" s="264">
        <v>1.750614354034614</v>
      </c>
      <c r="L58" s="264">
        <v>1.453778961715763</v>
      </c>
      <c r="M58" s="264">
        <v>5.621385608425788</v>
      </c>
      <c r="N58" s="264">
        <v>3.3941703384368291</v>
      </c>
      <c r="O58" s="264">
        <v>3.7777722959308599</v>
      </c>
      <c r="P58" s="264">
        <v>4.0230709042273629</v>
      </c>
      <c r="Q58" s="264">
        <v>4.0953285360494602</v>
      </c>
      <c r="R58" s="264">
        <v>4.0937772205220027</v>
      </c>
      <c r="S58" s="264">
        <v>3.9292779636716868</v>
      </c>
      <c r="T58" s="264">
        <v>3.6172001423005962</v>
      </c>
      <c r="U58" s="264">
        <v>2.55928868959636</v>
      </c>
      <c r="V58" s="264">
        <v>3.2810364688040621</v>
      </c>
      <c r="W58" s="264">
        <v>4.0126369827080008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0.40022227514075243</v>
      </c>
      <c r="K59" s="231">
        <v>6.8006605634585951E-2</v>
      </c>
      <c r="L59" s="231">
        <v>9.3948741753577189E-2</v>
      </c>
      <c r="M59" s="231">
        <v>0.65665994215540058</v>
      </c>
      <c r="N59" s="231">
        <v>0.1944374324465685</v>
      </c>
      <c r="O59" s="231">
        <v>0.23324806978930401</v>
      </c>
      <c r="P59" s="231">
        <v>0.25649195001893671</v>
      </c>
      <c r="Q59" s="231">
        <v>0.23928458454044171</v>
      </c>
      <c r="R59" s="231">
        <v>0.25761615441346958</v>
      </c>
      <c r="S59" s="231">
        <v>0.23902704292458959</v>
      </c>
      <c r="T59" s="231">
        <v>0.23161745529675209</v>
      </c>
      <c r="U59" s="231">
        <v>0.17130502418284629</v>
      </c>
      <c r="V59" s="231">
        <v>0.2195378474845788</v>
      </c>
      <c r="W59" s="231">
        <v>0.2314671253649829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0.2172075055900492</v>
      </c>
      <c r="C61" s="231">
        <v>0.1570113435996229</v>
      </c>
      <c r="D61" s="231">
        <v>0</v>
      </c>
      <c r="E61" s="231">
        <v>0.16839047080099259</v>
      </c>
      <c r="F61" s="231">
        <v>0</v>
      </c>
      <c r="G61" s="231">
        <v>0</v>
      </c>
      <c r="H61" s="231">
        <v>0</v>
      </c>
      <c r="I61" s="231">
        <v>0.11715690281724039</v>
      </c>
      <c r="J61" s="231">
        <v>0.43838434772705143</v>
      </c>
      <c r="K61" s="231">
        <v>0.18385209730445601</v>
      </c>
      <c r="L61" s="231">
        <v>0.2647482307900022</v>
      </c>
      <c r="M61" s="231">
        <v>0.94079807527350423</v>
      </c>
      <c r="N61" s="231">
        <v>0.55184227393792928</v>
      </c>
      <c r="O61" s="231">
        <v>0.59876800120352447</v>
      </c>
      <c r="P61" s="231">
        <v>0.57333239998388486</v>
      </c>
      <c r="Q61" s="231">
        <v>0.63843902898113514</v>
      </c>
      <c r="R61" s="231">
        <v>0.54132225976712423</v>
      </c>
      <c r="S61" s="231">
        <v>0.44511432063061462</v>
      </c>
      <c r="T61" s="231">
        <v>0.43705916514193821</v>
      </c>
      <c r="U61" s="231">
        <v>6.0731745122670489E-2</v>
      </c>
      <c r="V61" s="231">
        <v>6.714137843047932E-2</v>
      </c>
      <c r="W61" s="231">
        <v>7.7102174072643748E-2</v>
      </c>
      <c r="DA61" s="73" t="s">
        <v>539</v>
      </c>
    </row>
    <row r="62" spans="1:105" ht="12" customHeight="1" x14ac:dyDescent="0.25">
      <c r="A62" s="64" t="s">
        <v>160</v>
      </c>
      <c r="B62" s="231">
        <v>0.1951737731393422</v>
      </c>
      <c r="C62" s="231">
        <v>0.14147459926291389</v>
      </c>
      <c r="D62" s="231">
        <v>0.14775114383482921</v>
      </c>
      <c r="E62" s="231">
        <v>0.15193829028706421</v>
      </c>
      <c r="F62" s="231">
        <v>0.37035782427064379</v>
      </c>
      <c r="G62" s="231">
        <v>0.48535695616324859</v>
      </c>
      <c r="H62" s="231">
        <v>0.33784730359593218</v>
      </c>
      <c r="I62" s="231">
        <v>0.32278539634547221</v>
      </c>
      <c r="J62" s="231">
        <v>0.20058112839217371</v>
      </c>
      <c r="K62" s="231">
        <v>0</v>
      </c>
      <c r="L62" s="231">
        <v>4.0536882004097337E-2</v>
      </c>
      <c r="M62" s="231">
        <v>0.1224594096141976</v>
      </c>
      <c r="N62" s="231">
        <v>7.2284402742653187E-2</v>
      </c>
      <c r="O62" s="231">
        <v>0</v>
      </c>
      <c r="P62" s="231">
        <v>0</v>
      </c>
      <c r="Q62" s="231">
        <v>0</v>
      </c>
      <c r="R62" s="231">
        <v>0</v>
      </c>
      <c r="S62" s="231">
        <v>2.584357447879404E-2</v>
      </c>
      <c r="T62" s="231">
        <v>3.8661020989734618E-2</v>
      </c>
      <c r="U62" s="231">
        <v>1.956211551416023E-2</v>
      </c>
      <c r="V62" s="231">
        <v>1.9971118275478969E-2</v>
      </c>
      <c r="W62" s="231">
        <v>1.7979992521019301E-2</v>
      </c>
      <c r="DA62" s="73" t="s">
        <v>540</v>
      </c>
    </row>
    <row r="63" spans="1:105" ht="12" customHeight="1" x14ac:dyDescent="0.25">
      <c r="A63" s="64" t="s">
        <v>70</v>
      </c>
      <c r="B63" s="231">
        <v>0.57532568832045761</v>
      </c>
      <c r="C63" s="231">
        <v>0.41504255674473312</v>
      </c>
      <c r="D63" s="231">
        <v>0.43106655627575768</v>
      </c>
      <c r="E63" s="231">
        <v>0.44423040068909059</v>
      </c>
      <c r="F63" s="231">
        <v>0.54352020629673536</v>
      </c>
      <c r="G63" s="231">
        <v>0.47653930201495182</v>
      </c>
      <c r="H63" s="231">
        <v>0.67074467455450992</v>
      </c>
      <c r="I63" s="231">
        <v>0.32469295296117889</v>
      </c>
      <c r="J63" s="231">
        <v>0.30404917549339522</v>
      </c>
      <c r="K63" s="231">
        <v>5.6553137669983163E-2</v>
      </c>
      <c r="L63" s="231">
        <v>8.1579457736104713E-2</v>
      </c>
      <c r="M63" s="231">
        <v>0.2482935634453792</v>
      </c>
      <c r="N63" s="231">
        <v>0.1455607911392589</v>
      </c>
      <c r="O63" s="231">
        <v>0.15796597852976871</v>
      </c>
      <c r="P63" s="231">
        <v>0.17589154337925211</v>
      </c>
      <c r="Q63" s="231">
        <v>8.3779184928819764E-2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0.20254553146394369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1.0084752761572609E-3</v>
      </c>
      <c r="W64" s="231">
        <v>5.8242110892089342E-4</v>
      </c>
      <c r="DA64" s="73" t="s">
        <v>542</v>
      </c>
    </row>
    <row r="65" spans="1:105" ht="12" customHeight="1" x14ac:dyDescent="0.25">
      <c r="A65" s="64" t="s">
        <v>162</v>
      </c>
      <c r="B65" s="231">
        <v>2.320384777778516</v>
      </c>
      <c r="C65" s="231">
        <v>1.912939365452158</v>
      </c>
      <c r="D65" s="231">
        <v>1.886474333122192</v>
      </c>
      <c r="E65" s="231">
        <v>2.5123754463910899</v>
      </c>
      <c r="F65" s="231">
        <v>3.247936882443796</v>
      </c>
      <c r="G65" s="231">
        <v>4.4748574488239594</v>
      </c>
      <c r="H65" s="231">
        <v>3.358202483244308</v>
      </c>
      <c r="I65" s="231">
        <v>2.8459670156657122</v>
      </c>
      <c r="J65" s="231">
        <v>2.6845004613267829</v>
      </c>
      <c r="K65" s="231">
        <v>0.94049451702215681</v>
      </c>
      <c r="L65" s="231">
        <v>0.89326392145427014</v>
      </c>
      <c r="M65" s="231">
        <v>2.7036694635096041</v>
      </c>
      <c r="N65" s="231">
        <v>1.7455647835471271</v>
      </c>
      <c r="O65" s="231">
        <v>1.993448528047149</v>
      </c>
      <c r="P65" s="231">
        <v>2.4162352325137562</v>
      </c>
      <c r="Q65" s="231">
        <v>2.7003545796839981</v>
      </c>
      <c r="R65" s="231">
        <v>2.8067175953247609</v>
      </c>
      <c r="S65" s="231">
        <v>2.8975127750576481</v>
      </c>
      <c r="T65" s="231">
        <v>2.8868387852092701</v>
      </c>
      <c r="U65" s="231">
        <v>2.2910216927060598</v>
      </c>
      <c r="V65" s="231">
        <v>2.9491322229064201</v>
      </c>
      <c r="W65" s="231">
        <v>3.6530352928180938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5.3099297162130327E-2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0.13804288124726599</v>
      </c>
      <c r="J68" s="231">
        <v>0.18298267756562611</v>
      </c>
      <c r="K68" s="231">
        <v>0.29916246493948839</v>
      </c>
      <c r="L68" s="231">
        <v>7.9701727977711301E-2</v>
      </c>
      <c r="M68" s="231">
        <v>0.94950515442770245</v>
      </c>
      <c r="N68" s="231">
        <v>0.68448065462329188</v>
      </c>
      <c r="O68" s="231">
        <v>0.79434171836111467</v>
      </c>
      <c r="P68" s="231">
        <v>0.60111977833153318</v>
      </c>
      <c r="Q68" s="231">
        <v>0.43347115791506552</v>
      </c>
      <c r="R68" s="231">
        <v>0.48812121101664852</v>
      </c>
      <c r="S68" s="231">
        <v>0.32178025058004101</v>
      </c>
      <c r="T68" s="231">
        <v>2.3023715662901002E-2</v>
      </c>
      <c r="U68" s="231">
        <v>1.6668112070623211E-2</v>
      </c>
      <c r="V68" s="231">
        <v>2.424542643094749E-2</v>
      </c>
      <c r="W68" s="231">
        <v>3.2469976822339819E-2</v>
      </c>
      <c r="DA68" s="73" t="s">
        <v>546</v>
      </c>
    </row>
    <row r="69" spans="1:105" ht="12" customHeight="1" x14ac:dyDescent="0.25">
      <c r="A69" s="61" t="s">
        <v>547</v>
      </c>
      <c r="B69" s="265">
        <v>0.32657677039660121</v>
      </c>
      <c r="C69" s="265">
        <v>0.34596975651445028</v>
      </c>
      <c r="D69" s="265">
        <v>0.54361246436666788</v>
      </c>
      <c r="E69" s="265">
        <v>0.59924187633483983</v>
      </c>
      <c r="F69" s="265">
        <v>0.56873929993597028</v>
      </c>
      <c r="G69" s="265">
        <v>0.54739154774261001</v>
      </c>
      <c r="H69" s="265">
        <v>0.55434472413335789</v>
      </c>
      <c r="I69" s="265">
        <v>0.56609565376163085</v>
      </c>
      <c r="J69" s="265">
        <v>0.19544557018398251</v>
      </c>
      <c r="K69" s="265">
        <v>7.0114609725484042E-2</v>
      </c>
      <c r="L69" s="265">
        <v>0.10879592046565879</v>
      </c>
      <c r="M69" s="265">
        <v>0.1361920333156178</v>
      </c>
      <c r="N69" s="265">
        <v>0.25575327590145902</v>
      </c>
      <c r="O69" s="265">
        <v>0.23656816788169041</v>
      </c>
      <c r="P69" s="265">
        <v>0.21818032245843841</v>
      </c>
      <c r="Q69" s="265">
        <v>0.19443770960785389</v>
      </c>
      <c r="R69" s="265">
        <v>0.20176553504096439</v>
      </c>
      <c r="S69" s="265">
        <v>0.1746504461308705</v>
      </c>
      <c r="T69" s="265">
        <v>0.17664196154327069</v>
      </c>
      <c r="U69" s="265">
        <v>0.20610462603327881</v>
      </c>
      <c r="V69" s="265">
        <v>7.5560436569086037E-2</v>
      </c>
      <c r="W69" s="265">
        <v>2.5451846572495909E-2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3.0578117534639282</v>
      </c>
      <c r="I72" s="225">
        <v>3.2370194307082309</v>
      </c>
      <c r="J72" s="225">
        <v>3.3221076311539428</v>
      </c>
      <c r="K72" s="225">
        <v>1.8307400603006569</v>
      </c>
      <c r="L72" s="225">
        <v>2.7564975133696872</v>
      </c>
      <c r="M72" s="225">
        <v>3.160680189750988</v>
      </c>
      <c r="N72" s="225">
        <v>2.8209377816291652</v>
      </c>
      <c r="O72" s="225">
        <v>2.8332626693465501</v>
      </c>
      <c r="P72" s="225">
        <v>1.173423077507326</v>
      </c>
      <c r="Q72" s="225">
        <v>1.254376334097445</v>
      </c>
      <c r="R72" s="225">
        <v>1.650818241103589</v>
      </c>
      <c r="S72" s="225">
        <v>3.1317576747519662</v>
      </c>
      <c r="T72" s="225">
        <v>2.5567080628412842</v>
      </c>
      <c r="U72" s="225">
        <v>0.87841464919258405</v>
      </c>
      <c r="V72" s="225">
        <v>1.603568536004959</v>
      </c>
      <c r="W72" s="225">
        <v>1.5953612202626539</v>
      </c>
      <c r="DA72" s="89" t="s">
        <v>549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5.3567598277191927E-3</v>
      </c>
      <c r="I73" s="261">
        <v>5.6707008298660126E-3</v>
      </c>
      <c r="J73" s="261">
        <v>5.819760710165876E-3</v>
      </c>
      <c r="K73" s="261">
        <v>3.2071414464744448E-3</v>
      </c>
      <c r="L73" s="261">
        <v>4.8289091465835527E-3</v>
      </c>
      <c r="M73" s="261">
        <v>5.536967620531374E-3</v>
      </c>
      <c r="N73" s="261">
        <v>4.941797403966091E-3</v>
      </c>
      <c r="O73" s="261">
        <v>4.9633884856519232E-3</v>
      </c>
      <c r="P73" s="261">
        <v>2.0556352415647709E-3</v>
      </c>
      <c r="Q73" s="261">
        <v>2.1974514120163512E-3</v>
      </c>
      <c r="R73" s="261">
        <v>2.8919493905447801E-3</v>
      </c>
      <c r="S73" s="261">
        <v>5.4863003529420267E-3</v>
      </c>
      <c r="T73" s="261">
        <v>4.478912420547345E-3</v>
      </c>
      <c r="U73" s="261">
        <v>1.53883125720412E-3</v>
      </c>
      <c r="V73" s="261">
        <v>2.8091760406619261E-3</v>
      </c>
      <c r="W73" s="261">
        <v>2.794798236262731E-3</v>
      </c>
      <c r="DA73" s="67" t="s">
        <v>550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2.7864194160201711E-3</v>
      </c>
      <c r="I74" s="226">
        <v>2.949721735332702E-3</v>
      </c>
      <c r="J74" s="226">
        <v>3.02725803674908E-3</v>
      </c>
      <c r="K74" s="226">
        <v>1.668254968262108E-3</v>
      </c>
      <c r="L74" s="226">
        <v>2.5118479523034459E-3</v>
      </c>
      <c r="M74" s="226">
        <v>2.880157890202204E-3</v>
      </c>
      <c r="N74" s="226">
        <v>2.5705689034619598E-3</v>
      </c>
      <c r="O74" s="226">
        <v>2.58179991085396E-3</v>
      </c>
      <c r="P74" s="226">
        <v>1.0692773492871361E-3</v>
      </c>
      <c r="Q74" s="226">
        <v>1.1430456987298551E-3</v>
      </c>
      <c r="R74" s="226">
        <v>1.5043018897848749E-3</v>
      </c>
      <c r="S74" s="226">
        <v>2.8538023576212788E-3</v>
      </c>
      <c r="T74" s="226">
        <v>2.329790569793164E-3</v>
      </c>
      <c r="U74" s="226">
        <v>8.0045203275017258E-4</v>
      </c>
      <c r="V74" s="226">
        <v>1.4612457743978951E-3</v>
      </c>
      <c r="W74" s="226">
        <v>1.453766888910002E-3</v>
      </c>
      <c r="DA74" s="174" t="s">
        <v>551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6.522141379134358E-2</v>
      </c>
      <c r="I75" s="226">
        <v>6.9043813276407878E-2</v>
      </c>
      <c r="J75" s="226">
        <v>7.0858696983237199E-2</v>
      </c>
      <c r="K75" s="226">
        <v>3.9048661148756512E-2</v>
      </c>
      <c r="L75" s="226">
        <v>5.879454964181749E-2</v>
      </c>
      <c r="M75" s="226">
        <v>6.7415539979829506E-2</v>
      </c>
      <c r="N75" s="226">
        <v>6.0169024507916738E-2</v>
      </c>
      <c r="O75" s="226">
        <v>6.0431907466668697E-2</v>
      </c>
      <c r="P75" s="226">
        <v>2.5028457688245759E-2</v>
      </c>
      <c r="Q75" s="226">
        <v>2.6755145356314021E-2</v>
      </c>
      <c r="R75" s="226">
        <v>3.5211029415267742E-2</v>
      </c>
      <c r="S75" s="226">
        <v>6.679863891810528E-2</v>
      </c>
      <c r="T75" s="226">
        <v>5.4533152448629808E-2</v>
      </c>
      <c r="U75" s="226">
        <v>1.8736092975797428E-2</v>
      </c>
      <c r="V75" s="226">
        <v>3.4203219642712772E-2</v>
      </c>
      <c r="W75" s="226">
        <v>3.4028162190019362E-2</v>
      </c>
      <c r="DA75" s="174" t="s">
        <v>552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1.785586609239731E-3</v>
      </c>
      <c r="I76" s="226">
        <v>1.890233609955338E-3</v>
      </c>
      <c r="J76" s="226">
        <v>1.9399202367219579E-3</v>
      </c>
      <c r="K76" s="226">
        <v>1.0690471488248149E-3</v>
      </c>
      <c r="L76" s="226">
        <v>1.609636382194518E-3</v>
      </c>
      <c r="M76" s="226">
        <v>1.8456558735104581E-3</v>
      </c>
      <c r="N76" s="226">
        <v>1.64726580132203E-3</v>
      </c>
      <c r="O76" s="226">
        <v>1.6544628285506411E-3</v>
      </c>
      <c r="P76" s="226">
        <v>6.8521174718825704E-4</v>
      </c>
      <c r="Q76" s="226">
        <v>7.3248380400545013E-4</v>
      </c>
      <c r="R76" s="226">
        <v>9.6398313018159355E-4</v>
      </c>
      <c r="S76" s="226">
        <v>1.828766784314008E-3</v>
      </c>
      <c r="T76" s="226">
        <v>1.492970806849115E-3</v>
      </c>
      <c r="U76" s="226">
        <v>5.1294375240137338E-4</v>
      </c>
      <c r="V76" s="226">
        <v>9.3639201355397541E-4</v>
      </c>
      <c r="W76" s="226">
        <v>9.3159941208757692E-4</v>
      </c>
      <c r="DA76" s="174" t="s">
        <v>553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7.5416198147502814E-3</v>
      </c>
      <c r="I77" s="262">
        <v>8.2721144512313185E-3</v>
      </c>
      <c r="J77" s="262">
        <v>8.0094669278448216E-3</v>
      </c>
      <c r="K77" s="262">
        <v>4.6221475443689181E-3</v>
      </c>
      <c r="L77" s="262">
        <v>6.9796981621907499E-3</v>
      </c>
      <c r="M77" s="262">
        <v>7.0037808652297258E-3</v>
      </c>
      <c r="N77" s="262">
        <v>6.7291838507127257E-3</v>
      </c>
      <c r="O77" s="262">
        <v>6.669023769545394E-3</v>
      </c>
      <c r="P77" s="262">
        <v>2.7957267961682842E-3</v>
      </c>
      <c r="Q77" s="262">
        <v>3.0454555490536999E-3</v>
      </c>
      <c r="R77" s="262">
        <v>4.0620117579177181E-3</v>
      </c>
      <c r="S77" s="262">
        <v>7.9291354442185807E-3</v>
      </c>
      <c r="T77" s="262">
        <v>6.5405029371092688E-3</v>
      </c>
      <c r="U77" s="262">
        <v>2.3234672206158759E-3</v>
      </c>
      <c r="V77" s="262">
        <v>4.2488185410701831E-3</v>
      </c>
      <c r="W77" s="262">
        <v>4.2994373061417583E-3</v>
      </c>
      <c r="DA77" s="68" t="s">
        <v>554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3.2607586252978858E-4</v>
      </c>
      <c r="I78" s="228">
        <v>3.7935058605195353E-4</v>
      </c>
      <c r="J78" s="228">
        <v>4.0689037355723888E-4</v>
      </c>
      <c r="K78" s="228">
        <v>0</v>
      </c>
      <c r="L78" s="228">
        <v>2.0101162992628571E-4</v>
      </c>
      <c r="M78" s="228">
        <v>2.3969714181666519E-4</v>
      </c>
      <c r="N78" s="228">
        <v>1.591837592934665E-4</v>
      </c>
      <c r="O78" s="228">
        <v>0</v>
      </c>
      <c r="P78" s="228">
        <v>0</v>
      </c>
      <c r="Q78" s="228">
        <v>0</v>
      </c>
      <c r="R78" s="228">
        <v>0</v>
      </c>
      <c r="S78" s="228">
        <v>5.3511383183847828E-5</v>
      </c>
      <c r="T78" s="228">
        <v>6.5172231262404536E-5</v>
      </c>
      <c r="U78" s="228">
        <v>1.338573234127082E-5</v>
      </c>
      <c r="V78" s="228">
        <v>2.500827182850278E-5</v>
      </c>
      <c r="W78" s="228">
        <v>2.0131512880611561E-5</v>
      </c>
      <c r="DA78" s="69" t="s">
        <v>555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3.241194349099284E-3</v>
      </c>
      <c r="I79" s="228">
        <v>3.344696716458069E-3</v>
      </c>
      <c r="J79" s="228">
        <v>5.4456638282948996E-3</v>
      </c>
      <c r="K79" s="228">
        <v>3.643366699588182E-3</v>
      </c>
      <c r="L79" s="228">
        <v>4.429458506150512E-3</v>
      </c>
      <c r="M79" s="228">
        <v>5.2920542803687803E-3</v>
      </c>
      <c r="N79" s="228">
        <v>3.8440597665941071E-3</v>
      </c>
      <c r="O79" s="228">
        <v>4.2305328832881938E-3</v>
      </c>
      <c r="P79" s="228">
        <v>1.9071070101139931E-3</v>
      </c>
      <c r="Q79" s="228">
        <v>2.198471930762818E-3</v>
      </c>
      <c r="R79" s="228">
        <v>2.929487972624665E-3</v>
      </c>
      <c r="S79" s="228">
        <v>5.9995538354584181E-3</v>
      </c>
      <c r="T79" s="228">
        <v>4.8664448095380964E-3</v>
      </c>
      <c r="U79" s="228">
        <v>1.567673145801123E-3</v>
      </c>
      <c r="V79" s="228">
        <v>3.6929679786232E-3</v>
      </c>
      <c r="W79" s="228">
        <v>4.090164496160037E-3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3.9743496031212086E-3</v>
      </c>
      <c r="I82" s="228">
        <v>4.548067148721296E-3</v>
      </c>
      <c r="J82" s="228">
        <v>2.156912725992683E-3</v>
      </c>
      <c r="K82" s="228">
        <v>9.7878084478073566E-4</v>
      </c>
      <c r="L82" s="228">
        <v>2.3492280261139518E-3</v>
      </c>
      <c r="M82" s="228">
        <v>1.4720294430442811E-3</v>
      </c>
      <c r="N82" s="228">
        <v>2.7259403248251521E-3</v>
      </c>
      <c r="O82" s="228">
        <v>2.4384908862572002E-3</v>
      </c>
      <c r="P82" s="228">
        <v>8.8861978605429056E-4</v>
      </c>
      <c r="Q82" s="228">
        <v>8.4698361829088295E-4</v>
      </c>
      <c r="R82" s="228">
        <v>1.1325237852930531E-3</v>
      </c>
      <c r="S82" s="228">
        <v>1.876070225576314E-3</v>
      </c>
      <c r="T82" s="228">
        <v>1.608885896308767E-3</v>
      </c>
      <c r="U82" s="228">
        <v>7.4240834247348161E-4</v>
      </c>
      <c r="V82" s="228">
        <v>5.3084229061848003E-4</v>
      </c>
      <c r="W82" s="228">
        <v>1.8914129710111011E-4</v>
      </c>
      <c r="DA82" s="69" t="s">
        <v>559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0.67071510832897197</v>
      </c>
      <c r="I83" s="263">
        <v>0.72819257482741206</v>
      </c>
      <c r="J83" s="263">
        <v>0.73396948560620678</v>
      </c>
      <c r="K83" s="263">
        <v>0.41783866966727912</v>
      </c>
      <c r="L83" s="263">
        <v>0.64027061799093987</v>
      </c>
      <c r="M83" s="263">
        <v>0.67215892626216933</v>
      </c>
      <c r="N83" s="263">
        <v>0.62179867968123959</v>
      </c>
      <c r="O83" s="263">
        <v>0.6194303623369144</v>
      </c>
      <c r="P83" s="263">
        <v>0.257716257674241</v>
      </c>
      <c r="Q83" s="263">
        <v>0.27883396697746499</v>
      </c>
      <c r="R83" s="263">
        <v>0.36601984760560052</v>
      </c>
      <c r="S83" s="263">
        <v>0.70796379582237079</v>
      </c>
      <c r="T83" s="263">
        <v>0.58330043267255771</v>
      </c>
      <c r="U83" s="263">
        <v>0.20147766592471961</v>
      </c>
      <c r="V83" s="263">
        <v>0.36860416887906772</v>
      </c>
      <c r="W83" s="263">
        <v>0.372797367351271</v>
      </c>
      <c r="DA83" s="70" t="s">
        <v>561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0.34519816447324908</v>
      </c>
      <c r="I84" s="264">
        <v>0.3514754630452504</v>
      </c>
      <c r="J84" s="264">
        <v>0.56759860458858546</v>
      </c>
      <c r="K84" s="264">
        <v>0.34419570548966921</v>
      </c>
      <c r="L84" s="264">
        <v>0.4673220302731842</v>
      </c>
      <c r="M84" s="264">
        <v>0.56612419964685845</v>
      </c>
      <c r="N84" s="264">
        <v>0.41671858549630558</v>
      </c>
      <c r="O84" s="264">
        <v>0.4368951082389238</v>
      </c>
      <c r="P84" s="264">
        <v>0.19010294009460171</v>
      </c>
      <c r="Q84" s="264">
        <v>0.2138356286639472</v>
      </c>
      <c r="R84" s="264">
        <v>0.2764315444704265</v>
      </c>
      <c r="S84" s="264">
        <v>0.55789913975263761</v>
      </c>
      <c r="T84" s="264">
        <v>0.45434218424529099</v>
      </c>
      <c r="U84" s="264">
        <v>0.1382315006338426</v>
      </c>
      <c r="V84" s="264">
        <v>0.32344482244793621</v>
      </c>
      <c r="W84" s="264">
        <v>0.35672004292126341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1.140468365457652E-2</v>
      </c>
      <c r="J85" s="232">
        <v>6.859415779021405E-2</v>
      </c>
      <c r="K85" s="232">
        <v>5.3587192503403061E-2</v>
      </c>
      <c r="L85" s="232">
        <v>9.6648642303258661E-2</v>
      </c>
      <c r="M85" s="232">
        <v>0.13264739902145251</v>
      </c>
      <c r="N85" s="232">
        <v>9.1427383351908489E-2</v>
      </c>
      <c r="O85" s="232">
        <v>9.5120527439811045E-2</v>
      </c>
      <c r="P85" s="232">
        <v>3.4431710798556663E-2</v>
      </c>
      <c r="Q85" s="232">
        <v>3.9888417094096039E-2</v>
      </c>
      <c r="R85" s="232">
        <v>4.4694374858193199E-2</v>
      </c>
      <c r="S85" s="232">
        <v>7.3721555235950365E-2</v>
      </c>
      <c r="T85" s="232">
        <v>5.9054552627168619E-2</v>
      </c>
      <c r="U85" s="232">
        <v>3.5402459417870958E-3</v>
      </c>
      <c r="V85" s="232">
        <v>7.1524311216022542E-3</v>
      </c>
      <c r="W85" s="232">
        <v>7.338054674741374E-3</v>
      </c>
      <c r="DA85" s="71" t="s">
        <v>564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2.6707066271285579E-2</v>
      </c>
      <c r="I86" s="232">
        <v>3.1421668250993462E-2</v>
      </c>
      <c r="J86" s="232">
        <v>3.1385001864250937E-2</v>
      </c>
      <c r="K86" s="232">
        <v>0</v>
      </c>
      <c r="L86" s="232">
        <v>1.479834103975948E-2</v>
      </c>
      <c r="M86" s="232">
        <v>1.7266109059910249E-2</v>
      </c>
      <c r="N86" s="232">
        <v>1.1975838227753549E-2</v>
      </c>
      <c r="O86" s="232">
        <v>0</v>
      </c>
      <c r="P86" s="232">
        <v>0</v>
      </c>
      <c r="Q86" s="232">
        <v>0</v>
      </c>
      <c r="R86" s="232">
        <v>0</v>
      </c>
      <c r="S86" s="232">
        <v>4.2803127536619953E-3</v>
      </c>
      <c r="T86" s="232">
        <v>5.2237991575280144E-3</v>
      </c>
      <c r="U86" s="232">
        <v>1.1403377248898471E-3</v>
      </c>
      <c r="V86" s="232">
        <v>2.1274816100869788E-3</v>
      </c>
      <c r="W86" s="232">
        <v>1.711212034648617E-3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5.3022836896351219E-2</v>
      </c>
      <c r="I87" s="232">
        <v>3.1607360081625638E-2</v>
      </c>
      <c r="J87" s="232">
        <v>4.7574684698286428E-2</v>
      </c>
      <c r="K87" s="232">
        <v>1.6483488192002221E-2</v>
      </c>
      <c r="L87" s="232">
        <v>2.9781289969354301E-2</v>
      </c>
      <c r="M87" s="232">
        <v>3.5008038654014813E-2</v>
      </c>
      <c r="N87" s="232">
        <v>2.411602532283166E-2</v>
      </c>
      <c r="O87" s="232">
        <v>2.509453939605252E-2</v>
      </c>
      <c r="P87" s="232">
        <v>1.056323827803282E-2</v>
      </c>
      <c r="Q87" s="232">
        <v>5.234358992083037E-3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0.26546826130561241</v>
      </c>
      <c r="I88" s="232">
        <v>0.27704175105805479</v>
      </c>
      <c r="J88" s="232">
        <v>0.42004476023583409</v>
      </c>
      <c r="K88" s="232">
        <v>0.27412502479426393</v>
      </c>
      <c r="L88" s="232">
        <v>0.32609375696081172</v>
      </c>
      <c r="M88" s="232">
        <v>0.38120265291148092</v>
      </c>
      <c r="N88" s="232">
        <v>0.28919933859381192</v>
      </c>
      <c r="O88" s="232">
        <v>0.31668004140306022</v>
      </c>
      <c r="P88" s="232">
        <v>0.14510799101801219</v>
      </c>
      <c r="Q88" s="232">
        <v>0.16871285257776811</v>
      </c>
      <c r="R88" s="232">
        <v>0.23173716961223331</v>
      </c>
      <c r="S88" s="232">
        <v>0.47989727176302521</v>
      </c>
      <c r="T88" s="232">
        <v>0.3900638324605944</v>
      </c>
      <c r="U88" s="232">
        <v>0.13355091696716559</v>
      </c>
      <c r="V88" s="232">
        <v>0.314164909716247</v>
      </c>
      <c r="W88" s="232">
        <v>0.34767077621187342</v>
      </c>
      <c r="DA88" s="71" t="s">
        <v>567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0.32551694385572288</v>
      </c>
      <c r="I89" s="264">
        <v>0.37671711178216161</v>
      </c>
      <c r="J89" s="264">
        <v>0.16637088101762129</v>
      </c>
      <c r="K89" s="264">
        <v>7.3642964177609987E-2</v>
      </c>
      <c r="L89" s="264">
        <v>0.17294858771775559</v>
      </c>
      <c r="M89" s="264">
        <v>0.1060347266153109</v>
      </c>
      <c r="N89" s="264">
        <v>0.205080094184934</v>
      </c>
      <c r="O89" s="264">
        <v>0.1825352540979906</v>
      </c>
      <c r="P89" s="264">
        <v>6.7613317579639343E-2</v>
      </c>
      <c r="Q89" s="264">
        <v>6.4998338313517826E-2</v>
      </c>
      <c r="R89" s="264">
        <v>8.9588303135173963E-2</v>
      </c>
      <c r="S89" s="264">
        <v>0.15006465606973321</v>
      </c>
      <c r="T89" s="264">
        <v>0.12895824842726669</v>
      </c>
      <c r="U89" s="264">
        <v>6.324616529087701E-2</v>
      </c>
      <c r="V89" s="264">
        <v>4.5159346431131488E-2</v>
      </c>
      <c r="W89" s="264">
        <v>1.6077324430007599E-2</v>
      </c>
      <c r="DA89" s="72" t="s">
        <v>569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1.2863847720738579</v>
      </c>
      <c r="I90" s="296">
        <v>1.396622541765953</v>
      </c>
      <c r="J90" s="296">
        <v>1.4077022534992789</v>
      </c>
      <c r="K90" s="296">
        <v>0.80138540964542204</v>
      </c>
      <c r="L90" s="296">
        <v>1.227994364167337</v>
      </c>
      <c r="M90" s="296">
        <v>1.289153914113224</v>
      </c>
      <c r="N90" s="296">
        <v>1.1925664755493419</v>
      </c>
      <c r="O90" s="296">
        <v>1.1880242081554131</v>
      </c>
      <c r="P90" s="296">
        <v>0.49428179754883511</v>
      </c>
      <c r="Q90" s="296">
        <v>0.53478409029788343</v>
      </c>
      <c r="R90" s="296">
        <v>0.70200052509582034</v>
      </c>
      <c r="S90" s="296">
        <v>1.3578251552950209</v>
      </c>
      <c r="T90" s="296">
        <v>1.118729524378091</v>
      </c>
      <c r="U90" s="296">
        <v>0.38642010317057268</v>
      </c>
      <c r="V90" s="296">
        <v>0.70695707295205912</v>
      </c>
      <c r="W90" s="296">
        <v>0.71499933500034452</v>
      </c>
      <c r="DA90" s="70" t="s">
        <v>570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0.66206598988438692</v>
      </c>
      <c r="I91" s="264">
        <v>0.67410541048563366</v>
      </c>
      <c r="J91" s="264">
        <v>1.08861451386153</v>
      </c>
      <c r="K91" s="264">
        <v>0.66014334351025239</v>
      </c>
      <c r="L91" s="264">
        <v>0.89629104210249522</v>
      </c>
      <c r="M91" s="264">
        <v>1.08578670807431</v>
      </c>
      <c r="N91" s="264">
        <v>0.7992371663703135</v>
      </c>
      <c r="O91" s="264">
        <v>0.83793432897661002</v>
      </c>
      <c r="P91" s="264">
        <v>0.36460417281105839</v>
      </c>
      <c r="Q91" s="264">
        <v>0.4101218133067952</v>
      </c>
      <c r="R91" s="264">
        <v>0.53017641158189144</v>
      </c>
      <c r="S91" s="264">
        <v>1.070011617181126</v>
      </c>
      <c r="T91" s="264">
        <v>0.87139660321659596</v>
      </c>
      <c r="U91" s="264">
        <v>0.26511837176191411</v>
      </c>
      <c r="V91" s="264">
        <v>0.6203445979318567</v>
      </c>
      <c r="W91" s="264">
        <v>0.68416414869601438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2.1873387376225809E-2</v>
      </c>
      <c r="J92" s="299">
        <v>0.1315588078139483</v>
      </c>
      <c r="K92" s="299">
        <v>0.1027764956515002</v>
      </c>
      <c r="L92" s="299">
        <v>0.1853653513341541</v>
      </c>
      <c r="M92" s="299">
        <v>0.25440845455460948</v>
      </c>
      <c r="N92" s="299">
        <v>0.1753513410298316</v>
      </c>
      <c r="O92" s="299">
        <v>0.18243453366520951</v>
      </c>
      <c r="P92" s="299">
        <v>6.6037618502533785E-2</v>
      </c>
      <c r="Q92" s="299">
        <v>7.6503200382371989E-2</v>
      </c>
      <c r="R92" s="299">
        <v>8.5720691991242118E-2</v>
      </c>
      <c r="S92" s="299">
        <v>0.1413927983006073</v>
      </c>
      <c r="T92" s="299">
        <v>0.1132625108304012</v>
      </c>
      <c r="U92" s="299">
        <v>6.7899446610907273E-3</v>
      </c>
      <c r="V92" s="299">
        <v>1.371786376045594E-2</v>
      </c>
      <c r="W92" s="299">
        <v>1.407387678167938E-2</v>
      </c>
      <c r="DA92" s="71" t="s">
        <v>572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5.1222289361787278E-2</v>
      </c>
      <c r="I93" s="299">
        <v>6.0264566951441348E-2</v>
      </c>
      <c r="J93" s="299">
        <v>6.0194243380424679E-2</v>
      </c>
      <c r="K93" s="299">
        <v>0</v>
      </c>
      <c r="L93" s="299">
        <v>2.8382185415398841E-2</v>
      </c>
      <c r="M93" s="299">
        <v>3.3115192265418661E-2</v>
      </c>
      <c r="N93" s="299">
        <v>2.296882198968752E-2</v>
      </c>
      <c r="O93" s="299">
        <v>0</v>
      </c>
      <c r="P93" s="299">
        <v>0</v>
      </c>
      <c r="Q93" s="299">
        <v>0</v>
      </c>
      <c r="R93" s="299">
        <v>0</v>
      </c>
      <c r="S93" s="299">
        <v>8.2093411608728326E-3</v>
      </c>
      <c r="T93" s="299">
        <v>1.0018882242503999E-2</v>
      </c>
      <c r="U93" s="299">
        <v>2.187088178130253E-3</v>
      </c>
      <c r="V93" s="299">
        <v>4.0803612623271004E-3</v>
      </c>
      <c r="W93" s="299">
        <v>3.2819852659138581E-3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0.1016941009806023</v>
      </c>
      <c r="I94" s="299">
        <v>6.0620710924131772E-2</v>
      </c>
      <c r="J94" s="299">
        <v>9.1244925262774654E-2</v>
      </c>
      <c r="K94" s="299">
        <v>3.1614180055790128E-2</v>
      </c>
      <c r="L94" s="299">
        <v>5.7118435880682328E-2</v>
      </c>
      <c r="M94" s="299">
        <v>6.7142975110394382E-2</v>
      </c>
      <c r="N94" s="299">
        <v>4.6252853637855272E-2</v>
      </c>
      <c r="O94" s="299">
        <v>4.8129575344911087E-2</v>
      </c>
      <c r="P94" s="299">
        <v>2.0259553864088991E-2</v>
      </c>
      <c r="Q94" s="299">
        <v>1.003913526826488E-2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0.50914959954199734</v>
      </c>
      <c r="I95" s="299">
        <v>0.53134674523383474</v>
      </c>
      <c r="J95" s="299">
        <v>0.80561653740438244</v>
      </c>
      <c r="K95" s="299">
        <v>0.52575266780296204</v>
      </c>
      <c r="L95" s="299">
        <v>0.62542506947225995</v>
      </c>
      <c r="M95" s="299">
        <v>0.7311200861438879</v>
      </c>
      <c r="N95" s="299">
        <v>0.5546641497129392</v>
      </c>
      <c r="O95" s="299">
        <v>0.60737021996648943</v>
      </c>
      <c r="P95" s="299">
        <v>0.27830700044443563</v>
      </c>
      <c r="Q95" s="299">
        <v>0.32357947765615841</v>
      </c>
      <c r="R95" s="299">
        <v>0.44445571959064928</v>
      </c>
      <c r="S95" s="299">
        <v>0.92040947771964632</v>
      </c>
      <c r="T95" s="299">
        <v>0.74811521014369076</v>
      </c>
      <c r="U95" s="299">
        <v>0.25614133892269308</v>
      </c>
      <c r="V95" s="299">
        <v>0.60254637290907365</v>
      </c>
      <c r="W95" s="299">
        <v>0.66680828664842118</v>
      </c>
      <c r="DA95" s="71" t="s">
        <v>575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0.62431878218947079</v>
      </c>
      <c r="I96" s="264">
        <v>0.72251713128031969</v>
      </c>
      <c r="J96" s="264">
        <v>0.31908773963774922</v>
      </c>
      <c r="K96" s="264">
        <v>0.1412420661351696</v>
      </c>
      <c r="L96" s="264">
        <v>0.33170332206484232</v>
      </c>
      <c r="M96" s="264">
        <v>0.20336720603891389</v>
      </c>
      <c r="N96" s="264">
        <v>0.39332930917902809</v>
      </c>
      <c r="O96" s="264">
        <v>0.35008987917880269</v>
      </c>
      <c r="P96" s="264">
        <v>0.12967762473777669</v>
      </c>
      <c r="Q96" s="264">
        <v>0.1246622769910883</v>
      </c>
      <c r="R96" s="264">
        <v>0.1718241135139289</v>
      </c>
      <c r="S96" s="264">
        <v>0.28781353811389482</v>
      </c>
      <c r="T96" s="264">
        <v>0.24733292116149519</v>
      </c>
      <c r="U96" s="264">
        <v>0.1213017314086587</v>
      </c>
      <c r="V96" s="264">
        <v>8.6612475020202459E-2</v>
      </c>
      <c r="W96" s="264">
        <v>3.0835186304330089E-2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1.0180200736020253</v>
      </c>
      <c r="I97" s="296">
        <f t="shared" si="1"/>
        <v>1.0243777302120722</v>
      </c>
      <c r="J97" s="296">
        <f t="shared" si="1"/>
        <v>1.0907807891537382</v>
      </c>
      <c r="K97" s="296">
        <f t="shared" si="1"/>
        <v>0.56190072873126862</v>
      </c>
      <c r="L97" s="296">
        <f t="shared" si="1"/>
        <v>0.81350788992631962</v>
      </c>
      <c r="M97" s="296">
        <f t="shared" si="1"/>
        <v>1.1146852471462918</v>
      </c>
      <c r="N97" s="296">
        <f t="shared" si="1"/>
        <v>0.93051478593120385</v>
      </c>
      <c r="O97" s="296">
        <f t="shared" si="1"/>
        <v>0.94950751639295261</v>
      </c>
      <c r="P97" s="296">
        <f t="shared" si="1"/>
        <v>0.38979071346179578</v>
      </c>
      <c r="Q97" s="296">
        <f t="shared" si="1"/>
        <v>0.40688469500197733</v>
      </c>
      <c r="R97" s="296">
        <f t="shared" si="1"/>
        <v>0.53816459281847073</v>
      </c>
      <c r="S97" s="296">
        <f t="shared" si="1"/>
        <v>0.98107207977737243</v>
      </c>
      <c r="T97" s="296">
        <f t="shared" si="1"/>
        <v>0.7853027766077062</v>
      </c>
      <c r="U97" s="296">
        <f t="shared" si="1"/>
        <v>0.26660509285852291</v>
      </c>
      <c r="V97" s="296">
        <f t="shared" si="1"/>
        <v>0.48434844216143558</v>
      </c>
      <c r="W97" s="296">
        <f t="shared" si="1"/>
        <v>0.46405675387761713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0.13460754532391259</v>
      </c>
      <c r="I98" s="264">
        <v>0.13833410851816469</v>
      </c>
      <c r="J98" s="264">
        <v>0.234234208231415</v>
      </c>
      <c r="K98" s="264">
        <v>0.1391162076221896</v>
      </c>
      <c r="L98" s="264">
        <v>0.18385917739488231</v>
      </c>
      <c r="M98" s="264">
        <v>0.24519695088415061</v>
      </c>
      <c r="N98" s="264">
        <v>0.17245002811073681</v>
      </c>
      <c r="O98" s="264">
        <v>0.18269605128653049</v>
      </c>
      <c r="P98" s="264">
        <v>7.9329824054098885E-2</v>
      </c>
      <c r="Q98" s="264">
        <v>8.9005453067219076E-2</v>
      </c>
      <c r="R98" s="264">
        <v>0.1160297910798359</v>
      </c>
      <c r="S98" s="264">
        <v>0.22967836074231851</v>
      </c>
      <c r="T98" s="264">
        <v>0.18533574616453</v>
      </c>
      <c r="U98" s="264">
        <v>5.6087614401784232E-2</v>
      </c>
      <c r="V98" s="264">
        <v>0.13095279549663091</v>
      </c>
      <c r="W98" s="264">
        <v>0.1420695460431885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4.9322102818952782E-3</v>
      </c>
      <c r="J99" s="232">
        <v>3.0896844596458091E-2</v>
      </c>
      <c r="K99" s="232">
        <v>2.274815098340471E-2</v>
      </c>
      <c r="L99" s="232">
        <v>4.0612766385754152E-2</v>
      </c>
      <c r="M99" s="232">
        <v>6.1238463770285592E-2</v>
      </c>
      <c r="N99" s="232">
        <v>4.0159327596236569E-2</v>
      </c>
      <c r="O99" s="232">
        <v>4.220039036948596E-2</v>
      </c>
      <c r="P99" s="232">
        <v>1.5213691077206871E-2</v>
      </c>
      <c r="Q99" s="232">
        <v>1.7019487183270392E-2</v>
      </c>
      <c r="R99" s="232">
        <v>1.8760083937507461E-2</v>
      </c>
      <c r="S99" s="232">
        <v>3.035001266622283E-2</v>
      </c>
      <c r="T99" s="232">
        <v>2.408959580486552E-2</v>
      </c>
      <c r="U99" s="232">
        <v>1.436459478193805E-3</v>
      </c>
      <c r="V99" s="232">
        <v>2.8957979382145918E-3</v>
      </c>
      <c r="W99" s="232">
        <v>2.922499358161133E-3</v>
      </c>
      <c r="DA99" s="71" t="s">
        <v>578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1.2304162241880761E-2</v>
      </c>
      <c r="I100" s="232">
        <v>1.3589002546305779E-2</v>
      </c>
      <c r="J100" s="232">
        <v>1.413673637082909E-2</v>
      </c>
      <c r="K100" s="232">
        <v>0</v>
      </c>
      <c r="L100" s="232">
        <v>6.2184170746928929E-3</v>
      </c>
      <c r="M100" s="232">
        <v>7.9711325055692363E-3</v>
      </c>
      <c r="N100" s="232">
        <v>5.2603672225499431E-3</v>
      </c>
      <c r="O100" s="232">
        <v>0</v>
      </c>
      <c r="P100" s="232">
        <v>0</v>
      </c>
      <c r="Q100" s="232">
        <v>0</v>
      </c>
      <c r="R100" s="232">
        <v>0</v>
      </c>
      <c r="S100" s="232">
        <v>1.762137896755699E-3</v>
      </c>
      <c r="T100" s="232">
        <v>2.130897698355492E-3</v>
      </c>
      <c r="U100" s="232">
        <v>4.6269354169024271E-4</v>
      </c>
      <c r="V100" s="232">
        <v>8.6135144195547753E-4</v>
      </c>
      <c r="W100" s="232">
        <v>6.8151796281273283E-4</v>
      </c>
      <c r="DA100" s="71" t="s">
        <v>579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0.1223033830820319</v>
      </c>
      <c r="I101" s="232">
        <v>0.1198128956899636</v>
      </c>
      <c r="J101" s="232">
        <v>0.18920062726412781</v>
      </c>
      <c r="K101" s="232">
        <v>0.1163680566387849</v>
      </c>
      <c r="L101" s="232">
        <v>0.13702799393443529</v>
      </c>
      <c r="M101" s="232">
        <v>0.17598735460829579</v>
      </c>
      <c r="N101" s="232">
        <v>0.12703033329195029</v>
      </c>
      <c r="O101" s="232">
        <v>0.1404956609170446</v>
      </c>
      <c r="P101" s="232">
        <v>6.4116132976892004E-2</v>
      </c>
      <c r="Q101" s="232">
        <v>7.1985965883948677E-2</v>
      </c>
      <c r="R101" s="232">
        <v>9.7269707142328465E-2</v>
      </c>
      <c r="S101" s="232">
        <v>0.19756621017934001</v>
      </c>
      <c r="T101" s="232">
        <v>0.15911525266130899</v>
      </c>
      <c r="U101" s="232">
        <v>5.4188461381900192E-2</v>
      </c>
      <c r="V101" s="232">
        <v>0.12719564611646089</v>
      </c>
      <c r="W101" s="232">
        <v>0.13846552872221471</v>
      </c>
      <c r="DA101" s="71" t="s">
        <v>580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0.73344422966388934</v>
      </c>
      <c r="I102" s="264">
        <v>0.72312388903194413</v>
      </c>
      <c r="J102" s="264">
        <v>0.78160819809534421</v>
      </c>
      <c r="K102" s="264">
        <v>0.39152254992312158</v>
      </c>
      <c r="L102" s="264">
        <v>0.55697391418623077</v>
      </c>
      <c r="M102" s="264">
        <v>0.82053593223445531</v>
      </c>
      <c r="N102" s="264">
        <v>0.66798366412734977</v>
      </c>
      <c r="O102" s="264">
        <v>0.68582937652409437</v>
      </c>
      <c r="P102" s="264">
        <v>0.2805858671533617</v>
      </c>
      <c r="Q102" s="264">
        <v>0.2901459181668285</v>
      </c>
      <c r="R102" s="264">
        <v>0.38453087301231931</v>
      </c>
      <c r="S102" s="264">
        <v>0.6896144443318557</v>
      </c>
      <c r="T102" s="264">
        <v>0.54736224483199725</v>
      </c>
      <c r="U102" s="264">
        <v>0.1848552631515411</v>
      </c>
      <c r="V102" s="264">
        <v>0.33511202532500289</v>
      </c>
      <c r="W102" s="264">
        <v>0.31558415247298821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7.429062165936387E-2</v>
      </c>
      <c r="K103" s="231">
        <v>1.5209586045210031E-2</v>
      </c>
      <c r="L103" s="231">
        <v>3.5993778838018443E-2</v>
      </c>
      <c r="M103" s="231">
        <v>9.5850581214334138E-2</v>
      </c>
      <c r="N103" s="231">
        <v>3.8265913498315783E-2</v>
      </c>
      <c r="O103" s="231">
        <v>4.234463216625127E-2</v>
      </c>
      <c r="P103" s="231">
        <v>1.788882620445429E-2</v>
      </c>
      <c r="Q103" s="231">
        <v>1.695283903928925E-2</v>
      </c>
      <c r="R103" s="231">
        <v>2.4198035071888079E-2</v>
      </c>
      <c r="S103" s="231">
        <v>4.1950837510283223E-2</v>
      </c>
      <c r="T103" s="231">
        <v>3.5048834813124777E-2</v>
      </c>
      <c r="U103" s="231">
        <v>1.2373217391702499E-2</v>
      </c>
      <c r="V103" s="231">
        <v>2.2422723247835459E-2</v>
      </c>
      <c r="W103" s="231">
        <v>1.820432720389516E-2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2.228423198640897E-2</v>
      </c>
      <c r="J105" s="231">
        <v>8.1374395532891691E-2</v>
      </c>
      <c r="K105" s="231">
        <v>4.111827472421789E-2</v>
      </c>
      <c r="L105" s="231">
        <v>0.1014307279580907</v>
      </c>
      <c r="M105" s="231">
        <v>0.1373253285776824</v>
      </c>
      <c r="N105" s="231">
        <v>0.10860433844201051</v>
      </c>
      <c r="O105" s="231">
        <v>0.10870233904524</v>
      </c>
      <c r="P105" s="231">
        <v>3.9986610339767671E-2</v>
      </c>
      <c r="Q105" s="231">
        <v>4.523214111558465E-2</v>
      </c>
      <c r="R105" s="231">
        <v>5.0846714395150101E-2</v>
      </c>
      <c r="S105" s="231">
        <v>7.8120526906932955E-2</v>
      </c>
      <c r="T105" s="231">
        <v>6.6136701411367335E-2</v>
      </c>
      <c r="U105" s="231">
        <v>4.3866027197088826E-3</v>
      </c>
      <c r="V105" s="231">
        <v>6.857553557504832E-3</v>
      </c>
      <c r="W105" s="231">
        <v>6.0638987188218162E-3</v>
      </c>
      <c r="DA105" s="73" t="s">
        <v>584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5.6744634427056607E-2</v>
      </c>
      <c r="I106" s="231">
        <v>6.1396507427379378E-2</v>
      </c>
      <c r="J106" s="231">
        <v>3.7232552126566891E-2</v>
      </c>
      <c r="K106" s="231">
        <v>0</v>
      </c>
      <c r="L106" s="231">
        <v>1.553054930171828E-2</v>
      </c>
      <c r="M106" s="231">
        <v>1.787501388946804E-2</v>
      </c>
      <c r="N106" s="231">
        <v>1.422580347736227E-2</v>
      </c>
      <c r="O106" s="231">
        <v>0</v>
      </c>
      <c r="P106" s="231">
        <v>0</v>
      </c>
      <c r="Q106" s="231">
        <v>0</v>
      </c>
      <c r="R106" s="231">
        <v>0</v>
      </c>
      <c r="S106" s="231">
        <v>4.5357193913277494E-3</v>
      </c>
      <c r="T106" s="231">
        <v>5.850266063237246E-3</v>
      </c>
      <c r="U106" s="231">
        <v>1.412955101888587E-3</v>
      </c>
      <c r="V106" s="231">
        <v>2.039770650809126E-3</v>
      </c>
      <c r="W106" s="231">
        <v>1.4140827405192289E-3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0.1126578810793534</v>
      </c>
      <c r="I107" s="231">
        <v>6.1759340799800728E-2</v>
      </c>
      <c r="J107" s="231">
        <v>5.643864338754627E-2</v>
      </c>
      <c r="K107" s="231">
        <v>1.26480333122342E-2</v>
      </c>
      <c r="L107" s="231">
        <v>3.1254840721344962E-2</v>
      </c>
      <c r="M107" s="231">
        <v>3.6242628551241253E-2</v>
      </c>
      <c r="N107" s="231">
        <v>2.8646832929209418E-2</v>
      </c>
      <c r="O107" s="231">
        <v>2.8677670351858729E-2</v>
      </c>
      <c r="P107" s="231">
        <v>1.226741521561347E-2</v>
      </c>
      <c r="Q107" s="231">
        <v>5.9355893722484376E-3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4.5299036176376033E-2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1.0300165679244491E-4</v>
      </c>
      <c r="W108" s="231">
        <v>4.5806005585168932E-5</v>
      </c>
      <c r="DA108" s="73" t="s">
        <v>587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0.56404171415747939</v>
      </c>
      <c r="I109" s="231">
        <v>0.54132695281041554</v>
      </c>
      <c r="J109" s="231">
        <v>0.49830611763595117</v>
      </c>
      <c r="K109" s="231">
        <v>0.2103403360337972</v>
      </c>
      <c r="L109" s="231">
        <v>0.34222857520688249</v>
      </c>
      <c r="M109" s="231">
        <v>0.39464610653456639</v>
      </c>
      <c r="N109" s="231">
        <v>0.34353277644352842</v>
      </c>
      <c r="O109" s="231">
        <v>0.36189729132061782</v>
      </c>
      <c r="P109" s="231">
        <v>0.168518396543543</v>
      </c>
      <c r="Q109" s="231">
        <v>0.19131477535968591</v>
      </c>
      <c r="R109" s="231">
        <v>0.26363661457172521</v>
      </c>
      <c r="S109" s="231">
        <v>0.50853278408653479</v>
      </c>
      <c r="T109" s="231">
        <v>0.43684244602932698</v>
      </c>
      <c r="U109" s="231">
        <v>0.16547856426383131</v>
      </c>
      <c r="V109" s="231">
        <v>0.30121264471334269</v>
      </c>
      <c r="W109" s="231">
        <v>0.28730235299279361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1.009993459900557E-2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2.6256921408933841E-2</v>
      </c>
      <c r="J112" s="231">
        <v>3.3965867753024293E-2</v>
      </c>
      <c r="K112" s="231">
        <v>6.6907283631286299E-2</v>
      </c>
      <c r="L112" s="231">
        <v>3.0535442160175778E-2</v>
      </c>
      <c r="M112" s="231">
        <v>0.13859627346716311</v>
      </c>
      <c r="N112" s="231">
        <v>0.1347079993369234</v>
      </c>
      <c r="O112" s="231">
        <v>0.14420744364012661</v>
      </c>
      <c r="P112" s="231">
        <v>4.1924618849983289E-2</v>
      </c>
      <c r="Q112" s="231">
        <v>3.0710573280020241E-2</v>
      </c>
      <c r="R112" s="231">
        <v>4.5849508973555907E-2</v>
      </c>
      <c r="S112" s="231">
        <v>5.647457643677703E-2</v>
      </c>
      <c r="T112" s="231">
        <v>3.4839965149409289E-3</v>
      </c>
      <c r="U112" s="231">
        <v>1.203923674409855E-3</v>
      </c>
      <c r="V112" s="231">
        <v>2.4763314987183631E-3</v>
      </c>
      <c r="W112" s="231">
        <v>2.5536848113731688E-3</v>
      </c>
      <c r="DA112" s="73" t="s">
        <v>591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0.14996829861422331</v>
      </c>
      <c r="I113" s="265">
        <v>0.1629197326619633</v>
      </c>
      <c r="J113" s="265">
        <v>7.4938382826979025E-2</v>
      </c>
      <c r="K113" s="265">
        <v>3.1261971185957367E-2</v>
      </c>
      <c r="L113" s="265">
        <v>7.2674798345206487E-2</v>
      </c>
      <c r="M113" s="265">
        <v>4.89523640276859E-2</v>
      </c>
      <c r="N113" s="265">
        <v>9.0081093693117231E-2</v>
      </c>
      <c r="O113" s="265">
        <v>8.0982088582327735E-2</v>
      </c>
      <c r="P113" s="265">
        <v>2.98750222543352E-2</v>
      </c>
      <c r="Q113" s="265">
        <v>2.7733323767929759E-2</v>
      </c>
      <c r="R113" s="265">
        <v>3.7603928726315551E-2</v>
      </c>
      <c r="S113" s="265">
        <v>6.1779274703198182E-2</v>
      </c>
      <c r="T113" s="265">
        <v>5.2604785611178949E-2</v>
      </c>
      <c r="U113" s="265">
        <v>2.566221530519756E-2</v>
      </c>
      <c r="V113" s="265">
        <v>1.8283621339801749E-2</v>
      </c>
      <c r="W113" s="265">
        <v>6.4030553614403971E-3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6.5895154239508136</v>
      </c>
      <c r="C115" s="225">
        <v>15.219307380896559</v>
      </c>
      <c r="D115" s="225">
        <v>24.14557625126109</v>
      </c>
      <c r="E115" s="225">
        <v>24.678709876469611</v>
      </c>
      <c r="F115" s="225">
        <v>15.388694761477749</v>
      </c>
      <c r="G115" s="225">
        <v>5.2234847691097457</v>
      </c>
      <c r="H115" s="225">
        <v>13.83107327700551</v>
      </c>
      <c r="I115" s="225">
        <v>33.541611712692237</v>
      </c>
      <c r="J115" s="225">
        <v>17.21164278083398</v>
      </c>
      <c r="K115" s="225">
        <v>40.423849245455941</v>
      </c>
      <c r="L115" s="225">
        <v>30.463620868505739</v>
      </c>
      <c r="M115" s="225">
        <v>5.5445195826513878</v>
      </c>
      <c r="N115" s="225">
        <v>28.620394533146179</v>
      </c>
      <c r="O115" s="225">
        <v>25.04959699364354</v>
      </c>
      <c r="P115" s="225">
        <v>23.7749699488656</v>
      </c>
      <c r="Q115" s="225">
        <v>26.616625690905121</v>
      </c>
      <c r="R115" s="225">
        <v>26.807702312578609</v>
      </c>
      <c r="S115" s="225">
        <v>35.476702717794161</v>
      </c>
      <c r="T115" s="225">
        <v>35.421784363214627</v>
      </c>
      <c r="U115" s="225">
        <v>36.99197170676873</v>
      </c>
      <c r="V115" s="225">
        <v>28.313463479822602</v>
      </c>
      <c r="W115" s="225">
        <v>27.055556585167679</v>
      </c>
      <c r="DA115" s="89" t="s">
        <v>593</v>
      </c>
    </row>
    <row r="116" spans="1:105" ht="12" customHeight="1" x14ac:dyDescent="0.25">
      <c r="A116" s="55" t="s">
        <v>92</v>
      </c>
      <c r="B116" s="261">
        <v>1.070184167568743E-2</v>
      </c>
      <c r="C116" s="261">
        <v>2.4717237539466232E-2</v>
      </c>
      <c r="D116" s="261">
        <v>3.9214132996163928E-2</v>
      </c>
      <c r="E116" s="261">
        <v>4.0079979918316189E-2</v>
      </c>
      <c r="F116" s="261">
        <v>2.4992334692263269E-2</v>
      </c>
      <c r="G116" s="261">
        <v>8.4833107442655615E-3</v>
      </c>
      <c r="H116" s="261">
        <v>2.2462646628111399E-2</v>
      </c>
      <c r="I116" s="261">
        <v>5.4473962804573499E-2</v>
      </c>
      <c r="J116" s="261">
        <v>2.795293191863699E-2</v>
      </c>
      <c r="K116" s="261">
        <v>6.5651206002944995E-2</v>
      </c>
      <c r="L116" s="261">
        <v>4.9475086775728823E-2</v>
      </c>
      <c r="M116" s="261">
        <v>9.0046941124746795E-3</v>
      </c>
      <c r="N116" s="261">
        <v>4.648155612202217E-2</v>
      </c>
      <c r="O116" s="261">
        <v>4.0682326972860651E-2</v>
      </c>
      <c r="P116" s="261">
        <v>3.8612242004455198E-2</v>
      </c>
      <c r="Q116" s="261">
        <v>4.3227293019994339E-2</v>
      </c>
      <c r="R116" s="261">
        <v>4.35376150425466E-2</v>
      </c>
      <c r="S116" s="261">
        <v>5.7616688214916563E-2</v>
      </c>
      <c r="T116" s="261">
        <v>5.7527496901664497E-2</v>
      </c>
      <c r="U116" s="261">
        <v>6.0077592814643928E-2</v>
      </c>
      <c r="V116" s="261">
        <v>4.5983078263543128E-2</v>
      </c>
      <c r="W116" s="261">
        <v>4.3940148007786041E-2</v>
      </c>
      <c r="DA116" s="67" t="s">
        <v>594</v>
      </c>
    </row>
    <row r="117" spans="1:105" ht="12" customHeight="1" x14ac:dyDescent="0.25">
      <c r="A117" s="202" t="s">
        <v>93</v>
      </c>
      <c r="B117" s="226">
        <v>5.3417267012000683E-3</v>
      </c>
      <c r="C117" s="226">
        <v>1.233738376492944E-2</v>
      </c>
      <c r="D117" s="226">
        <v>1.9573376960518741E-2</v>
      </c>
      <c r="E117" s="226">
        <v>2.0005556557580049E-2</v>
      </c>
      <c r="F117" s="226">
        <v>1.247469600062235E-2</v>
      </c>
      <c r="G117" s="226">
        <v>4.2343672136515628E-3</v>
      </c>
      <c r="H117" s="226">
        <v>1.121202526716476E-2</v>
      </c>
      <c r="I117" s="226">
        <v>2.7190181881912232E-2</v>
      </c>
      <c r="J117" s="226">
        <v>1.3952451113702311E-2</v>
      </c>
      <c r="K117" s="226">
        <v>3.2769200918812053E-2</v>
      </c>
      <c r="L117" s="226">
        <v>2.4695038488048351E-2</v>
      </c>
      <c r="M117" s="226">
        <v>4.494610968317778E-3</v>
      </c>
      <c r="N117" s="226">
        <v>2.3200844954977009E-2</v>
      </c>
      <c r="O117" s="226">
        <v>2.0306212598115492E-2</v>
      </c>
      <c r="P117" s="226">
        <v>1.9272948559589709E-2</v>
      </c>
      <c r="Q117" s="226">
        <v>2.1576509197485459E-2</v>
      </c>
      <c r="R117" s="226">
        <v>2.1731403605763221E-2</v>
      </c>
      <c r="S117" s="226">
        <v>2.8758844617514809E-2</v>
      </c>
      <c r="T117" s="226">
        <v>2.8714325586683319E-2</v>
      </c>
      <c r="U117" s="226">
        <v>2.9987182711819989E-2</v>
      </c>
      <c r="V117" s="226">
        <v>2.295203427665761E-2</v>
      </c>
      <c r="W117" s="226">
        <v>2.1932324265374319E-2</v>
      </c>
      <c r="DA117" s="174" t="s">
        <v>595</v>
      </c>
    </row>
    <row r="118" spans="1:105" ht="12" customHeight="1" x14ac:dyDescent="0.25">
      <c r="A118" s="202" t="s">
        <v>94</v>
      </c>
      <c r="B118" s="226">
        <v>0.13578998025047201</v>
      </c>
      <c r="C118" s="226">
        <v>0.31362388820938603</v>
      </c>
      <c r="D118" s="226">
        <v>0.4975672885523641</v>
      </c>
      <c r="E118" s="226">
        <v>0.50855355988976303</v>
      </c>
      <c r="F118" s="226">
        <v>0.31711444974797948</v>
      </c>
      <c r="G118" s="226">
        <v>0.10764022056497501</v>
      </c>
      <c r="H118" s="226">
        <v>0.28501658260690432</v>
      </c>
      <c r="I118" s="226">
        <v>0.69119115733160308</v>
      </c>
      <c r="J118" s="226">
        <v>0.35467989419033208</v>
      </c>
      <c r="K118" s="226">
        <v>0.83301325479447741</v>
      </c>
      <c r="L118" s="226">
        <v>0.62776307665148301</v>
      </c>
      <c r="M118" s="226">
        <v>0.1142557769726989</v>
      </c>
      <c r="N118" s="226">
        <v>0.58977975745610745</v>
      </c>
      <c r="O118" s="226">
        <v>0.51619642147557199</v>
      </c>
      <c r="P118" s="226">
        <v>0.48993021370544831</v>
      </c>
      <c r="Q118" s="226">
        <v>0.54848814282139424</v>
      </c>
      <c r="R118" s="226">
        <v>0.55242565400784605</v>
      </c>
      <c r="S118" s="226">
        <v>0.7310675294865604</v>
      </c>
      <c r="T118" s="226">
        <v>0.7299358283240841</v>
      </c>
      <c r="U118" s="226">
        <v>0.7622926398107428</v>
      </c>
      <c r="V118" s="226">
        <v>0.58345483688547872</v>
      </c>
      <c r="W118" s="226">
        <v>0.55753318082953374</v>
      </c>
      <c r="DA118" s="174" t="s">
        <v>596</v>
      </c>
    </row>
    <row r="119" spans="1:105" ht="12" customHeight="1" x14ac:dyDescent="0.25">
      <c r="A119" s="202" t="s">
        <v>95</v>
      </c>
      <c r="B119" s="226">
        <v>3.5672805585624792E-3</v>
      </c>
      <c r="C119" s="226">
        <v>8.2390791798220772E-3</v>
      </c>
      <c r="D119" s="226">
        <v>1.307137766538799E-2</v>
      </c>
      <c r="E119" s="226">
        <v>1.33599933061054E-2</v>
      </c>
      <c r="F119" s="226">
        <v>8.3307782307544265E-3</v>
      </c>
      <c r="G119" s="226">
        <v>2.8277702480885209E-3</v>
      </c>
      <c r="H119" s="226">
        <v>7.4875488760371336E-3</v>
      </c>
      <c r="I119" s="226">
        <v>1.8157987601524501E-2</v>
      </c>
      <c r="J119" s="226">
        <v>9.3176439728790035E-3</v>
      </c>
      <c r="K119" s="226">
        <v>2.1883735334315011E-2</v>
      </c>
      <c r="L119" s="226">
        <v>1.6491695591909609E-2</v>
      </c>
      <c r="M119" s="226">
        <v>3.0015647041582261E-3</v>
      </c>
      <c r="N119" s="226">
        <v>1.549385204067406E-2</v>
      </c>
      <c r="O119" s="226">
        <v>1.3560775657620219E-2</v>
      </c>
      <c r="P119" s="226">
        <v>1.2870747334818401E-2</v>
      </c>
      <c r="Q119" s="226">
        <v>1.4409097673331451E-2</v>
      </c>
      <c r="R119" s="226">
        <v>1.4512538347515541E-2</v>
      </c>
      <c r="S119" s="226">
        <v>1.920556273830553E-2</v>
      </c>
      <c r="T119" s="226">
        <v>1.9175832300554842E-2</v>
      </c>
      <c r="U119" s="226">
        <v>2.0025864271547979E-2</v>
      </c>
      <c r="V119" s="226">
        <v>1.532769275451438E-2</v>
      </c>
      <c r="W119" s="226">
        <v>1.464671600259535E-2</v>
      </c>
      <c r="DA119" s="174" t="s">
        <v>597</v>
      </c>
    </row>
    <row r="120" spans="1:105" ht="12" customHeight="1" x14ac:dyDescent="0.25">
      <c r="A120" s="56" t="s">
        <v>96</v>
      </c>
      <c r="B120" s="262">
        <v>1.5655725595321392E-2</v>
      </c>
      <c r="C120" s="262">
        <v>3.7199162519344589E-2</v>
      </c>
      <c r="D120" s="262">
        <v>6.1039003141310749E-2</v>
      </c>
      <c r="E120" s="262">
        <v>6.1614092671355827E-2</v>
      </c>
      <c r="F120" s="262">
        <v>3.8068571092663678E-2</v>
      </c>
      <c r="G120" s="262">
        <v>1.2811421381249509E-2</v>
      </c>
      <c r="H120" s="262">
        <v>3.4032714852548752E-2</v>
      </c>
      <c r="I120" s="262">
        <v>8.4384235976910027E-2</v>
      </c>
      <c r="J120" s="262">
        <v>4.0414344982839183E-2</v>
      </c>
      <c r="K120" s="262">
        <v>9.8772595943982328E-2</v>
      </c>
      <c r="L120" s="262">
        <v>7.3854343102546849E-2</v>
      </c>
      <c r="M120" s="262">
        <v>1.204016192580243E-2</v>
      </c>
      <c r="N120" s="262">
        <v>6.7119554024410485E-2</v>
      </c>
      <c r="O120" s="262">
        <v>5.8092934496252267E-2</v>
      </c>
      <c r="P120" s="262">
        <v>5.5672673969502873E-2</v>
      </c>
      <c r="Q120" s="262">
        <v>6.3202458957107827E-2</v>
      </c>
      <c r="R120" s="262">
        <v>6.4522800335061997E-2</v>
      </c>
      <c r="S120" s="262">
        <v>8.7057622270203638E-2</v>
      </c>
      <c r="T120" s="262">
        <v>8.7457595324787973E-2</v>
      </c>
      <c r="U120" s="262">
        <v>9.4296850432264781E-2</v>
      </c>
      <c r="V120" s="262">
        <v>7.1961480361093136E-2</v>
      </c>
      <c r="W120" s="262">
        <v>6.9405924953921547E-2</v>
      </c>
      <c r="DA120" s="68" t="s">
        <v>598</v>
      </c>
    </row>
    <row r="121" spans="1:105" ht="12" customHeight="1" x14ac:dyDescent="0.25">
      <c r="A121" s="37" t="s">
        <v>160</v>
      </c>
      <c r="B121" s="228">
        <v>6.296427067578607E-4</v>
      </c>
      <c r="C121" s="228">
        <v>1.176979725338453E-3</v>
      </c>
      <c r="D121" s="228">
        <v>1.275237309053157E-3</v>
      </c>
      <c r="E121" s="228">
        <v>1.2088741857403081E-3</v>
      </c>
      <c r="F121" s="228">
        <v>1.7235645144679449E-3</v>
      </c>
      <c r="G121" s="228">
        <v>6.5408640374575516E-4</v>
      </c>
      <c r="H121" s="228">
        <v>1.471467287182871E-3</v>
      </c>
      <c r="I121" s="228">
        <v>3.869773509555616E-3</v>
      </c>
      <c r="J121" s="228">
        <v>2.0530964264263902E-3</v>
      </c>
      <c r="K121" s="228">
        <v>0</v>
      </c>
      <c r="L121" s="228">
        <v>2.1269661723478349E-3</v>
      </c>
      <c r="M121" s="228">
        <v>4.1206206421337202E-4</v>
      </c>
      <c r="N121" s="228">
        <v>1.587762077651503E-3</v>
      </c>
      <c r="O121" s="228">
        <v>0</v>
      </c>
      <c r="P121" s="228">
        <v>0</v>
      </c>
      <c r="Q121" s="228">
        <v>0</v>
      </c>
      <c r="R121" s="228">
        <v>0</v>
      </c>
      <c r="S121" s="228">
        <v>5.8752606979015445E-4</v>
      </c>
      <c r="T121" s="228">
        <v>8.7146304847927133E-4</v>
      </c>
      <c r="U121" s="228">
        <v>5.4325380160799824E-4</v>
      </c>
      <c r="V121" s="228">
        <v>4.2356063095092661E-4</v>
      </c>
      <c r="W121" s="228">
        <v>3.2498352056550763E-4</v>
      </c>
      <c r="DA121" s="69" t="s">
        <v>599</v>
      </c>
    </row>
    <row r="122" spans="1:105" ht="12" customHeight="1" x14ac:dyDescent="0.25">
      <c r="A122" s="37" t="s">
        <v>162</v>
      </c>
      <c r="B122" s="228">
        <v>7.4857053214682067E-3</v>
      </c>
      <c r="C122" s="228">
        <v>1.5914452917126599E-2</v>
      </c>
      <c r="D122" s="228">
        <v>1.628212404810838E-2</v>
      </c>
      <c r="E122" s="228">
        <v>1.998933788376683E-2</v>
      </c>
      <c r="F122" s="228">
        <v>1.5115189659719291E-2</v>
      </c>
      <c r="G122" s="228">
        <v>6.0304964805978712E-3</v>
      </c>
      <c r="H122" s="228">
        <v>1.46263860780737E-2</v>
      </c>
      <c r="I122" s="228">
        <v>3.4119411506786143E-2</v>
      </c>
      <c r="J122" s="228">
        <v>2.7477850723393701E-2</v>
      </c>
      <c r="K122" s="228">
        <v>7.7856620421518349E-2</v>
      </c>
      <c r="L122" s="228">
        <v>4.6869469233474022E-2</v>
      </c>
      <c r="M122" s="228">
        <v>9.0975419822313369E-3</v>
      </c>
      <c r="N122" s="228">
        <v>3.8342179809762289E-2</v>
      </c>
      <c r="O122" s="228">
        <v>3.6851581005814177E-2</v>
      </c>
      <c r="P122" s="228">
        <v>3.7977153899496713E-2</v>
      </c>
      <c r="Q122" s="228">
        <v>4.5624974567619443E-2</v>
      </c>
      <c r="R122" s="228">
        <v>4.6533289120394443E-2</v>
      </c>
      <c r="S122" s="228">
        <v>6.5871858952532239E-2</v>
      </c>
      <c r="T122" s="228">
        <v>6.5072604494709585E-2</v>
      </c>
      <c r="U122" s="228">
        <v>6.3623294895076038E-2</v>
      </c>
      <c r="V122" s="228">
        <v>6.2547138716096448E-2</v>
      </c>
      <c r="W122" s="228">
        <v>6.6027628700191091E-2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7.5403775670953238E-3</v>
      </c>
      <c r="C125" s="228">
        <v>2.0107729876879539E-2</v>
      </c>
      <c r="D125" s="228">
        <v>4.3481641784149212E-2</v>
      </c>
      <c r="E125" s="228">
        <v>4.041588060184869E-2</v>
      </c>
      <c r="F125" s="228">
        <v>2.122981691847645E-2</v>
      </c>
      <c r="G125" s="228">
        <v>6.1268384969058801E-3</v>
      </c>
      <c r="H125" s="228">
        <v>1.7934861487292179E-2</v>
      </c>
      <c r="I125" s="228">
        <v>4.6395050960568257E-2</v>
      </c>
      <c r="J125" s="228">
        <v>1.088339783301908E-2</v>
      </c>
      <c r="K125" s="228">
        <v>2.0915975522463989E-2</v>
      </c>
      <c r="L125" s="228">
        <v>2.4857907696724999E-2</v>
      </c>
      <c r="M125" s="228">
        <v>2.5305578793577178E-3</v>
      </c>
      <c r="N125" s="228">
        <v>2.7189612136996701E-2</v>
      </c>
      <c r="O125" s="228">
        <v>2.124135349043809E-2</v>
      </c>
      <c r="P125" s="228">
        <v>1.769552007000617E-2</v>
      </c>
      <c r="Q125" s="228">
        <v>1.757748438948839E-2</v>
      </c>
      <c r="R125" s="228">
        <v>1.7989511214667561E-2</v>
      </c>
      <c r="S125" s="228">
        <v>2.0598237247881242E-2</v>
      </c>
      <c r="T125" s="228">
        <v>2.151352778159913E-2</v>
      </c>
      <c r="U125" s="228">
        <v>3.0130301735580751E-2</v>
      </c>
      <c r="V125" s="228">
        <v>8.9907810140457678E-3</v>
      </c>
      <c r="W125" s="228">
        <v>3.0533127331649449E-3</v>
      </c>
      <c r="DA125" s="69" t="s">
        <v>603</v>
      </c>
    </row>
    <row r="126" spans="1:105" ht="12" customHeight="1" x14ac:dyDescent="0.25">
      <c r="A126" s="57" t="s">
        <v>604</v>
      </c>
      <c r="B126" s="296">
        <v>3.5469481412847541</v>
      </c>
      <c r="C126" s="296">
        <v>8.3002833726262892</v>
      </c>
      <c r="D126" s="296">
        <v>13.30089664059747</v>
      </c>
      <c r="E126" s="296">
        <v>13.51742651920808</v>
      </c>
      <c r="F126" s="296">
        <v>8.3321214386717735</v>
      </c>
      <c r="G126" s="296">
        <v>2.7909880260085358</v>
      </c>
      <c r="H126" s="296">
        <v>7.4984152358680447</v>
      </c>
      <c r="I126" s="296">
        <v>18.403078203195211</v>
      </c>
      <c r="J126" s="296">
        <v>9.5124215381011084</v>
      </c>
      <c r="K126" s="296">
        <v>22.49569464059077</v>
      </c>
      <c r="L126" s="296">
        <v>17.11687704877189</v>
      </c>
      <c r="M126" s="296">
        <v>3.040009415449882</v>
      </c>
      <c r="N126" s="296">
        <v>15.693523728336601</v>
      </c>
      <c r="O126" s="296">
        <v>13.70363504915138</v>
      </c>
      <c r="P126" s="296">
        <v>13.03623615624625</v>
      </c>
      <c r="Q126" s="296">
        <v>14.659264782962479</v>
      </c>
      <c r="R126" s="296">
        <v>14.75543695170726</v>
      </c>
      <c r="S126" s="296">
        <v>19.695725931718989</v>
      </c>
      <c r="T126" s="296">
        <v>19.742704543454551</v>
      </c>
      <c r="U126" s="296">
        <v>20.648698952646701</v>
      </c>
      <c r="V126" s="296">
        <v>15.862360490514259</v>
      </c>
      <c r="W126" s="296">
        <v>15.264227009308589</v>
      </c>
      <c r="DA126" s="70" t="s">
        <v>605</v>
      </c>
    </row>
    <row r="127" spans="1:105" ht="12" customHeight="1" x14ac:dyDescent="0.25">
      <c r="A127" s="60" t="s">
        <v>606</v>
      </c>
      <c r="B127" s="264">
        <v>2.0784321509102122</v>
      </c>
      <c r="C127" s="264">
        <v>4.3225271143329644</v>
      </c>
      <c r="D127" s="264">
        <v>4.3702447390626489</v>
      </c>
      <c r="E127" s="264">
        <v>5.3006644235592697</v>
      </c>
      <c r="F127" s="264">
        <v>3.9750242404477421</v>
      </c>
      <c r="G127" s="264">
        <v>1.519960092333664</v>
      </c>
      <c r="H127" s="264">
        <v>3.8592230050233458</v>
      </c>
      <c r="I127" s="264">
        <v>8.8825822406374009</v>
      </c>
      <c r="J127" s="264">
        <v>7.525721775579747</v>
      </c>
      <c r="K127" s="264">
        <v>18.710455451813129</v>
      </c>
      <c r="L127" s="264">
        <v>12.728376192321919</v>
      </c>
      <c r="M127" s="264">
        <v>2.618500518848506</v>
      </c>
      <c r="N127" s="264">
        <v>10.772471454160319</v>
      </c>
      <c r="O127" s="264">
        <v>9.8933432961155585</v>
      </c>
      <c r="P127" s="264">
        <v>9.8089982395553026</v>
      </c>
      <c r="Q127" s="264">
        <v>11.4159708726072</v>
      </c>
      <c r="R127" s="264">
        <v>11.342194557890579</v>
      </c>
      <c r="S127" s="264">
        <v>15.741979785438639</v>
      </c>
      <c r="T127" s="264">
        <v>15.60017169774969</v>
      </c>
      <c r="U127" s="264">
        <v>14.47292611129753</v>
      </c>
      <c r="V127" s="264">
        <v>14.03493667312595</v>
      </c>
      <c r="W127" s="264">
        <v>14.64266859544313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0.74780483454868396</v>
      </c>
      <c r="K128" s="232">
        <v>1.0188390485643679</v>
      </c>
      <c r="L128" s="232">
        <v>0.87026762286260062</v>
      </c>
      <c r="M128" s="232">
        <v>0.36804546181601672</v>
      </c>
      <c r="N128" s="232">
        <v>0.77299319666119304</v>
      </c>
      <c r="O128" s="232">
        <v>0.77347307657537034</v>
      </c>
      <c r="P128" s="232">
        <v>0.7352323261300856</v>
      </c>
      <c r="Q128" s="232">
        <v>0.74597821960212418</v>
      </c>
      <c r="R128" s="232">
        <v>0.81037473816422179</v>
      </c>
      <c r="S128" s="232">
        <v>1.0430384652045579</v>
      </c>
      <c r="T128" s="232">
        <v>1.005312940134484</v>
      </c>
      <c r="U128" s="232">
        <v>0.97509041632354021</v>
      </c>
      <c r="V128" s="232">
        <v>0.94637762912645018</v>
      </c>
      <c r="W128" s="232">
        <v>0.85167090565797787</v>
      </c>
      <c r="DA128" s="71" t="s">
        <v>608</v>
      </c>
    </row>
    <row r="129" spans="1:105" ht="12" customHeight="1" x14ac:dyDescent="0.25">
      <c r="A129" s="59" t="s">
        <v>33</v>
      </c>
      <c r="B129" s="232">
        <v>0.13646872513228639</v>
      </c>
      <c r="C129" s="232">
        <v>0.25840247238351899</v>
      </c>
      <c r="D129" s="232">
        <v>0</v>
      </c>
      <c r="E129" s="232">
        <v>0.2723830300477551</v>
      </c>
      <c r="F129" s="232">
        <v>0</v>
      </c>
      <c r="G129" s="232">
        <v>0</v>
      </c>
      <c r="H129" s="232">
        <v>0</v>
      </c>
      <c r="I129" s="232">
        <v>0.28822222641808393</v>
      </c>
      <c r="J129" s="232">
        <v>0.81910966726044609</v>
      </c>
      <c r="K129" s="232">
        <v>2.7543750220489311</v>
      </c>
      <c r="L129" s="232">
        <v>2.4524204280566821</v>
      </c>
      <c r="M129" s="232">
        <v>0.5272995044483979</v>
      </c>
      <c r="N129" s="232">
        <v>2.19386934921229</v>
      </c>
      <c r="O129" s="232">
        <v>1.985572392792476</v>
      </c>
      <c r="P129" s="232">
        <v>1.6434531924092539</v>
      </c>
      <c r="Q129" s="232">
        <v>1.9903564246670591</v>
      </c>
      <c r="R129" s="232">
        <v>1.7028197844192019</v>
      </c>
      <c r="S129" s="232">
        <v>1.942338206382773</v>
      </c>
      <c r="T129" s="232">
        <v>1.8970126140045129</v>
      </c>
      <c r="U129" s="232">
        <v>0.34569297029205182</v>
      </c>
      <c r="V129" s="232">
        <v>0.28943118128996959</v>
      </c>
      <c r="W129" s="232">
        <v>0.28369332498990663</v>
      </c>
      <c r="DA129" s="71" t="s">
        <v>609</v>
      </c>
    </row>
    <row r="130" spans="1:105" ht="12" customHeight="1" x14ac:dyDescent="0.25">
      <c r="A130" s="59" t="s">
        <v>160</v>
      </c>
      <c r="B130" s="232">
        <v>0.1226252100599803</v>
      </c>
      <c r="C130" s="232">
        <v>0.23283277112910669</v>
      </c>
      <c r="D130" s="232">
        <v>0.26191974432656667</v>
      </c>
      <c r="E130" s="232">
        <v>0.24577051000454819</v>
      </c>
      <c r="F130" s="232">
        <v>0.35373541589098062</v>
      </c>
      <c r="G130" s="232">
        <v>0.1356918565125623</v>
      </c>
      <c r="H130" s="232">
        <v>0.29857784646133467</v>
      </c>
      <c r="I130" s="232">
        <v>0.79409683384225682</v>
      </c>
      <c r="J130" s="232">
        <v>0.37478058281025578</v>
      </c>
      <c r="K130" s="232">
        <v>0</v>
      </c>
      <c r="L130" s="232">
        <v>0.37550195225072591</v>
      </c>
      <c r="M130" s="232">
        <v>6.8636179964374947E-2</v>
      </c>
      <c r="N130" s="232">
        <v>0.28736931382872061</v>
      </c>
      <c r="O130" s="232">
        <v>0</v>
      </c>
      <c r="P130" s="232">
        <v>0</v>
      </c>
      <c r="Q130" s="232">
        <v>0</v>
      </c>
      <c r="R130" s="232">
        <v>0</v>
      </c>
      <c r="S130" s="232">
        <v>0.11277319055595431</v>
      </c>
      <c r="T130" s="232">
        <v>0.16780438516602661</v>
      </c>
      <c r="U130" s="232">
        <v>0.1113500987601609</v>
      </c>
      <c r="V130" s="232">
        <v>8.6090939585618975E-2</v>
      </c>
      <c r="W130" s="232">
        <v>6.6156420657811355E-2</v>
      </c>
      <c r="DA130" s="71" t="s">
        <v>610</v>
      </c>
    </row>
    <row r="131" spans="1:105" ht="12" customHeight="1" x14ac:dyDescent="0.25">
      <c r="A131" s="59" t="s">
        <v>70</v>
      </c>
      <c r="B131" s="232">
        <v>0.36146984427477802</v>
      </c>
      <c r="C131" s="232">
        <v>0.68305907298454294</v>
      </c>
      <c r="D131" s="232">
        <v>0.76415545272323671</v>
      </c>
      <c r="E131" s="232">
        <v>0.71857286224957539</v>
      </c>
      <c r="F131" s="232">
        <v>0.51912591990774071</v>
      </c>
      <c r="G131" s="232">
        <v>0.13322669381884861</v>
      </c>
      <c r="H131" s="232">
        <v>0.59278111242059262</v>
      </c>
      <c r="I131" s="232">
        <v>0.79878968762702462</v>
      </c>
      <c r="J131" s="232">
        <v>0.56810791776779446</v>
      </c>
      <c r="K131" s="232">
        <v>0.84724924056072104</v>
      </c>
      <c r="L131" s="232">
        <v>0.75568825545996809</v>
      </c>
      <c r="M131" s="232">
        <v>0.13916384015179181</v>
      </c>
      <c r="N131" s="232">
        <v>0.57868230327608283</v>
      </c>
      <c r="O131" s="232">
        <v>0.52383040733425168</v>
      </c>
      <c r="P131" s="232">
        <v>0.50419184140395312</v>
      </c>
      <c r="Q131" s="232">
        <v>0.26118459462379329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1.4578683714431671</v>
      </c>
      <c r="C132" s="232">
        <v>3.148232797835794</v>
      </c>
      <c r="D132" s="232">
        <v>3.3441695420128461</v>
      </c>
      <c r="E132" s="232">
        <v>4.0639380212573908</v>
      </c>
      <c r="F132" s="232">
        <v>3.10216290464902</v>
      </c>
      <c r="G132" s="232">
        <v>1.2510415420022529</v>
      </c>
      <c r="H132" s="232">
        <v>2.9678640461414192</v>
      </c>
      <c r="I132" s="232">
        <v>7.0014734927500362</v>
      </c>
      <c r="J132" s="232">
        <v>5.015918773192567</v>
      </c>
      <c r="K132" s="232">
        <v>14.08999214063911</v>
      </c>
      <c r="L132" s="232">
        <v>8.2744979336919435</v>
      </c>
      <c r="M132" s="232">
        <v>1.5153555324679251</v>
      </c>
      <c r="N132" s="232">
        <v>6.9395572911820294</v>
      </c>
      <c r="O132" s="232">
        <v>6.6104674194134603</v>
      </c>
      <c r="P132" s="232">
        <v>6.9261208796120091</v>
      </c>
      <c r="Q132" s="232">
        <v>8.4184516337142217</v>
      </c>
      <c r="R132" s="232">
        <v>8.8290000353071605</v>
      </c>
      <c r="S132" s="232">
        <v>12.64382992329535</v>
      </c>
      <c r="T132" s="232">
        <v>12.530041758444661</v>
      </c>
      <c r="U132" s="232">
        <v>13.04079262592178</v>
      </c>
      <c r="V132" s="232">
        <v>12.71303692312391</v>
      </c>
      <c r="W132" s="232">
        <v>13.44114794413743</v>
      </c>
      <c r="DA132" s="71" t="s">
        <v>612</v>
      </c>
    </row>
    <row r="133" spans="1:105" ht="12" customHeight="1" x14ac:dyDescent="0.25">
      <c r="A133" s="60" t="s">
        <v>613</v>
      </c>
      <c r="B133" s="264">
        <v>1.4685159903745419</v>
      </c>
      <c r="C133" s="264">
        <v>3.977756258293327</v>
      </c>
      <c r="D133" s="264">
        <v>8.9306519015348194</v>
      </c>
      <c r="E133" s="264">
        <v>8.2167620956488054</v>
      </c>
      <c r="F133" s="264">
        <v>4.3570971982240323</v>
      </c>
      <c r="G133" s="264">
        <v>1.271027933674872</v>
      </c>
      <c r="H133" s="264">
        <v>3.639192230844698</v>
      </c>
      <c r="I133" s="264">
        <v>9.5204959625578081</v>
      </c>
      <c r="J133" s="264">
        <v>1.986699762521362</v>
      </c>
      <c r="K133" s="264">
        <v>3.7852391887776489</v>
      </c>
      <c r="L133" s="264">
        <v>4.3885008564499648</v>
      </c>
      <c r="M133" s="264">
        <v>0.42150889660137503</v>
      </c>
      <c r="N133" s="264">
        <v>4.9210522741762857</v>
      </c>
      <c r="O133" s="264">
        <v>3.810291753035826</v>
      </c>
      <c r="P133" s="264">
        <v>3.2272379166909428</v>
      </c>
      <c r="Q133" s="264">
        <v>3.2432939103552818</v>
      </c>
      <c r="R133" s="264">
        <v>3.413242393816672</v>
      </c>
      <c r="S133" s="264">
        <v>3.9537461462803569</v>
      </c>
      <c r="T133" s="264">
        <v>4.1425328457048671</v>
      </c>
      <c r="U133" s="264">
        <v>6.1757728413491666</v>
      </c>
      <c r="V133" s="264">
        <v>1.8274238173883131</v>
      </c>
      <c r="W133" s="264">
        <v>0.62155841386546529</v>
      </c>
      <c r="DA133" s="72" t="s">
        <v>614</v>
      </c>
    </row>
    <row r="134" spans="1:105" ht="12" customHeight="1" x14ac:dyDescent="0.25">
      <c r="A134" s="57" t="s">
        <v>615</v>
      </c>
      <c r="B134" s="296">
        <v>1.8175087238964569</v>
      </c>
      <c r="C134" s="296">
        <v>4.2531880477668</v>
      </c>
      <c r="D134" s="296">
        <v>6.8155762974235756</v>
      </c>
      <c r="E134" s="296">
        <v>6.9265294119555723</v>
      </c>
      <c r="F134" s="296">
        <v>4.2695023440250779</v>
      </c>
      <c r="G134" s="296">
        <v>1.430143572305989</v>
      </c>
      <c r="H134" s="296">
        <v>3.8422989465112032</v>
      </c>
      <c r="I134" s="296">
        <v>9.4300096444998474</v>
      </c>
      <c r="J134" s="296">
        <v>4.7014415294322713</v>
      </c>
      <c r="K134" s="296">
        <v>11.33502275413894</v>
      </c>
      <c r="L134" s="296">
        <v>8.6005073814073754</v>
      </c>
      <c r="M134" s="296">
        <v>1.4668741369162599</v>
      </c>
      <c r="N134" s="296">
        <v>7.8733138955114796</v>
      </c>
      <c r="O134" s="296">
        <v>6.849748744010757</v>
      </c>
      <c r="P134" s="296">
        <v>6.514937758318271</v>
      </c>
      <c r="Q134" s="296">
        <v>7.3459588371508957</v>
      </c>
      <c r="R134" s="296">
        <v>7.3807036886451858</v>
      </c>
      <c r="S134" s="296">
        <v>9.8676359099929236</v>
      </c>
      <c r="T134" s="296">
        <v>9.9014725616771315</v>
      </c>
      <c r="U134" s="296">
        <v>10.380270025814379</v>
      </c>
      <c r="V134" s="296">
        <v>7.9252551074256843</v>
      </c>
      <c r="W134" s="296">
        <v>7.6397450410979566</v>
      </c>
      <c r="DA134" s="70" t="s">
        <v>616</v>
      </c>
    </row>
    <row r="135" spans="1:105" ht="12" customHeight="1" x14ac:dyDescent="0.25">
      <c r="A135" s="60" t="s">
        <v>617</v>
      </c>
      <c r="B135" s="264">
        <v>1.0650193957834131</v>
      </c>
      <c r="C135" s="264">
        <v>2.2149268685765171</v>
      </c>
      <c r="D135" s="264">
        <v>2.2393780857286258</v>
      </c>
      <c r="E135" s="264">
        <v>2.7161389026615388</v>
      </c>
      <c r="F135" s="264">
        <v>2.0368612528112111</v>
      </c>
      <c r="G135" s="264">
        <v>0.77885004735092278</v>
      </c>
      <c r="H135" s="264">
        <v>1.977522985873484</v>
      </c>
      <c r="I135" s="264">
        <v>4.5515666060002147</v>
      </c>
      <c r="J135" s="264">
        <v>3.6357528534807741</v>
      </c>
      <c r="K135" s="264">
        <v>9.3372548709026972</v>
      </c>
      <c r="L135" s="264">
        <v>6.2773559459442119</v>
      </c>
      <c r="M135" s="264">
        <v>1.2354711278809849</v>
      </c>
      <c r="N135" s="264">
        <v>5.2765570865925753</v>
      </c>
      <c r="O135" s="264">
        <v>4.8312480318752842</v>
      </c>
      <c r="P135" s="264">
        <v>4.805706995618177</v>
      </c>
      <c r="Q135" s="264">
        <v>5.6335594372137319</v>
      </c>
      <c r="R135" s="264">
        <v>5.5741767373479023</v>
      </c>
      <c r="S135" s="264">
        <v>7.7760269918640539</v>
      </c>
      <c r="T135" s="264">
        <v>7.7124178535327372</v>
      </c>
      <c r="U135" s="264">
        <v>7.1217834297770208</v>
      </c>
      <c r="V135" s="264">
        <v>6.9542966344390402</v>
      </c>
      <c r="W135" s="264">
        <v>7.3102720610150822</v>
      </c>
      <c r="DA135" s="72" t="s">
        <v>618</v>
      </c>
    </row>
    <row r="136" spans="1:105" ht="12" customHeight="1" x14ac:dyDescent="0.25">
      <c r="A136" s="59" t="s">
        <v>33</v>
      </c>
      <c r="B136" s="299">
        <v>6.9928594551460554E-2</v>
      </c>
      <c r="C136" s="299">
        <v>0.13240925131297401</v>
      </c>
      <c r="D136" s="299">
        <v>0</v>
      </c>
      <c r="E136" s="299">
        <v>0.1395730959781748</v>
      </c>
      <c r="F136" s="299">
        <v>0</v>
      </c>
      <c r="G136" s="299">
        <v>0</v>
      </c>
      <c r="H136" s="299">
        <v>0</v>
      </c>
      <c r="I136" s="299">
        <v>0.1476893346250005</v>
      </c>
      <c r="J136" s="299">
        <v>0.43937987673286899</v>
      </c>
      <c r="K136" s="299">
        <v>1.453699933613549</v>
      </c>
      <c r="L136" s="299">
        <v>1.298243802191684</v>
      </c>
      <c r="M136" s="299">
        <v>0.28948070367198692</v>
      </c>
      <c r="N136" s="299">
        <v>1.157668086628705</v>
      </c>
      <c r="O136" s="299">
        <v>1.051856274694686</v>
      </c>
      <c r="P136" s="299">
        <v>0.87041638268920418</v>
      </c>
      <c r="Q136" s="299">
        <v>1.0508715033129989</v>
      </c>
      <c r="R136" s="299">
        <v>0.90125150189399117</v>
      </c>
      <c r="S136" s="299">
        <v>1.027534840170431</v>
      </c>
      <c r="T136" s="299">
        <v>1.002445737612321</v>
      </c>
      <c r="U136" s="299">
        <v>0.18239594282015581</v>
      </c>
      <c r="V136" s="299">
        <v>0.15378242044675819</v>
      </c>
      <c r="W136" s="299">
        <v>0.1503789235717358</v>
      </c>
      <c r="DA136" s="71" t="s">
        <v>619</v>
      </c>
    </row>
    <row r="137" spans="1:105" ht="12" customHeight="1" x14ac:dyDescent="0.25">
      <c r="A137" s="59" t="s">
        <v>160</v>
      </c>
      <c r="B137" s="299">
        <v>6.283497253865182E-2</v>
      </c>
      <c r="C137" s="299">
        <v>0.1193069579480399</v>
      </c>
      <c r="D137" s="299">
        <v>0.13421155351367381</v>
      </c>
      <c r="E137" s="299">
        <v>0.12593644683171221</v>
      </c>
      <c r="F137" s="299">
        <v>0.18125926253326191</v>
      </c>
      <c r="G137" s="299">
        <v>6.9530515572736415E-2</v>
      </c>
      <c r="H137" s="299">
        <v>0.15299570760262959</v>
      </c>
      <c r="I137" s="299">
        <v>0.4069069706229429</v>
      </c>
      <c r="J137" s="299">
        <v>0.2010366289874147</v>
      </c>
      <c r="K137" s="299">
        <v>0</v>
      </c>
      <c r="L137" s="299">
        <v>0.19878038718127791</v>
      </c>
      <c r="M137" s="299">
        <v>3.7680387532753268E-2</v>
      </c>
      <c r="N137" s="299">
        <v>0.15163997063696949</v>
      </c>
      <c r="O137" s="299">
        <v>0</v>
      </c>
      <c r="P137" s="299">
        <v>0</v>
      </c>
      <c r="Q137" s="299">
        <v>0</v>
      </c>
      <c r="R137" s="299">
        <v>0</v>
      </c>
      <c r="S137" s="299">
        <v>5.9659219981685371E-2</v>
      </c>
      <c r="T137" s="299">
        <v>8.8673522474500208E-2</v>
      </c>
      <c r="U137" s="299">
        <v>5.8750995802195977E-2</v>
      </c>
      <c r="V137" s="299">
        <v>4.5742386874164133E-2</v>
      </c>
      <c r="W137" s="299">
        <v>3.5067907664851017E-2</v>
      </c>
      <c r="DA137" s="71" t="s">
        <v>620</v>
      </c>
    </row>
    <row r="138" spans="1:105" ht="12" customHeight="1" x14ac:dyDescent="0.25">
      <c r="A138" s="59" t="s">
        <v>70</v>
      </c>
      <c r="B138" s="299">
        <v>0.18522249810986441</v>
      </c>
      <c r="C138" s="299">
        <v>0.35000957855458159</v>
      </c>
      <c r="D138" s="299">
        <v>0.39156456379271032</v>
      </c>
      <c r="E138" s="299">
        <v>0.3682073697927804</v>
      </c>
      <c r="F138" s="299">
        <v>0.26600780463943802</v>
      </c>
      <c r="G138" s="299">
        <v>6.8267329723048248E-2</v>
      </c>
      <c r="H138" s="299">
        <v>0.30374981541039092</v>
      </c>
      <c r="I138" s="299">
        <v>0.40931165835843841</v>
      </c>
      <c r="J138" s="299">
        <v>0.30473964214661398</v>
      </c>
      <c r="K138" s="299">
        <v>0.44715993824292333</v>
      </c>
      <c r="L138" s="299">
        <v>0.40004054069038902</v>
      </c>
      <c r="M138" s="299">
        <v>7.6399173587273814E-2</v>
      </c>
      <c r="N138" s="299">
        <v>0.30536095280243142</v>
      </c>
      <c r="O138" s="299">
        <v>0.27749897351035208</v>
      </c>
      <c r="P138" s="299">
        <v>0.2670333665742477</v>
      </c>
      <c r="Q138" s="299">
        <v>0.13790065145764771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0.74703333058343591</v>
      </c>
      <c r="C139" s="299">
        <v>1.6132010807609209</v>
      </c>
      <c r="D139" s="299">
        <v>1.7136019684222421</v>
      </c>
      <c r="E139" s="299">
        <v>2.0824219900588719</v>
      </c>
      <c r="F139" s="299">
        <v>1.589594185638511</v>
      </c>
      <c r="G139" s="299">
        <v>0.64105220205513813</v>
      </c>
      <c r="H139" s="299">
        <v>1.520777462860464</v>
      </c>
      <c r="I139" s="299">
        <v>3.587658642393833</v>
      </c>
      <c r="J139" s="299">
        <v>2.690596705613876</v>
      </c>
      <c r="K139" s="299">
        <v>7.4363949990462253</v>
      </c>
      <c r="L139" s="299">
        <v>4.3802912158808596</v>
      </c>
      <c r="M139" s="299">
        <v>0.83191086308897078</v>
      </c>
      <c r="N139" s="299">
        <v>3.6618880765244679</v>
      </c>
      <c r="O139" s="299">
        <v>3.5018927836702458</v>
      </c>
      <c r="P139" s="299">
        <v>3.6682572463547252</v>
      </c>
      <c r="Q139" s="299">
        <v>4.4447872824430856</v>
      </c>
      <c r="R139" s="299">
        <v>4.6729252354539108</v>
      </c>
      <c r="S139" s="299">
        <v>6.6888329317119384</v>
      </c>
      <c r="T139" s="299">
        <v>6.6212985934459159</v>
      </c>
      <c r="U139" s="299">
        <v>6.8806364911546689</v>
      </c>
      <c r="V139" s="299">
        <v>6.7547718271181179</v>
      </c>
      <c r="W139" s="299">
        <v>7.1248252297784953</v>
      </c>
      <c r="DA139" s="71" t="s">
        <v>622</v>
      </c>
    </row>
    <row r="140" spans="1:105" ht="12" customHeight="1" x14ac:dyDescent="0.25">
      <c r="A140" s="60" t="s">
        <v>623</v>
      </c>
      <c r="B140" s="264">
        <v>0.75248932811304392</v>
      </c>
      <c r="C140" s="264">
        <v>2.0382611791902838</v>
      </c>
      <c r="D140" s="264">
        <v>4.5761982116949493</v>
      </c>
      <c r="E140" s="264">
        <v>4.210390509294033</v>
      </c>
      <c r="F140" s="264">
        <v>2.2326410912138668</v>
      </c>
      <c r="G140" s="264">
        <v>0.65129352495506609</v>
      </c>
      <c r="H140" s="264">
        <v>1.864775960637719</v>
      </c>
      <c r="I140" s="264">
        <v>4.8784430384996318</v>
      </c>
      <c r="J140" s="264">
        <v>1.065688675951497</v>
      </c>
      <c r="K140" s="264">
        <v>1.9977678832362431</v>
      </c>
      <c r="L140" s="264">
        <v>2.3231514354631631</v>
      </c>
      <c r="M140" s="264">
        <v>0.23140300903527539</v>
      </c>
      <c r="N140" s="264">
        <v>2.5967568089189048</v>
      </c>
      <c r="O140" s="264">
        <v>2.0185007121354719</v>
      </c>
      <c r="P140" s="264">
        <v>1.709230762700094</v>
      </c>
      <c r="Q140" s="264">
        <v>1.7123993999371641</v>
      </c>
      <c r="R140" s="264">
        <v>1.806526951297283</v>
      </c>
      <c r="S140" s="264">
        <v>2.0916089181288711</v>
      </c>
      <c r="T140" s="264">
        <v>2.189054708144393</v>
      </c>
      <c r="U140" s="264">
        <v>3.2584865960373639</v>
      </c>
      <c r="V140" s="264">
        <v>0.97095847298664417</v>
      </c>
      <c r="W140" s="264">
        <v>0.32947298008287512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1.0540020039883586</v>
      </c>
      <c r="C141" s="263">
        <f t="shared" si="2"/>
        <v>2.2697192092905256</v>
      </c>
      <c r="D141" s="263">
        <f t="shared" si="2"/>
        <v>3.3986381339243001</v>
      </c>
      <c r="E141" s="263">
        <f t="shared" si="2"/>
        <v>3.5911407629628451</v>
      </c>
      <c r="F141" s="263">
        <f t="shared" si="2"/>
        <v>2.3860901490166135</v>
      </c>
      <c r="G141" s="263">
        <f t="shared" si="2"/>
        <v>0.86635608064299052</v>
      </c>
      <c r="H141" s="263">
        <f t="shared" si="2"/>
        <v>2.1301475763954949</v>
      </c>
      <c r="I141" s="263">
        <f t="shared" si="2"/>
        <v>4.8331263394006472</v>
      </c>
      <c r="J141" s="263">
        <f t="shared" si="2"/>
        <v>2.5514624471222098</v>
      </c>
      <c r="K141" s="263">
        <f t="shared" si="2"/>
        <v>5.5410418577316873</v>
      </c>
      <c r="L141" s="263">
        <f t="shared" si="2"/>
        <v>3.9539571977167607</v>
      </c>
      <c r="M141" s="263">
        <f t="shared" si="2"/>
        <v>0.89483922160179485</v>
      </c>
      <c r="N141" s="263">
        <f t="shared" si="2"/>
        <v>4.3114813446999145</v>
      </c>
      <c r="O141" s="263">
        <f t="shared" si="2"/>
        <v>3.8473745292809745</v>
      </c>
      <c r="P141" s="263">
        <f t="shared" si="2"/>
        <v>3.6074372087272706</v>
      </c>
      <c r="Q141" s="263">
        <f t="shared" si="2"/>
        <v>3.9204985691224254</v>
      </c>
      <c r="R141" s="263">
        <f t="shared" si="2"/>
        <v>3.9748316608874368</v>
      </c>
      <c r="S141" s="263">
        <f t="shared" si="2"/>
        <v>4.9896346287547448</v>
      </c>
      <c r="T141" s="263">
        <f t="shared" si="2"/>
        <v>4.8547961796451755</v>
      </c>
      <c r="U141" s="263">
        <f t="shared" si="2"/>
        <v>4.9963225982666204</v>
      </c>
      <c r="V141" s="263">
        <f t="shared" si="2"/>
        <v>3.7861687593413635</v>
      </c>
      <c r="W141" s="263">
        <f t="shared" si="2"/>
        <v>3.4441262407019146</v>
      </c>
      <c r="DA141" s="70"/>
    </row>
    <row r="142" spans="1:105" ht="12" customHeight="1" x14ac:dyDescent="0.25">
      <c r="A142" s="60" t="s">
        <v>626</v>
      </c>
      <c r="B142" s="264">
        <v>8.1634527827295647E-2</v>
      </c>
      <c r="C142" s="264">
        <v>0.1711588316046081</v>
      </c>
      <c r="D142" s="264">
        <v>0.16698781610689251</v>
      </c>
      <c r="E142" s="264">
        <v>0.2113602884148878</v>
      </c>
      <c r="F142" s="264">
        <v>0.1601531533302642</v>
      </c>
      <c r="G142" s="264">
        <v>6.3576973483361471E-2</v>
      </c>
      <c r="H142" s="264">
        <v>0.1531064561917618</v>
      </c>
      <c r="I142" s="264">
        <v>0.37056958107224969</v>
      </c>
      <c r="J142" s="264">
        <v>0.30223091933906499</v>
      </c>
      <c r="K142" s="264">
        <v>0.79576185876699035</v>
      </c>
      <c r="L142" s="264">
        <v>0.52842941895586915</v>
      </c>
      <c r="M142" s="264">
        <v>0.1041570844073515</v>
      </c>
      <c r="N142" s="264">
        <v>0.4433841017994451</v>
      </c>
      <c r="O142" s="264">
        <v>0.40651159065562298</v>
      </c>
      <c r="P142" s="264">
        <v>0.40522912409512818</v>
      </c>
      <c r="Q142" s="264">
        <v>0.48341275277254903</v>
      </c>
      <c r="R142" s="264">
        <v>0.48416705070535171</v>
      </c>
      <c r="S142" s="264">
        <v>0.67541741718209336</v>
      </c>
      <c r="T142" s="264">
        <v>0.66989239521832322</v>
      </c>
      <c r="U142" s="264">
        <v>0.61859051864185166</v>
      </c>
      <c r="V142" s="264">
        <v>0.6040427940985027</v>
      </c>
      <c r="W142" s="264">
        <v>0.63496244026869297</v>
      </c>
      <c r="DA142" s="72" t="s">
        <v>627</v>
      </c>
    </row>
    <row r="143" spans="1:105" ht="12" customHeight="1" x14ac:dyDescent="0.25">
      <c r="A143" s="59" t="s">
        <v>33</v>
      </c>
      <c r="B143" s="232">
        <v>6.4885291286319938E-3</v>
      </c>
      <c r="C143" s="232">
        <v>1.215228839886138E-2</v>
      </c>
      <c r="D143" s="232">
        <v>0</v>
      </c>
      <c r="E143" s="232">
        <v>1.2564339891488139E-2</v>
      </c>
      <c r="F143" s="232">
        <v>0</v>
      </c>
      <c r="G143" s="232">
        <v>0</v>
      </c>
      <c r="H143" s="232">
        <v>0</v>
      </c>
      <c r="I143" s="232">
        <v>1.321241100622827E-2</v>
      </c>
      <c r="J143" s="232">
        <v>3.9866003422686071E-2</v>
      </c>
      <c r="K143" s="232">
        <v>0.13012222816789121</v>
      </c>
      <c r="L143" s="232">
        <v>0.1167250982382122</v>
      </c>
      <c r="M143" s="232">
        <v>2.60134549671126E-2</v>
      </c>
      <c r="N143" s="232">
        <v>0.1032531428971012</v>
      </c>
      <c r="O143" s="232">
        <v>9.3898842884584777E-2</v>
      </c>
      <c r="P143" s="232">
        <v>7.7713908772395271E-2</v>
      </c>
      <c r="Q143" s="232">
        <v>9.2437450364173737E-2</v>
      </c>
      <c r="R143" s="232">
        <v>7.8281744942194476E-2</v>
      </c>
      <c r="S143" s="232">
        <v>8.9250581117923722E-2</v>
      </c>
      <c r="T143" s="232">
        <v>8.7071368408535632E-2</v>
      </c>
      <c r="U143" s="232">
        <v>1.5842717204168379E-2</v>
      </c>
      <c r="V143" s="232">
        <v>1.335737714578859E-2</v>
      </c>
      <c r="W143" s="232">
        <v>1.3061753034514271E-2</v>
      </c>
      <c r="DA143" s="71" t="s">
        <v>628</v>
      </c>
    </row>
    <row r="144" spans="1:105" ht="12" customHeight="1" x14ac:dyDescent="0.25">
      <c r="A144" s="59" t="s">
        <v>160</v>
      </c>
      <c r="B144" s="232">
        <v>5.8303266672091016E-3</v>
      </c>
      <c r="C144" s="232">
        <v>1.0949782938870421E-2</v>
      </c>
      <c r="D144" s="232">
        <v>1.21287640508667E-2</v>
      </c>
      <c r="E144" s="232">
        <v>1.133677168676823E-2</v>
      </c>
      <c r="F144" s="232">
        <v>1.639279777498804E-2</v>
      </c>
      <c r="G144" s="232">
        <v>6.2210065558719512E-3</v>
      </c>
      <c r="H144" s="232">
        <v>1.399510460375498E-2</v>
      </c>
      <c r="I144" s="232">
        <v>3.6402236835993571E-2</v>
      </c>
      <c r="J144" s="232">
        <v>1.824054164449174E-2</v>
      </c>
      <c r="K144" s="232">
        <v>0</v>
      </c>
      <c r="L144" s="232">
        <v>1.7872344302660229E-2</v>
      </c>
      <c r="M144" s="232">
        <v>3.386053204213907E-3</v>
      </c>
      <c r="N144" s="232">
        <v>1.3524864110824311E-2</v>
      </c>
      <c r="O144" s="232">
        <v>0</v>
      </c>
      <c r="P144" s="232">
        <v>0</v>
      </c>
      <c r="Q144" s="232">
        <v>0</v>
      </c>
      <c r="R144" s="232">
        <v>0</v>
      </c>
      <c r="S144" s="232">
        <v>5.181936265561864E-3</v>
      </c>
      <c r="T144" s="232">
        <v>7.7020876579812518E-3</v>
      </c>
      <c r="U144" s="232">
        <v>5.1030488812748897E-3</v>
      </c>
      <c r="V144" s="232">
        <v>3.9731349737619518E-3</v>
      </c>
      <c r="W144" s="232">
        <v>3.0459610860090361E-3</v>
      </c>
      <c r="DA144" s="71" t="s">
        <v>629</v>
      </c>
    </row>
    <row r="145" spans="1:105" ht="12" customHeight="1" x14ac:dyDescent="0.25">
      <c r="A145" s="59" t="s">
        <v>162</v>
      </c>
      <c r="B145" s="232">
        <v>6.9315672031454556E-2</v>
      </c>
      <c r="C145" s="232">
        <v>0.14805676026687631</v>
      </c>
      <c r="D145" s="232">
        <v>0.15485905205602579</v>
      </c>
      <c r="E145" s="232">
        <v>0.18745917683663141</v>
      </c>
      <c r="F145" s="232">
        <v>0.14376035555527611</v>
      </c>
      <c r="G145" s="232">
        <v>5.7355966927489517E-2</v>
      </c>
      <c r="H145" s="232">
        <v>0.13911135158800689</v>
      </c>
      <c r="I145" s="232">
        <v>0.32095493323002777</v>
      </c>
      <c r="J145" s="232">
        <v>0.24412437427188721</v>
      </c>
      <c r="K145" s="232">
        <v>0.66563963059909914</v>
      </c>
      <c r="L145" s="232">
        <v>0.39383197641499679</v>
      </c>
      <c r="M145" s="232">
        <v>7.4757576236024983E-2</v>
      </c>
      <c r="N145" s="232">
        <v>0.32660609479151959</v>
      </c>
      <c r="O145" s="232">
        <v>0.31261274777103831</v>
      </c>
      <c r="P145" s="232">
        <v>0.32751521532273298</v>
      </c>
      <c r="Q145" s="232">
        <v>0.39097530240837519</v>
      </c>
      <c r="R145" s="232">
        <v>0.40588530576315718</v>
      </c>
      <c r="S145" s="232">
        <v>0.58098489979860779</v>
      </c>
      <c r="T145" s="232">
        <v>0.57511893915180634</v>
      </c>
      <c r="U145" s="232">
        <v>0.59764475255640837</v>
      </c>
      <c r="V145" s="232">
        <v>0.5867122819789522</v>
      </c>
      <c r="W145" s="232">
        <v>0.61885472614816972</v>
      </c>
      <c r="DA145" s="71" t="s">
        <v>630</v>
      </c>
    </row>
    <row r="146" spans="1:105" ht="12" customHeight="1" x14ac:dyDescent="0.25">
      <c r="A146" s="60" t="s">
        <v>631</v>
      </c>
      <c r="B146" s="264">
        <v>0.90254555344455367</v>
      </c>
      <c r="C146" s="264">
        <v>1.911492348555716</v>
      </c>
      <c r="D146" s="264">
        <v>2.8180970364004589</v>
      </c>
      <c r="E146" s="264">
        <v>3.0007620321760959</v>
      </c>
      <c r="F146" s="264">
        <v>2.0240205065597241</v>
      </c>
      <c r="G146" s="264">
        <v>0.74450683267456641</v>
      </c>
      <c r="H146" s="264">
        <v>1.8064629056862691</v>
      </c>
      <c r="I146" s="264">
        <v>4.0261271768776377</v>
      </c>
      <c r="J146" s="264">
        <v>2.152539005770286</v>
      </c>
      <c r="K146" s="264">
        <v>4.5664576695980248</v>
      </c>
      <c r="L146" s="264">
        <v>3.216653236807451</v>
      </c>
      <c r="M146" s="264">
        <v>0.7698876881053105</v>
      </c>
      <c r="N146" s="264">
        <v>3.6364908740653941</v>
      </c>
      <c r="O146" s="264">
        <v>3.2606720838564849</v>
      </c>
      <c r="P146" s="264">
        <v>3.0496018076764431</v>
      </c>
      <c r="Q146" s="264">
        <v>3.2864586140360781</v>
      </c>
      <c r="R146" s="264">
        <v>3.3337516045055762</v>
      </c>
      <c r="S146" s="264">
        <v>4.1325422900843733</v>
      </c>
      <c r="T146" s="264">
        <v>3.9947648254710582</v>
      </c>
      <c r="U146" s="264">
        <v>4.0947034066378141</v>
      </c>
      <c r="V146" s="264">
        <v>3.0977895470820358</v>
      </c>
      <c r="W146" s="264">
        <v>2.7805461285203421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0.20459542424758001</v>
      </c>
      <c r="K147" s="231">
        <v>0.17739445878966151</v>
      </c>
      <c r="L147" s="231">
        <v>0.2078724016606841</v>
      </c>
      <c r="M147" s="231">
        <v>8.99341265576271E-2</v>
      </c>
      <c r="N147" s="231">
        <v>0.20831893457483069</v>
      </c>
      <c r="O147" s="231">
        <v>0.20132115177894569</v>
      </c>
      <c r="P147" s="231">
        <v>0.19442817018469311</v>
      </c>
      <c r="Q147" s="231">
        <v>0.19202339376356239</v>
      </c>
      <c r="R147" s="231">
        <v>0.20978871635153371</v>
      </c>
      <c r="S147" s="231">
        <v>0.25139208080780479</v>
      </c>
      <c r="T147" s="231">
        <v>0.25579377059188718</v>
      </c>
      <c r="U147" s="231">
        <v>0.27407742977456068</v>
      </c>
      <c r="V147" s="231">
        <v>0.20727658945360899</v>
      </c>
      <c r="W147" s="231">
        <v>0.1603945291056425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5.9260650389021521E-2</v>
      </c>
      <c r="C149" s="231">
        <v>0.114269809244493</v>
      </c>
      <c r="D149" s="231">
        <v>0</v>
      </c>
      <c r="E149" s="231">
        <v>0.15419890592273119</v>
      </c>
      <c r="F149" s="231">
        <v>0</v>
      </c>
      <c r="G149" s="231">
        <v>0</v>
      </c>
      <c r="H149" s="231">
        <v>0</v>
      </c>
      <c r="I149" s="231">
        <v>0.1240716195069082</v>
      </c>
      <c r="J149" s="231">
        <v>0.22410404712024479</v>
      </c>
      <c r="K149" s="231">
        <v>0.47957610873731882</v>
      </c>
      <c r="L149" s="231">
        <v>0.58578592477678793</v>
      </c>
      <c r="M149" s="231">
        <v>0.12884881159203729</v>
      </c>
      <c r="N149" s="231">
        <v>0.59124003600331498</v>
      </c>
      <c r="O149" s="231">
        <v>0.5168088368729491</v>
      </c>
      <c r="P149" s="231">
        <v>0.43460221433162111</v>
      </c>
      <c r="Q149" s="231">
        <v>0.51234068960823897</v>
      </c>
      <c r="R149" s="231">
        <v>0.44082368307846581</v>
      </c>
      <c r="S149" s="231">
        <v>0.46814039905930332</v>
      </c>
      <c r="T149" s="231">
        <v>0.48267956178070659</v>
      </c>
      <c r="U149" s="231">
        <v>9.7167031080061084E-2</v>
      </c>
      <c r="V149" s="231">
        <v>6.3391511266691417E-2</v>
      </c>
      <c r="W149" s="231">
        <v>5.3427746527299529E-2</v>
      </c>
      <c r="DA149" s="73" t="s">
        <v>635</v>
      </c>
    </row>
    <row r="150" spans="1:105" ht="12" customHeight="1" x14ac:dyDescent="0.25">
      <c r="A150" s="64" t="s">
        <v>160</v>
      </c>
      <c r="B150" s="231">
        <v>5.3249194606314873E-2</v>
      </c>
      <c r="C150" s="231">
        <v>0.1029624681891652</v>
      </c>
      <c r="D150" s="231">
        <v>0.1688956338449315</v>
      </c>
      <c r="E150" s="231">
        <v>0.13913327766464989</v>
      </c>
      <c r="F150" s="231">
        <v>0.18011657095684319</v>
      </c>
      <c r="G150" s="231">
        <v>6.6464583393629387E-2</v>
      </c>
      <c r="H150" s="231">
        <v>0.13976124297300829</v>
      </c>
      <c r="I150" s="231">
        <v>0.34183651082203742</v>
      </c>
      <c r="J150" s="231">
        <v>0.1025379735423837</v>
      </c>
      <c r="K150" s="231">
        <v>0</v>
      </c>
      <c r="L150" s="231">
        <v>8.9692515948002344E-2</v>
      </c>
      <c r="M150" s="231">
        <v>1.6771664198467609E-2</v>
      </c>
      <c r="N150" s="231">
        <v>7.7445014451450786E-2</v>
      </c>
      <c r="O150" s="231">
        <v>0</v>
      </c>
      <c r="P150" s="231">
        <v>0</v>
      </c>
      <c r="Q150" s="231">
        <v>0</v>
      </c>
      <c r="R150" s="231">
        <v>0</v>
      </c>
      <c r="S150" s="231">
        <v>2.7180480853730031E-2</v>
      </c>
      <c r="T150" s="231">
        <v>4.2696472600590701E-2</v>
      </c>
      <c r="U150" s="231">
        <v>3.1298173341088573E-2</v>
      </c>
      <c r="V150" s="231">
        <v>1.885572502029155E-2</v>
      </c>
      <c r="W150" s="231">
        <v>1.2459188012917481E-2</v>
      </c>
      <c r="DA150" s="73" t="s">
        <v>636</v>
      </c>
    </row>
    <row r="151" spans="1:105" ht="12" customHeight="1" x14ac:dyDescent="0.25">
      <c r="A151" s="64" t="s">
        <v>70</v>
      </c>
      <c r="B151" s="231">
        <v>0.15696591323013531</v>
      </c>
      <c r="C151" s="231">
        <v>0.30205991936802462</v>
      </c>
      <c r="D151" s="231">
        <v>0.49275597712417579</v>
      </c>
      <c r="E151" s="231">
        <v>0.40679167555050572</v>
      </c>
      <c r="F151" s="231">
        <v>0.26433084273760199</v>
      </c>
      <c r="G151" s="231">
        <v>6.5257097435029998E-2</v>
      </c>
      <c r="H151" s="231">
        <v>0.27747478945512882</v>
      </c>
      <c r="I151" s="231">
        <v>0.34385665332256993</v>
      </c>
      <c r="J151" s="231">
        <v>0.1554313038431476</v>
      </c>
      <c r="K151" s="231">
        <v>0.14751821762328671</v>
      </c>
      <c r="L151" s="231">
        <v>0.18050393745837121</v>
      </c>
      <c r="M151" s="231">
        <v>3.4005522988116828E-2</v>
      </c>
      <c r="N151" s="231">
        <v>0.15595283554432179</v>
      </c>
      <c r="O151" s="231">
        <v>0.13634364806631971</v>
      </c>
      <c r="P151" s="231">
        <v>0.13333077676576099</v>
      </c>
      <c r="Q151" s="231">
        <v>6.7231925732591805E-2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0.52833771953525632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9.5215161387991157E-4</v>
      </c>
      <c r="W152" s="231">
        <v>4.035871589075571E-4</v>
      </c>
      <c r="DA152" s="73" t="s">
        <v>638</v>
      </c>
    </row>
    <row r="153" spans="1:105" ht="12" customHeight="1" x14ac:dyDescent="0.25">
      <c r="A153" s="64" t="s">
        <v>162</v>
      </c>
      <c r="B153" s="231">
        <v>0.63306979521908191</v>
      </c>
      <c r="C153" s="231">
        <v>1.392200151754033</v>
      </c>
      <c r="D153" s="231">
        <v>2.1564454254313521</v>
      </c>
      <c r="E153" s="231">
        <v>2.3006381730382088</v>
      </c>
      <c r="F153" s="231">
        <v>1.579573092865278</v>
      </c>
      <c r="G153" s="231">
        <v>0.61278515184590709</v>
      </c>
      <c r="H153" s="231">
        <v>1.3892268732581321</v>
      </c>
      <c r="I153" s="231">
        <v>3.0139388137266958</v>
      </c>
      <c r="J153" s="231">
        <v>1.37232869056281</v>
      </c>
      <c r="K153" s="231">
        <v>2.4532692711976929</v>
      </c>
      <c r="L153" s="231">
        <v>1.976449212663028</v>
      </c>
      <c r="M153" s="231">
        <v>0.37028625638888402</v>
      </c>
      <c r="N153" s="231">
        <v>1.87018616407522</v>
      </c>
      <c r="O153" s="231">
        <v>1.7205859582933161</v>
      </c>
      <c r="P153" s="231">
        <v>1.8315748114463331</v>
      </c>
      <c r="Q153" s="231">
        <v>2.167006502954484</v>
      </c>
      <c r="R153" s="231">
        <v>2.2856395897417312</v>
      </c>
      <c r="S153" s="231">
        <v>3.0474031589753832</v>
      </c>
      <c r="T153" s="231">
        <v>3.1881680809137931</v>
      </c>
      <c r="U153" s="231">
        <v>3.665492825385078</v>
      </c>
      <c r="V153" s="231">
        <v>2.7844222580105349</v>
      </c>
      <c r="W153" s="231">
        <v>2.5313610936064781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5.6233270384940581E-2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0.14619030911448549</v>
      </c>
      <c r="J156" s="231">
        <v>9.3541566454119068E-2</v>
      </c>
      <c r="K156" s="231">
        <v>0.78036189371480813</v>
      </c>
      <c r="L156" s="231">
        <v>0.17634924430057691</v>
      </c>
      <c r="M156" s="231">
        <v>0.13004130638017769</v>
      </c>
      <c r="N156" s="231">
        <v>0.73334788941625595</v>
      </c>
      <c r="O156" s="231">
        <v>0.68561248884495518</v>
      </c>
      <c r="P156" s="231">
        <v>0.45566583494803459</v>
      </c>
      <c r="Q156" s="231">
        <v>0.34785610197720029</v>
      </c>
      <c r="R156" s="231">
        <v>0.39749961533384581</v>
      </c>
      <c r="S156" s="231">
        <v>0.33842617038815231</v>
      </c>
      <c r="T156" s="231">
        <v>2.5426939584080321E-2</v>
      </c>
      <c r="U156" s="231">
        <v>2.6667947057026221E-2</v>
      </c>
      <c r="V156" s="231">
        <v>2.2891311717029541E-2</v>
      </c>
      <c r="W156" s="231">
        <v>2.2499984109096319E-2</v>
      </c>
      <c r="DA156" s="73" t="s">
        <v>642</v>
      </c>
    </row>
    <row r="157" spans="1:105" ht="12" customHeight="1" x14ac:dyDescent="0.25">
      <c r="A157" s="61" t="s">
        <v>643</v>
      </c>
      <c r="B157" s="265">
        <v>6.9821922716509444E-2</v>
      </c>
      <c r="C157" s="265">
        <v>0.18706802913020151</v>
      </c>
      <c r="D157" s="265">
        <v>0.41355328141694858</v>
      </c>
      <c r="E157" s="265">
        <v>0.37901844237186111</v>
      </c>
      <c r="F157" s="265">
        <v>0.20191648912662541</v>
      </c>
      <c r="G157" s="265">
        <v>5.8272274485062621E-2</v>
      </c>
      <c r="H157" s="265">
        <v>0.17057821451746399</v>
      </c>
      <c r="I157" s="265">
        <v>0.43642958145076022</v>
      </c>
      <c r="J157" s="265">
        <v>9.6692522012858897E-2</v>
      </c>
      <c r="K157" s="265">
        <v>0.17882232936667211</v>
      </c>
      <c r="L157" s="265">
        <v>0.2088745419534406</v>
      </c>
      <c r="M157" s="265">
        <v>2.079444908913285E-2</v>
      </c>
      <c r="N157" s="265">
        <v>0.23160636883507549</v>
      </c>
      <c r="O157" s="265">
        <v>0.18019085476886659</v>
      </c>
      <c r="P157" s="265">
        <v>0.15260627695569939</v>
      </c>
      <c r="Q157" s="265">
        <v>0.15062720231379839</v>
      </c>
      <c r="R157" s="265">
        <v>0.15691300567650901</v>
      </c>
      <c r="S157" s="265">
        <v>0.18167492148827821</v>
      </c>
      <c r="T157" s="265">
        <v>0.19013895895579411</v>
      </c>
      <c r="U157" s="265">
        <v>0.28302867298695511</v>
      </c>
      <c r="V157" s="265">
        <v>8.4336418160824905E-2</v>
      </c>
      <c r="W157" s="265">
        <v>2.8617671912879752E-2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0.99999999999999989</v>
      </c>
      <c r="C171" s="234">
        <f t="shared" si="11"/>
        <v>1</v>
      </c>
      <c r="D171" s="234">
        <f t="shared" si="11"/>
        <v>0.99999999999999933</v>
      </c>
      <c r="E171" s="234">
        <f t="shared" si="11"/>
        <v>1.0000000000000002</v>
      </c>
      <c r="F171" s="234">
        <f t="shared" si="11"/>
        <v>0.99999999999999989</v>
      </c>
      <c r="G171" s="234">
        <f t="shared" si="11"/>
        <v>0.99999999999999967</v>
      </c>
      <c r="H171" s="234">
        <f t="shared" si="11"/>
        <v>1.0000000000000002</v>
      </c>
      <c r="I171" s="234">
        <f t="shared" si="11"/>
        <v>1</v>
      </c>
      <c r="J171" s="234">
        <f t="shared" si="11"/>
        <v>0.99999999999999989</v>
      </c>
      <c r="K171" s="234">
        <f t="shared" si="11"/>
        <v>1.0000000000000002</v>
      </c>
      <c r="L171" s="234">
        <f t="shared" si="11"/>
        <v>0.99999999999999978</v>
      </c>
      <c r="M171" s="234">
        <f t="shared" si="11"/>
        <v>0.99999999999999978</v>
      </c>
      <c r="N171" s="234">
        <f t="shared" si="11"/>
        <v>1.0000000000000002</v>
      </c>
      <c r="O171" s="234">
        <f t="shared" si="11"/>
        <v>0.99999999999999978</v>
      </c>
      <c r="P171" s="234">
        <f t="shared" si="11"/>
        <v>1.0000000000000002</v>
      </c>
      <c r="Q171" s="234">
        <f t="shared" si="11"/>
        <v>1</v>
      </c>
      <c r="R171" s="234">
        <f t="shared" si="11"/>
        <v>0.99999999999999956</v>
      </c>
      <c r="S171" s="234">
        <f t="shared" si="11"/>
        <v>1.0000000000000002</v>
      </c>
      <c r="T171" s="234">
        <f t="shared" si="11"/>
        <v>1.0000000000000002</v>
      </c>
      <c r="U171" s="234">
        <f t="shared" si="11"/>
        <v>1</v>
      </c>
      <c r="V171" s="234">
        <f t="shared" si="11"/>
        <v>0.99999999999999989</v>
      </c>
      <c r="W171" s="234">
        <f t="shared" si="11"/>
        <v>1.0000000000000002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1.1715565026073611E-3</v>
      </c>
      <c r="C172" s="301">
        <f t="shared" si="12"/>
        <v>1.1715565026107603E-3</v>
      </c>
      <c r="D172" s="301">
        <f t="shared" si="12"/>
        <v>1.1715565026074145E-3</v>
      </c>
      <c r="E172" s="301">
        <f t="shared" si="12"/>
        <v>1.1715565026076214E-3</v>
      </c>
      <c r="F172" s="301">
        <f t="shared" si="12"/>
        <v>1.1715565026071278E-3</v>
      </c>
      <c r="G172" s="301">
        <f t="shared" si="12"/>
        <v>1.1715565026055757E-3</v>
      </c>
      <c r="H172" s="301">
        <f t="shared" si="12"/>
        <v>1.1715565026063325E-3</v>
      </c>
      <c r="I172" s="301">
        <f t="shared" si="12"/>
        <v>1.1715565026078989E-3</v>
      </c>
      <c r="J172" s="301">
        <f t="shared" si="12"/>
        <v>1.1715565026076031E-3</v>
      </c>
      <c r="K172" s="301">
        <f t="shared" si="12"/>
        <v>1.1715565026113605E-3</v>
      </c>
      <c r="L172" s="301">
        <f t="shared" si="12"/>
        <v>1.1715565026118883E-3</v>
      </c>
      <c r="M172" s="301">
        <f t="shared" si="12"/>
        <v>1.1715565026065567E-3</v>
      </c>
      <c r="N172" s="301">
        <f t="shared" si="12"/>
        <v>1.1715565026092366E-3</v>
      </c>
      <c r="O172" s="301">
        <f t="shared" si="12"/>
        <v>1.1715565026096289E-3</v>
      </c>
      <c r="P172" s="301">
        <f t="shared" si="12"/>
        <v>1.171556502608328E-3</v>
      </c>
      <c r="Q172" s="301">
        <f t="shared" si="12"/>
        <v>1.1715565026081418E-3</v>
      </c>
      <c r="R172" s="301">
        <f t="shared" si="12"/>
        <v>1.171556502607424E-3</v>
      </c>
      <c r="S172" s="301">
        <f t="shared" si="12"/>
        <v>1.1715565026091011E-3</v>
      </c>
      <c r="T172" s="301">
        <f t="shared" si="12"/>
        <v>1.1715565026078568E-3</v>
      </c>
      <c r="U172" s="301">
        <f t="shared" si="12"/>
        <v>1.1715565026096479E-3</v>
      </c>
      <c r="V172" s="301">
        <f t="shared" si="12"/>
        <v>1.1715565026084872E-3</v>
      </c>
      <c r="W172" s="301">
        <f t="shared" si="12"/>
        <v>1.1715565026092461E-3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5.444530185645366E-4</v>
      </c>
      <c r="C173" s="235">
        <f t="shared" si="13"/>
        <v>5.4445301856611639E-4</v>
      </c>
      <c r="D173" s="235">
        <f t="shared" si="13"/>
        <v>5.4445301856456143E-4</v>
      </c>
      <c r="E173" s="235">
        <f t="shared" si="13"/>
        <v>5.4445301856465749E-4</v>
      </c>
      <c r="F173" s="235">
        <f t="shared" si="13"/>
        <v>5.4445301856442818E-4</v>
      </c>
      <c r="G173" s="235">
        <f t="shared" si="13"/>
        <v>5.4445301856370697E-4</v>
      </c>
      <c r="H173" s="235">
        <f t="shared" si="13"/>
        <v>5.4445301856405847E-4</v>
      </c>
      <c r="I173" s="235">
        <f t="shared" si="13"/>
        <v>5.4445301856478662E-4</v>
      </c>
      <c r="J173" s="235">
        <f t="shared" si="13"/>
        <v>5.4445301856464936E-4</v>
      </c>
      <c r="K173" s="235">
        <f t="shared" si="13"/>
        <v>5.4445301856639525E-4</v>
      </c>
      <c r="L173" s="235">
        <f t="shared" si="13"/>
        <v>5.4445301856664049E-4</v>
      </c>
      <c r="M173" s="235">
        <f t="shared" si="13"/>
        <v>5.4445301856416287E-4</v>
      </c>
      <c r="N173" s="235">
        <f t="shared" si="13"/>
        <v>5.4445301856540808E-4</v>
      </c>
      <c r="O173" s="235">
        <f t="shared" si="13"/>
        <v>5.4445301856559034E-4</v>
      </c>
      <c r="P173" s="235">
        <f t="shared" si="13"/>
        <v>5.44453018564986E-4</v>
      </c>
      <c r="Q173" s="235">
        <f t="shared" si="13"/>
        <v>5.4445301856489926E-4</v>
      </c>
      <c r="R173" s="235">
        <f t="shared" si="13"/>
        <v>5.4445301856456598E-4</v>
      </c>
      <c r="S173" s="235">
        <f t="shared" si="13"/>
        <v>5.444530185653452E-4</v>
      </c>
      <c r="T173" s="235">
        <f t="shared" si="13"/>
        <v>5.4445301856476699E-4</v>
      </c>
      <c r="U173" s="235">
        <f t="shared" si="13"/>
        <v>5.4445301856559966E-4</v>
      </c>
      <c r="V173" s="235">
        <f t="shared" si="13"/>
        <v>5.4445301856505984E-4</v>
      </c>
      <c r="W173" s="235">
        <f t="shared" si="13"/>
        <v>5.4445301856541253E-4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1.5966084154200897E-2</v>
      </c>
      <c r="C174" s="235">
        <f t="shared" si="14"/>
        <v>1.5966084154247231E-2</v>
      </c>
      <c r="D174" s="235">
        <f t="shared" si="14"/>
        <v>1.5966084154201626E-2</v>
      </c>
      <c r="E174" s="235">
        <f t="shared" si="14"/>
        <v>1.5966084154204439E-2</v>
      </c>
      <c r="F174" s="235">
        <f t="shared" si="14"/>
        <v>1.5966084154197726E-2</v>
      </c>
      <c r="G174" s="235">
        <f t="shared" si="14"/>
        <v>1.5966084154176569E-2</v>
      </c>
      <c r="H174" s="235">
        <f t="shared" si="14"/>
        <v>1.596608415418688E-2</v>
      </c>
      <c r="I174" s="235">
        <f t="shared" si="14"/>
        <v>1.5966084154208228E-2</v>
      </c>
      <c r="J174" s="235">
        <f t="shared" si="14"/>
        <v>1.5966084154204203E-2</v>
      </c>
      <c r="K174" s="235">
        <f t="shared" si="14"/>
        <v>1.5966084154255399E-2</v>
      </c>
      <c r="L174" s="235">
        <f t="shared" si="14"/>
        <v>1.5966084154262594E-2</v>
      </c>
      <c r="M174" s="235">
        <f t="shared" si="14"/>
        <v>1.5966084154189944E-2</v>
      </c>
      <c r="N174" s="235">
        <f t="shared" si="14"/>
        <v>1.5966084154226456E-2</v>
      </c>
      <c r="O174" s="235">
        <f t="shared" si="14"/>
        <v>1.5966084154231806E-2</v>
      </c>
      <c r="P174" s="235">
        <f t="shared" si="14"/>
        <v>1.5966084154214088E-2</v>
      </c>
      <c r="Q174" s="235">
        <f t="shared" si="14"/>
        <v>1.5966084154211538E-2</v>
      </c>
      <c r="R174" s="235">
        <f t="shared" si="14"/>
        <v>1.5966084154201757E-2</v>
      </c>
      <c r="S174" s="235">
        <f t="shared" si="14"/>
        <v>1.5966084154224611E-2</v>
      </c>
      <c r="T174" s="235">
        <f t="shared" si="14"/>
        <v>1.5966084154207656E-2</v>
      </c>
      <c r="U174" s="235">
        <f t="shared" si="14"/>
        <v>1.596608415423207E-2</v>
      </c>
      <c r="V174" s="235">
        <f t="shared" si="14"/>
        <v>1.5966084154216239E-2</v>
      </c>
      <c r="W174" s="235">
        <f t="shared" si="14"/>
        <v>1.5966084154226581E-2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3.9051883420245361E-4</v>
      </c>
      <c r="C175" s="235">
        <f t="shared" si="15"/>
        <v>3.9051883420358681E-4</v>
      </c>
      <c r="D175" s="235">
        <f t="shared" si="15"/>
        <v>3.9051883420247149E-4</v>
      </c>
      <c r="E175" s="235">
        <f t="shared" si="15"/>
        <v>3.9051883420254023E-4</v>
      </c>
      <c r="F175" s="235">
        <f t="shared" si="15"/>
        <v>3.9051883420237576E-4</v>
      </c>
      <c r="G175" s="235">
        <f t="shared" si="15"/>
        <v>3.9051883420185838E-4</v>
      </c>
      <c r="H175" s="235">
        <f t="shared" si="15"/>
        <v>3.9051883420211067E-4</v>
      </c>
      <c r="I175" s="235">
        <f t="shared" si="15"/>
        <v>3.9051883420263288E-4</v>
      </c>
      <c r="J175" s="235">
        <f t="shared" si="15"/>
        <v>3.9051883420253427E-4</v>
      </c>
      <c r="K175" s="235">
        <f t="shared" si="15"/>
        <v>3.9051883420378663E-4</v>
      </c>
      <c r="L175" s="235">
        <f t="shared" si="15"/>
        <v>3.9051883420396254E-4</v>
      </c>
      <c r="M175" s="235">
        <f t="shared" si="15"/>
        <v>3.9051883420218554E-4</v>
      </c>
      <c r="N175" s="235">
        <f t="shared" si="15"/>
        <v>3.905188342030787E-4</v>
      </c>
      <c r="O175" s="235">
        <f t="shared" si="15"/>
        <v>3.9051883420320946E-4</v>
      </c>
      <c r="P175" s="235">
        <f t="shared" si="15"/>
        <v>3.9051883420277588E-4</v>
      </c>
      <c r="Q175" s="235">
        <f t="shared" si="15"/>
        <v>3.9051883420271381E-4</v>
      </c>
      <c r="R175" s="235">
        <f t="shared" si="15"/>
        <v>3.9051883420247448E-4</v>
      </c>
      <c r="S175" s="235">
        <f t="shared" si="15"/>
        <v>3.9051883420303344E-4</v>
      </c>
      <c r="T175" s="235">
        <f t="shared" si="15"/>
        <v>3.9051883420261884E-4</v>
      </c>
      <c r="U175" s="235">
        <f t="shared" si="15"/>
        <v>3.9051883420321591E-4</v>
      </c>
      <c r="V175" s="235">
        <f t="shared" si="15"/>
        <v>3.9051883420282879E-4</v>
      </c>
      <c r="W175" s="235">
        <f t="shared" si="15"/>
        <v>3.9051883420308179E-4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2.4769243831071026E-3</v>
      </c>
      <c r="C176" s="302">
        <f t="shared" si="16"/>
        <v>2.3591109774595371E-3</v>
      </c>
      <c r="D176" s="302">
        <f t="shared" si="16"/>
        <v>2.1396431643232647E-3</v>
      </c>
      <c r="E176" s="302">
        <f t="shared" si="16"/>
        <v>2.2042261699313113E-3</v>
      </c>
      <c r="F176" s="302">
        <f t="shared" si="16"/>
        <v>2.347000906554127E-3</v>
      </c>
      <c r="G176" s="302">
        <f t="shared" si="16"/>
        <v>2.499319113559541E-3</v>
      </c>
      <c r="H176" s="302">
        <f t="shared" si="16"/>
        <v>2.3914659668901619E-3</v>
      </c>
      <c r="I176" s="302">
        <f t="shared" si="16"/>
        <v>2.3276647104360812E-3</v>
      </c>
      <c r="J176" s="302">
        <f t="shared" si="16"/>
        <v>2.997994126218523E-3</v>
      </c>
      <c r="K176" s="302">
        <f t="shared" si="16"/>
        <v>3.0300777787037694E-3</v>
      </c>
      <c r="L176" s="302">
        <f t="shared" si="16"/>
        <v>2.6577180156363207E-3</v>
      </c>
      <c r="M176" s="302">
        <f t="shared" si="16"/>
        <v>3.284844754033127E-3</v>
      </c>
      <c r="N176" s="302">
        <f t="shared" si="16"/>
        <v>2.5700657768245819E-3</v>
      </c>
      <c r="O176" s="302">
        <f t="shared" si="16"/>
        <v>2.6719166195923161E-3</v>
      </c>
      <c r="P176" s="302">
        <f t="shared" si="16"/>
        <v>2.8159164924387524E-3</v>
      </c>
      <c r="Q176" s="302">
        <f t="shared" si="16"/>
        <v>2.942478074952105E-3</v>
      </c>
      <c r="R176" s="302">
        <f t="shared" si="16"/>
        <v>2.939112842620373E-3</v>
      </c>
      <c r="S176" s="302">
        <f t="shared" si="16"/>
        <v>3.0719370364047753E-3</v>
      </c>
      <c r="T176" s="302">
        <f t="shared" si="16"/>
        <v>3.0307784896279268E-3</v>
      </c>
      <c r="U176" s="302">
        <f t="shared" si="16"/>
        <v>2.7448963939384376E-3</v>
      </c>
      <c r="V176" s="302">
        <f t="shared" si="16"/>
        <v>3.7788928432824697E-3</v>
      </c>
      <c r="W176" s="302">
        <f t="shared" si="16"/>
        <v>5.1895577544845686E-3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0.80304309251504136</v>
      </c>
      <c r="C177" s="303">
        <f t="shared" si="17"/>
        <v>0.8163201928927265</v>
      </c>
      <c r="D177" s="303">
        <f t="shared" si="17"/>
        <v>0.83623989922605613</v>
      </c>
      <c r="E177" s="303">
        <f t="shared" si="17"/>
        <v>0.83006525608022064</v>
      </c>
      <c r="F177" s="303">
        <f t="shared" si="17"/>
        <v>0.8187851833091101</v>
      </c>
      <c r="G177" s="303">
        <f t="shared" si="17"/>
        <v>0.80670313560756179</v>
      </c>
      <c r="H177" s="303">
        <f t="shared" si="17"/>
        <v>0.81498190125715153</v>
      </c>
      <c r="I177" s="303">
        <f t="shared" si="17"/>
        <v>0.82314731299923893</v>
      </c>
      <c r="J177" s="303">
        <f t="shared" si="17"/>
        <v>0.76908915181535842</v>
      </c>
      <c r="K177" s="303">
        <f t="shared" si="17"/>
        <v>0.77359119623070804</v>
      </c>
      <c r="L177" s="303">
        <f t="shared" si="17"/>
        <v>0.79768101458236218</v>
      </c>
      <c r="M177" s="303">
        <f t="shared" si="17"/>
        <v>0.73326585887815832</v>
      </c>
      <c r="N177" s="303">
        <f t="shared" si="17"/>
        <v>0.79686414879438894</v>
      </c>
      <c r="O177" s="303">
        <f t="shared" si="17"/>
        <v>0.78791393746306171</v>
      </c>
      <c r="P177" s="303">
        <f t="shared" si="17"/>
        <v>0.77980319086064931</v>
      </c>
      <c r="Q177" s="303">
        <f t="shared" si="17"/>
        <v>0.77382509848797421</v>
      </c>
      <c r="R177" s="303">
        <f t="shared" si="17"/>
        <v>0.77690305345588473</v>
      </c>
      <c r="S177" s="303">
        <f t="shared" si="17"/>
        <v>0.77214280788658485</v>
      </c>
      <c r="T177" s="303">
        <f t="shared" si="17"/>
        <v>0.77618157447318115</v>
      </c>
      <c r="U177" s="303">
        <f t="shared" si="17"/>
        <v>0.80047799899221594</v>
      </c>
      <c r="V177" s="303">
        <f t="shared" si="17"/>
        <v>0.73469265785168048</v>
      </c>
      <c r="W177" s="303">
        <f t="shared" si="17"/>
        <v>0.64808247157166221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0.14075257058202947</v>
      </c>
      <c r="C178" s="303">
        <f t="shared" si="18"/>
        <v>0.13202922590531163</v>
      </c>
      <c r="D178" s="303">
        <f t="shared" si="18"/>
        <v>0.11694368789342999</v>
      </c>
      <c r="E178" s="303">
        <f t="shared" si="18"/>
        <v>0.12129197363193789</v>
      </c>
      <c r="F178" s="303">
        <f t="shared" si="18"/>
        <v>0.12884400652023553</v>
      </c>
      <c r="G178" s="303">
        <f t="shared" si="18"/>
        <v>0.13656654315964858</v>
      </c>
      <c r="H178" s="303">
        <f t="shared" si="18"/>
        <v>0.13215970021470511</v>
      </c>
      <c r="I178" s="303">
        <f t="shared" si="18"/>
        <v>0.12732436529909277</v>
      </c>
      <c r="J178" s="303">
        <f t="shared" si="18"/>
        <v>0.17071298483884237</v>
      </c>
      <c r="K178" s="303">
        <f t="shared" si="18"/>
        <v>0.17020800759133517</v>
      </c>
      <c r="L178" s="303">
        <f t="shared" si="18"/>
        <v>0.15149462236875802</v>
      </c>
      <c r="M178" s="303">
        <f t="shared" si="18"/>
        <v>0.19589152900229118</v>
      </c>
      <c r="N178" s="303">
        <f t="shared" si="18"/>
        <v>0.1475682836433142</v>
      </c>
      <c r="O178" s="303">
        <f t="shared" si="18"/>
        <v>0.15421070091799477</v>
      </c>
      <c r="P178" s="303">
        <f t="shared" si="18"/>
        <v>0.16129772597322586</v>
      </c>
      <c r="Q178" s="303">
        <f t="shared" si="18"/>
        <v>0.16740484918724113</v>
      </c>
      <c r="R178" s="303">
        <f t="shared" si="18"/>
        <v>0.1645663762518719</v>
      </c>
      <c r="S178" s="303">
        <f t="shared" si="18"/>
        <v>0.17043504852087948</v>
      </c>
      <c r="T178" s="303">
        <f t="shared" si="18"/>
        <v>0.16795646900789346</v>
      </c>
      <c r="U178" s="303">
        <f t="shared" si="18"/>
        <v>0.14790324542426225</v>
      </c>
      <c r="V178" s="303">
        <f t="shared" si="18"/>
        <v>0.20371266112661787</v>
      </c>
      <c r="W178" s="303">
        <f t="shared" si="18"/>
        <v>0.27961016242543929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8.2477853176332397E-2</v>
      </c>
      <c r="C179" s="304">
        <f t="shared" si="19"/>
        <v>6.8756677722862716E-2</v>
      </c>
      <c r="D179" s="304">
        <f t="shared" si="19"/>
        <v>3.8423916115770208E-2</v>
      </c>
      <c r="E179" s="304">
        <f t="shared" si="19"/>
        <v>4.7562903233134668E-2</v>
      </c>
      <c r="F179" s="304">
        <f t="shared" si="19"/>
        <v>6.1467905013634361E-2</v>
      </c>
      <c r="G179" s="304">
        <f t="shared" si="19"/>
        <v>7.4373552883882518E-2</v>
      </c>
      <c r="H179" s="304">
        <f t="shared" si="19"/>
        <v>6.8018873236824109E-2</v>
      </c>
      <c r="I179" s="304">
        <f t="shared" si="19"/>
        <v>6.1455433352980413E-2</v>
      </c>
      <c r="J179" s="304">
        <f t="shared" si="19"/>
        <v>0.13201700326771715</v>
      </c>
      <c r="K179" s="304">
        <f t="shared" si="19"/>
        <v>0.14020929489255063</v>
      </c>
      <c r="L179" s="304">
        <f t="shared" si="19"/>
        <v>0.11057320531587965</v>
      </c>
      <c r="M179" s="304">
        <f t="shared" si="19"/>
        <v>0.16498915768436342</v>
      </c>
      <c r="N179" s="304">
        <f t="shared" si="19"/>
        <v>9.8897679318785597E-2</v>
      </c>
      <c r="O179" s="304">
        <f t="shared" si="19"/>
        <v>0.10876751442242391</v>
      </c>
      <c r="P179" s="304">
        <f t="shared" si="19"/>
        <v>0.11898035542966233</v>
      </c>
      <c r="Q179" s="304">
        <f t="shared" si="19"/>
        <v>0.12838149367304325</v>
      </c>
      <c r="R179" s="304">
        <f t="shared" si="19"/>
        <v>0.12428653214517703</v>
      </c>
      <c r="S179" s="304">
        <f t="shared" si="19"/>
        <v>0.13430851621875139</v>
      </c>
      <c r="T179" s="304">
        <f t="shared" si="19"/>
        <v>0.13082402260107726</v>
      </c>
      <c r="U179" s="304">
        <f t="shared" si="19"/>
        <v>0.10147470921789579</v>
      </c>
      <c r="V179" s="304">
        <f t="shared" si="19"/>
        <v>0.17875491128835488</v>
      </c>
      <c r="W179" s="304">
        <f t="shared" si="19"/>
        <v>0.2675516456843457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5.8274717405697112E-2</v>
      </c>
      <c r="C180" s="304">
        <f t="shared" si="20"/>
        <v>6.327254818244897E-2</v>
      </c>
      <c r="D180" s="304">
        <f t="shared" si="20"/>
        <v>7.8519771777659772E-2</v>
      </c>
      <c r="E180" s="304">
        <f t="shared" si="20"/>
        <v>7.3729070398803179E-2</v>
      </c>
      <c r="F180" s="304">
        <f t="shared" si="20"/>
        <v>6.7376101506601144E-2</v>
      </c>
      <c r="G180" s="304">
        <f t="shared" si="20"/>
        <v>6.2192990275766018E-2</v>
      </c>
      <c r="H180" s="304">
        <f t="shared" si="20"/>
        <v>6.4140826977881024E-2</v>
      </c>
      <c r="I180" s="304">
        <f t="shared" si="20"/>
        <v>6.5868931946112305E-2</v>
      </c>
      <c r="J180" s="304">
        <f t="shared" si="20"/>
        <v>3.8695981571125242E-2</v>
      </c>
      <c r="K180" s="304">
        <f t="shared" si="20"/>
        <v>2.9998712698784603E-2</v>
      </c>
      <c r="L180" s="304">
        <f t="shared" si="20"/>
        <v>4.0921417052878363E-2</v>
      </c>
      <c r="M180" s="304">
        <f t="shared" si="20"/>
        <v>3.0902371317927772E-2</v>
      </c>
      <c r="N180" s="304">
        <f t="shared" si="20"/>
        <v>4.8670604324528646E-2</v>
      </c>
      <c r="O180" s="304">
        <f t="shared" si="20"/>
        <v>4.544318649557081E-2</v>
      </c>
      <c r="P180" s="304">
        <f t="shared" si="20"/>
        <v>4.2317370543563562E-2</v>
      </c>
      <c r="Q180" s="304">
        <f t="shared" si="20"/>
        <v>3.9023355514197888E-2</v>
      </c>
      <c r="R180" s="304">
        <f t="shared" si="20"/>
        <v>4.0279844106694856E-2</v>
      </c>
      <c r="S180" s="304">
        <f t="shared" si="20"/>
        <v>3.6126532302128055E-2</v>
      </c>
      <c r="T180" s="304">
        <f t="shared" si="20"/>
        <v>3.7132446406816191E-2</v>
      </c>
      <c r="U180" s="304">
        <f t="shared" si="20"/>
        <v>4.6428536206366416E-2</v>
      </c>
      <c r="V180" s="304">
        <f t="shared" si="20"/>
        <v>2.495774983826303E-2</v>
      </c>
      <c r="W180" s="304">
        <f t="shared" si="20"/>
        <v>1.2058516741093563E-2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3.5654800010246693E-2</v>
      </c>
      <c r="C181" s="303">
        <f t="shared" si="21"/>
        <v>3.1218857714874548E-2</v>
      </c>
      <c r="D181" s="303">
        <f t="shared" si="21"/>
        <v>2.6604157206613844E-2</v>
      </c>
      <c r="E181" s="303">
        <f t="shared" si="21"/>
        <v>2.8365931608331108E-2</v>
      </c>
      <c r="F181" s="303">
        <f t="shared" si="21"/>
        <v>3.195119675452851E-2</v>
      </c>
      <c r="G181" s="303">
        <f t="shared" si="21"/>
        <v>3.6158389609682248E-2</v>
      </c>
      <c r="H181" s="303">
        <f t="shared" si="21"/>
        <v>3.2394320051693896E-2</v>
      </c>
      <c r="I181" s="303">
        <f t="shared" si="21"/>
        <v>2.9128044481648702E-2</v>
      </c>
      <c r="J181" s="303">
        <f t="shared" si="21"/>
        <v>3.9127256710001654E-2</v>
      </c>
      <c r="K181" s="303">
        <f t="shared" si="21"/>
        <v>3.5098105889616198E-2</v>
      </c>
      <c r="L181" s="303">
        <f t="shared" si="21"/>
        <v>3.0094032523598171E-2</v>
      </c>
      <c r="M181" s="303">
        <f t="shared" si="21"/>
        <v>4.9485154855954325E-2</v>
      </c>
      <c r="N181" s="303">
        <f t="shared" si="21"/>
        <v>3.4924889275868377E-2</v>
      </c>
      <c r="O181" s="303">
        <f t="shared" si="21"/>
        <v>3.7130832489740792E-2</v>
      </c>
      <c r="P181" s="303">
        <f t="shared" si="21"/>
        <v>3.8010554164096023E-2</v>
      </c>
      <c r="Q181" s="303">
        <f t="shared" si="21"/>
        <v>3.7754961740245271E-2</v>
      </c>
      <c r="R181" s="303">
        <f t="shared" si="21"/>
        <v>3.7518844940046286E-2</v>
      </c>
      <c r="S181" s="303">
        <f t="shared" si="21"/>
        <v>3.6277594046529159E-2</v>
      </c>
      <c r="T181" s="303">
        <f t="shared" si="21"/>
        <v>3.4758565519714693E-2</v>
      </c>
      <c r="U181" s="303">
        <f t="shared" si="21"/>
        <v>3.0801246679972905E-2</v>
      </c>
      <c r="V181" s="303">
        <f t="shared" si="21"/>
        <v>3.9743175668826521E-2</v>
      </c>
      <c r="W181" s="303">
        <f t="shared" si="21"/>
        <v>4.9045195738809812E-2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3.3895185848723756E-3</v>
      </c>
      <c r="C182" s="304">
        <f t="shared" si="22"/>
        <v>3.004644361574149E-3</v>
      </c>
      <c r="D182" s="304">
        <f t="shared" si="22"/>
        <v>1.8088548739159038E-3</v>
      </c>
      <c r="E182" s="304">
        <f t="shared" si="22"/>
        <v>2.2513582023775376E-3</v>
      </c>
      <c r="F182" s="304">
        <f t="shared" si="22"/>
        <v>2.781603922080743E-3</v>
      </c>
      <c r="G182" s="304">
        <f t="shared" si="22"/>
        <v>3.2811713126788813E-3</v>
      </c>
      <c r="H182" s="304">
        <f t="shared" si="22"/>
        <v>2.9745637512524114E-3</v>
      </c>
      <c r="I182" s="304">
        <f t="shared" si="22"/>
        <v>2.8876768524316934E-3</v>
      </c>
      <c r="J182" s="304">
        <f t="shared" si="22"/>
        <v>4.7643235194898843E-3</v>
      </c>
      <c r="K182" s="304">
        <f t="shared" si="22"/>
        <v>5.1347070092828155E-3</v>
      </c>
      <c r="L182" s="304">
        <f t="shared" si="22"/>
        <v>4.5070495212761489E-3</v>
      </c>
      <c r="M182" s="304">
        <f t="shared" si="22"/>
        <v>5.2420255464388941E-3</v>
      </c>
      <c r="N182" s="304">
        <f t="shared" si="22"/>
        <v>4.1308020535207992E-3</v>
      </c>
      <c r="O182" s="304">
        <f t="shared" si="22"/>
        <v>4.3571944682558698E-3</v>
      </c>
      <c r="P182" s="304">
        <f t="shared" si="22"/>
        <v>4.5682145019791355E-3</v>
      </c>
      <c r="Q182" s="304">
        <f t="shared" si="22"/>
        <v>4.7946110919111556E-3</v>
      </c>
      <c r="R182" s="304">
        <f t="shared" si="22"/>
        <v>4.7493576293874086E-3</v>
      </c>
      <c r="S182" s="304">
        <f t="shared" si="22"/>
        <v>4.9556035081474896E-3</v>
      </c>
      <c r="T182" s="304">
        <f t="shared" si="22"/>
        <v>4.898269454640343E-3</v>
      </c>
      <c r="U182" s="304">
        <f t="shared" si="22"/>
        <v>4.3145153732862072E-3</v>
      </c>
      <c r="V182" s="304">
        <f t="shared" si="22"/>
        <v>5.518129265587977E-3</v>
      </c>
      <c r="W182" s="304">
        <f t="shared" si="22"/>
        <v>6.0173681628983939E-3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2.9366229872337713E-2</v>
      </c>
      <c r="C183" s="304">
        <f t="shared" si="23"/>
        <v>2.4930287576947322E-2</v>
      </c>
      <c r="D183" s="304">
        <f t="shared" si="23"/>
        <v>2.031558706870458E-2</v>
      </c>
      <c r="E183" s="304">
        <f t="shared" si="23"/>
        <v>2.2077361470420737E-2</v>
      </c>
      <c r="F183" s="304">
        <f t="shared" si="23"/>
        <v>2.5662626616620787E-2</v>
      </c>
      <c r="G183" s="304">
        <f t="shared" si="23"/>
        <v>2.9869819471782855E-2</v>
      </c>
      <c r="H183" s="304">
        <f t="shared" si="23"/>
        <v>2.6105749913790444E-2</v>
      </c>
      <c r="I183" s="304">
        <f t="shared" si="23"/>
        <v>2.2839474343736836E-2</v>
      </c>
      <c r="J183" s="304">
        <f t="shared" si="23"/>
        <v>3.2838686572091373E-2</v>
      </c>
      <c r="K183" s="304">
        <f t="shared" si="23"/>
        <v>2.8809535751685749E-2</v>
      </c>
      <c r="L183" s="304">
        <f t="shared" si="23"/>
        <v>2.3805462385664892E-2</v>
      </c>
      <c r="M183" s="304">
        <f t="shared" si="23"/>
        <v>4.3196584718049658E-2</v>
      </c>
      <c r="N183" s="304">
        <f t="shared" si="23"/>
        <v>2.8636319137949326E-2</v>
      </c>
      <c r="O183" s="304">
        <f t="shared" si="23"/>
        <v>3.0842262351819645E-2</v>
      </c>
      <c r="P183" s="304">
        <f t="shared" si="23"/>
        <v>3.1721984026181864E-2</v>
      </c>
      <c r="Q183" s="304">
        <f t="shared" si="23"/>
        <v>3.1466391602332104E-2</v>
      </c>
      <c r="R183" s="304">
        <f t="shared" si="23"/>
        <v>3.1230274802136967E-2</v>
      </c>
      <c r="S183" s="304">
        <f t="shared" si="23"/>
        <v>2.9989023908610839E-2</v>
      </c>
      <c r="T183" s="304">
        <f t="shared" si="23"/>
        <v>2.8469995381803052E-2</v>
      </c>
      <c r="U183" s="304">
        <f t="shared" si="23"/>
        <v>2.4512676542051651E-2</v>
      </c>
      <c r="V183" s="304">
        <f t="shared" si="23"/>
        <v>3.3454605530911501E-2</v>
      </c>
      <c r="W183" s="304">
        <f t="shared" si="23"/>
        <v>4.2756625600890712E-2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2.8990515530366054E-3</v>
      </c>
      <c r="C184" s="305">
        <f t="shared" si="24"/>
        <v>3.2839257763530769E-3</v>
      </c>
      <c r="D184" s="305">
        <f t="shared" si="24"/>
        <v>4.4797152639933606E-3</v>
      </c>
      <c r="E184" s="305">
        <f t="shared" si="24"/>
        <v>4.0372119355328358E-3</v>
      </c>
      <c r="F184" s="305">
        <f t="shared" si="24"/>
        <v>3.5069662158269824E-3</v>
      </c>
      <c r="G184" s="305">
        <f t="shared" si="24"/>
        <v>3.0073988252205136E-3</v>
      </c>
      <c r="H184" s="305">
        <f t="shared" si="24"/>
        <v>3.3140063866510415E-3</v>
      </c>
      <c r="I184" s="305">
        <f t="shared" si="24"/>
        <v>3.4008932854801672E-3</v>
      </c>
      <c r="J184" s="305">
        <f t="shared" si="24"/>
        <v>1.5242466184203953E-3</v>
      </c>
      <c r="K184" s="305">
        <f t="shared" si="24"/>
        <v>1.1538631286476279E-3</v>
      </c>
      <c r="L184" s="305">
        <f t="shared" si="24"/>
        <v>1.7815206166571309E-3</v>
      </c>
      <c r="M184" s="305">
        <f t="shared" si="24"/>
        <v>1.04654459146577E-3</v>
      </c>
      <c r="N184" s="305">
        <f t="shared" si="24"/>
        <v>2.1577680843982467E-3</v>
      </c>
      <c r="O184" s="305">
        <f t="shared" si="24"/>
        <v>1.9313756696652806E-3</v>
      </c>
      <c r="P184" s="305">
        <f t="shared" si="24"/>
        <v>1.7203556359350325E-3</v>
      </c>
      <c r="Q184" s="305">
        <f t="shared" si="24"/>
        <v>1.4939590460020106E-3</v>
      </c>
      <c r="R184" s="305">
        <f t="shared" si="24"/>
        <v>1.5392125085219076E-3</v>
      </c>
      <c r="S184" s="305">
        <f t="shared" si="24"/>
        <v>1.3329666297708265E-3</v>
      </c>
      <c r="T184" s="305">
        <f t="shared" si="24"/>
        <v>1.3903006832712962E-3</v>
      </c>
      <c r="U184" s="305">
        <f t="shared" si="24"/>
        <v>1.9740547646350474E-3</v>
      </c>
      <c r="V184" s="305">
        <f t="shared" si="24"/>
        <v>7.704408723270403E-4</v>
      </c>
      <c r="W184" s="305">
        <f t="shared" si="24"/>
        <v>2.7120197502070219E-4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0.99999999999999989</v>
      </c>
      <c r="I187" s="234">
        <f t="shared" si="25"/>
        <v>0.99999999999999989</v>
      </c>
      <c r="J187" s="234">
        <f t="shared" si="25"/>
        <v>1</v>
      </c>
      <c r="K187" s="234">
        <f t="shared" si="25"/>
        <v>0.99999999999999967</v>
      </c>
      <c r="L187" s="234">
        <f t="shared" si="25"/>
        <v>0.99999999999999978</v>
      </c>
      <c r="M187" s="234">
        <f t="shared" si="25"/>
        <v>1</v>
      </c>
      <c r="N187" s="234">
        <f t="shared" si="25"/>
        <v>0.99999999999999989</v>
      </c>
      <c r="O187" s="234">
        <f t="shared" si="25"/>
        <v>1</v>
      </c>
      <c r="P187" s="234">
        <f t="shared" si="25"/>
        <v>1</v>
      </c>
      <c r="Q187" s="234">
        <f t="shared" si="25"/>
        <v>1</v>
      </c>
      <c r="R187" s="234">
        <f t="shared" si="25"/>
        <v>0.99999999999999956</v>
      </c>
      <c r="S187" s="234">
        <f t="shared" si="25"/>
        <v>0.99999999999999967</v>
      </c>
      <c r="T187" s="234">
        <f t="shared" si="25"/>
        <v>0.99999999999999989</v>
      </c>
      <c r="U187" s="234">
        <f t="shared" si="25"/>
        <v>1.0000000000000002</v>
      </c>
      <c r="V187" s="234">
        <f t="shared" si="25"/>
        <v>1</v>
      </c>
      <c r="W187" s="234">
        <f t="shared" si="25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1.7518278624087918E-3</v>
      </c>
      <c r="I188" s="301">
        <f t="shared" si="26"/>
        <v>1.751827862406533E-3</v>
      </c>
      <c r="J188" s="301">
        <f t="shared" si="26"/>
        <v>1.75182786240564E-3</v>
      </c>
      <c r="K188" s="301">
        <f t="shared" si="26"/>
        <v>1.7518278624152385E-3</v>
      </c>
      <c r="L188" s="301">
        <f t="shared" si="26"/>
        <v>1.7518278624095115E-3</v>
      </c>
      <c r="M188" s="301">
        <f t="shared" si="26"/>
        <v>1.7518278623967964E-3</v>
      </c>
      <c r="N188" s="301">
        <f t="shared" si="26"/>
        <v>1.7518278624039959E-3</v>
      </c>
      <c r="O188" s="301">
        <f t="shared" si="26"/>
        <v>1.7518278623974723E-3</v>
      </c>
      <c r="P188" s="301">
        <f t="shared" si="26"/>
        <v>1.7518278624036496E-3</v>
      </c>
      <c r="Q188" s="301">
        <f t="shared" si="26"/>
        <v>1.7518278624073949E-3</v>
      </c>
      <c r="R188" s="301">
        <f t="shared" si="26"/>
        <v>1.7518278624129341E-3</v>
      </c>
      <c r="S188" s="301">
        <f t="shared" si="26"/>
        <v>1.7518278624084603E-3</v>
      </c>
      <c r="T188" s="301">
        <f t="shared" si="26"/>
        <v>1.7518278624153532E-3</v>
      </c>
      <c r="U188" s="301">
        <f t="shared" si="26"/>
        <v>1.7518278624093688E-3</v>
      </c>
      <c r="V188" s="301">
        <f t="shared" si="26"/>
        <v>1.75182786241276E-3</v>
      </c>
      <c r="W188" s="301">
        <f t="shared" si="26"/>
        <v>1.7518278624088696E-3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9.1124622464534627E-4</v>
      </c>
      <c r="I189" s="235">
        <f t="shared" si="27"/>
        <v>9.1124622464417186E-4</v>
      </c>
      <c r="J189" s="235">
        <f t="shared" si="27"/>
        <v>9.1124622464370728E-4</v>
      </c>
      <c r="K189" s="235">
        <f t="shared" si="27"/>
        <v>9.1124622464870046E-4</v>
      </c>
      <c r="L189" s="235">
        <f t="shared" si="27"/>
        <v>9.1124622464572129E-4</v>
      </c>
      <c r="M189" s="235">
        <f t="shared" si="27"/>
        <v>9.1124622463910701E-4</v>
      </c>
      <c r="N189" s="235">
        <f t="shared" si="27"/>
        <v>9.1124622464285238E-4</v>
      </c>
      <c r="O189" s="235">
        <f t="shared" si="27"/>
        <v>9.1124622463945916E-4</v>
      </c>
      <c r="P189" s="235">
        <f t="shared" si="27"/>
        <v>9.1124622464267187E-4</v>
      </c>
      <c r="Q189" s="235">
        <f t="shared" si="27"/>
        <v>9.1124622464461985E-4</v>
      </c>
      <c r="R189" s="235">
        <f t="shared" si="27"/>
        <v>9.1124622464750188E-4</v>
      </c>
      <c r="S189" s="235">
        <f t="shared" si="27"/>
        <v>9.1124622464517431E-4</v>
      </c>
      <c r="T189" s="235">
        <f t="shared" si="27"/>
        <v>9.1124622464875966E-4</v>
      </c>
      <c r="U189" s="235">
        <f t="shared" si="27"/>
        <v>9.1124622464564692E-4</v>
      </c>
      <c r="V189" s="235">
        <f t="shared" si="27"/>
        <v>9.1124622464741113E-4</v>
      </c>
      <c r="W189" s="235">
        <f t="shared" si="27"/>
        <v>9.1124622464538757E-4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2.1329440478950325E-2</v>
      </c>
      <c r="I190" s="235">
        <f t="shared" si="28"/>
        <v>2.132944047892283E-2</v>
      </c>
      <c r="J190" s="235">
        <f t="shared" si="28"/>
        <v>2.132944047891195E-2</v>
      </c>
      <c r="K190" s="235">
        <f t="shared" si="28"/>
        <v>2.1329440479028829E-2</v>
      </c>
      <c r="L190" s="235">
        <f t="shared" si="28"/>
        <v>2.1329440478959093E-2</v>
      </c>
      <c r="M190" s="235">
        <f t="shared" si="28"/>
        <v>2.1329440478804276E-2</v>
      </c>
      <c r="N190" s="235">
        <f t="shared" si="28"/>
        <v>2.1329440478891935E-2</v>
      </c>
      <c r="O190" s="235">
        <f t="shared" si="28"/>
        <v>2.1329440478812512E-2</v>
      </c>
      <c r="P190" s="235">
        <f t="shared" si="28"/>
        <v>2.1329440478887719E-2</v>
      </c>
      <c r="Q190" s="235">
        <f t="shared" si="28"/>
        <v>2.1329440478933315E-2</v>
      </c>
      <c r="R190" s="235">
        <f t="shared" si="28"/>
        <v>2.1329440479000768E-2</v>
      </c>
      <c r="S190" s="235">
        <f t="shared" si="28"/>
        <v>2.1329440478946284E-2</v>
      </c>
      <c r="T190" s="235">
        <f t="shared" si="28"/>
        <v>2.1329440479030213E-2</v>
      </c>
      <c r="U190" s="235">
        <f t="shared" si="28"/>
        <v>2.1329440478957358E-2</v>
      </c>
      <c r="V190" s="235">
        <f t="shared" si="28"/>
        <v>2.1329440478998648E-2</v>
      </c>
      <c r="W190" s="235">
        <f t="shared" si="28"/>
        <v>2.1329440478951283E-2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5.839426208029306E-4</v>
      </c>
      <c r="I191" s="235">
        <f t="shared" si="29"/>
        <v>5.8394262080217784E-4</v>
      </c>
      <c r="J191" s="235">
        <f t="shared" si="29"/>
        <v>5.8394262080187979E-4</v>
      </c>
      <c r="K191" s="235">
        <f t="shared" si="29"/>
        <v>5.8394262080507949E-4</v>
      </c>
      <c r="L191" s="235">
        <f t="shared" si="29"/>
        <v>5.8394262080317064E-4</v>
      </c>
      <c r="M191" s="235">
        <f t="shared" si="29"/>
        <v>5.8394262079893217E-4</v>
      </c>
      <c r="N191" s="235">
        <f t="shared" si="29"/>
        <v>5.8394262080133184E-4</v>
      </c>
      <c r="O191" s="235">
        <f t="shared" si="29"/>
        <v>5.8394262079915747E-4</v>
      </c>
      <c r="P191" s="235">
        <f t="shared" si="29"/>
        <v>5.8394262080121659E-4</v>
      </c>
      <c r="Q191" s="235">
        <f t="shared" si="29"/>
        <v>5.8394262080246472E-4</v>
      </c>
      <c r="R191" s="235">
        <f t="shared" si="29"/>
        <v>5.8394262080431155E-4</v>
      </c>
      <c r="S191" s="235">
        <f t="shared" si="29"/>
        <v>5.839426208028198E-4</v>
      </c>
      <c r="T191" s="235">
        <f t="shared" si="29"/>
        <v>5.8394262080511765E-4</v>
      </c>
      <c r="U191" s="235">
        <f t="shared" si="29"/>
        <v>5.8394262080312294E-4</v>
      </c>
      <c r="V191" s="235">
        <f t="shared" si="29"/>
        <v>5.8394262080425333E-4</v>
      </c>
      <c r="W191" s="235">
        <f t="shared" si="29"/>
        <v>5.8394262080295651E-4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2.4663453550425522E-3</v>
      </c>
      <c r="I192" s="302">
        <f t="shared" si="30"/>
        <v>2.5554725970308597E-3</v>
      </c>
      <c r="J192" s="302">
        <f t="shared" si="30"/>
        <v>2.4109594923216598E-3</v>
      </c>
      <c r="K192" s="302">
        <f t="shared" si="30"/>
        <v>2.5247426680606077E-3</v>
      </c>
      <c r="L192" s="302">
        <f t="shared" si="30"/>
        <v>2.5320894099622824E-3</v>
      </c>
      <c r="M192" s="302">
        <f t="shared" si="30"/>
        <v>2.2159093754377957E-3</v>
      </c>
      <c r="N192" s="302">
        <f t="shared" si="30"/>
        <v>2.3854421371982356E-3</v>
      </c>
      <c r="O192" s="302">
        <f t="shared" si="30"/>
        <v>2.3538318002416293E-3</v>
      </c>
      <c r="P192" s="302">
        <f t="shared" si="30"/>
        <v>2.3825394691462678E-3</v>
      </c>
      <c r="Q192" s="302">
        <f t="shared" si="30"/>
        <v>2.4278643229067145E-3</v>
      </c>
      <c r="R192" s="302">
        <f t="shared" si="30"/>
        <v>2.4606050846652998E-3</v>
      </c>
      <c r="S192" s="302">
        <f t="shared" si="30"/>
        <v>2.5318483317348507E-3</v>
      </c>
      <c r="T192" s="302">
        <f t="shared" si="30"/>
        <v>2.5581735483091372E-3</v>
      </c>
      <c r="U192" s="302">
        <f t="shared" si="30"/>
        <v>2.6450688439127769E-3</v>
      </c>
      <c r="V192" s="302">
        <f t="shared" si="30"/>
        <v>2.649602087887963E-3</v>
      </c>
      <c r="W192" s="302">
        <f t="shared" si="30"/>
        <v>2.694961649772279E-3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0.21934480027070904</v>
      </c>
      <c r="I193" s="303">
        <f t="shared" si="31"/>
        <v>0.22495773980204067</v>
      </c>
      <c r="J193" s="303">
        <f t="shared" si="31"/>
        <v>0.22093489046628528</v>
      </c>
      <c r="K193" s="303">
        <f t="shared" si="31"/>
        <v>0.22823484268905916</v>
      </c>
      <c r="L193" s="303">
        <f t="shared" si="31"/>
        <v>0.23227687124166474</v>
      </c>
      <c r="M193" s="303">
        <f t="shared" si="31"/>
        <v>0.21266274532986676</v>
      </c>
      <c r="N193" s="303">
        <f t="shared" si="31"/>
        <v>0.22042268487117594</v>
      </c>
      <c r="O193" s="303">
        <f t="shared" si="31"/>
        <v>0.21862793345587572</v>
      </c>
      <c r="P193" s="303">
        <f t="shared" si="31"/>
        <v>0.21962773923085044</v>
      </c>
      <c r="Q193" s="303">
        <f t="shared" si="31"/>
        <v>0.22228892510005219</v>
      </c>
      <c r="R193" s="303">
        <f t="shared" si="31"/>
        <v>0.22172025877355978</v>
      </c>
      <c r="S193" s="303">
        <f t="shared" si="31"/>
        <v>0.22605957080585465</v>
      </c>
      <c r="T193" s="303">
        <f t="shared" si="31"/>
        <v>0.22814510625993514</v>
      </c>
      <c r="U193" s="303">
        <f t="shared" si="31"/>
        <v>0.22936510235788149</v>
      </c>
      <c r="V193" s="303">
        <f t="shared" si="31"/>
        <v>0.22986492975060957</v>
      </c>
      <c r="W193" s="303">
        <f t="shared" si="31"/>
        <v>0.23367583630363983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0.11289058722539221</v>
      </c>
      <c r="I194" s="304">
        <f t="shared" si="32"/>
        <v>0.10857996702489695</v>
      </c>
      <c r="J194" s="304">
        <f t="shared" si="32"/>
        <v>0.17085497148430095</v>
      </c>
      <c r="K194" s="304">
        <f t="shared" si="32"/>
        <v>0.18800905325311065</v>
      </c>
      <c r="L194" s="304">
        <f t="shared" si="32"/>
        <v>0.16953471860814603</v>
      </c>
      <c r="M194" s="304">
        <f t="shared" si="32"/>
        <v>0.1791146733170306</v>
      </c>
      <c r="N194" s="304">
        <f t="shared" si="32"/>
        <v>0.14772342311486208</v>
      </c>
      <c r="O194" s="304">
        <f t="shared" si="32"/>
        <v>0.15420211933251043</v>
      </c>
      <c r="P194" s="304">
        <f t="shared" si="32"/>
        <v>0.16200715985442588</v>
      </c>
      <c r="Q194" s="304">
        <f t="shared" si="32"/>
        <v>0.17047167014499462</v>
      </c>
      <c r="R194" s="304">
        <f t="shared" si="32"/>
        <v>0.16745122969178555</v>
      </c>
      <c r="S194" s="304">
        <f t="shared" si="32"/>
        <v>0.17814249941826132</v>
      </c>
      <c r="T194" s="304">
        <f t="shared" si="32"/>
        <v>0.17770593007806215</v>
      </c>
      <c r="U194" s="304">
        <f t="shared" si="32"/>
        <v>0.15736474882437515</v>
      </c>
      <c r="V194" s="304">
        <f t="shared" si="32"/>
        <v>0.20170314843776405</v>
      </c>
      <c r="W194" s="304">
        <f t="shared" si="32"/>
        <v>0.22359829134027367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0.10645421304531684</v>
      </c>
      <c r="I195" s="304">
        <f t="shared" si="33"/>
        <v>0.11637777277714371</v>
      </c>
      <c r="J195" s="304">
        <f t="shared" si="33"/>
        <v>5.0079918981984314E-2</v>
      </c>
      <c r="K195" s="304">
        <f t="shared" si="33"/>
        <v>4.0225789435948553E-2</v>
      </c>
      <c r="L195" s="304">
        <f t="shared" si="33"/>
        <v>6.2742152633518677E-2</v>
      </c>
      <c r="M195" s="304">
        <f t="shared" si="33"/>
        <v>3.3548072012836189E-2</v>
      </c>
      <c r="N195" s="304">
        <f t="shared" si="33"/>
        <v>7.2699261756313846E-2</v>
      </c>
      <c r="O195" s="304">
        <f t="shared" si="33"/>
        <v>6.4425814123365288E-2</v>
      </c>
      <c r="P195" s="304">
        <f t="shared" si="33"/>
        <v>5.7620579376424626E-2</v>
      </c>
      <c r="Q195" s="304">
        <f t="shared" si="33"/>
        <v>5.1817254955057603E-2</v>
      </c>
      <c r="R195" s="304">
        <f t="shared" si="33"/>
        <v>5.4269029081774174E-2</v>
      </c>
      <c r="S195" s="304">
        <f t="shared" si="33"/>
        <v>4.7917071387593317E-2</v>
      </c>
      <c r="T195" s="304">
        <f t="shared" si="33"/>
        <v>5.0439176181872977E-2</v>
      </c>
      <c r="U195" s="304">
        <f t="shared" si="33"/>
        <v>7.2000353533506353E-2</v>
      </c>
      <c r="V195" s="304">
        <f t="shared" si="33"/>
        <v>2.816178131284551E-2</v>
      </c>
      <c r="W195" s="304">
        <f t="shared" si="33"/>
        <v>1.007754496336616E-2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0.42068801999227873</v>
      </c>
      <c r="I196" s="303">
        <f t="shared" si="34"/>
        <v>0.43145324631566528</v>
      </c>
      <c r="J196" s="303">
        <f t="shared" si="34"/>
        <v>0.42373770202331157</v>
      </c>
      <c r="K196" s="303">
        <f t="shared" si="34"/>
        <v>0.43773850096108835</v>
      </c>
      <c r="L196" s="303">
        <f t="shared" si="34"/>
        <v>0.44549082965294323</v>
      </c>
      <c r="M196" s="303">
        <f t="shared" si="34"/>
        <v>0.40787230492142551</v>
      </c>
      <c r="N196" s="303">
        <f t="shared" si="34"/>
        <v>0.42275532743604277</v>
      </c>
      <c r="O196" s="303">
        <f t="shared" si="34"/>
        <v>0.41931311946781596</v>
      </c>
      <c r="P196" s="303">
        <f t="shared" si="34"/>
        <v>0.42123067717299872</v>
      </c>
      <c r="Q196" s="303">
        <f t="shared" si="34"/>
        <v>0.42633464595987769</v>
      </c>
      <c r="R196" s="303">
        <f t="shared" si="34"/>
        <v>0.42524398362991539</v>
      </c>
      <c r="S196" s="303">
        <f t="shared" si="34"/>
        <v>0.43356648128995484</v>
      </c>
      <c r="T196" s="303">
        <f t="shared" si="34"/>
        <v>0.43756639275226461</v>
      </c>
      <c r="U196" s="303">
        <f t="shared" si="34"/>
        <v>0.43990626013097572</v>
      </c>
      <c r="V196" s="303">
        <f t="shared" si="34"/>
        <v>0.44086489418988756</v>
      </c>
      <c r="W196" s="303">
        <f t="shared" si="34"/>
        <v>0.44817394701535357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0.21651626825437836</v>
      </c>
      <c r="I197" s="304">
        <f t="shared" si="35"/>
        <v>0.20824879952547748</v>
      </c>
      <c r="J197" s="304">
        <f t="shared" si="35"/>
        <v>0.32768791223160848</v>
      </c>
      <c r="K197" s="304">
        <f t="shared" si="35"/>
        <v>0.36058824397049521</v>
      </c>
      <c r="L197" s="304">
        <f t="shared" si="35"/>
        <v>0.32515575934868957</v>
      </c>
      <c r="M197" s="304">
        <f t="shared" si="35"/>
        <v>0.34352944394537205</v>
      </c>
      <c r="N197" s="304">
        <f t="shared" si="35"/>
        <v>0.28332321668886051</v>
      </c>
      <c r="O197" s="304">
        <f t="shared" si="35"/>
        <v>0.29574890391996977</v>
      </c>
      <c r="P197" s="304">
        <f t="shared" si="35"/>
        <v>0.31071842696802771</v>
      </c>
      <c r="Q197" s="304">
        <f t="shared" si="35"/>
        <v>0.32695276701141535</v>
      </c>
      <c r="R197" s="304">
        <f t="shared" si="35"/>
        <v>0.32115977300290977</v>
      </c>
      <c r="S197" s="304">
        <f t="shared" si="35"/>
        <v>0.34166488225046676</v>
      </c>
      <c r="T197" s="304">
        <f t="shared" si="35"/>
        <v>0.34082757272185704</v>
      </c>
      <c r="U197" s="304">
        <f t="shared" si="35"/>
        <v>0.30181460658198728</v>
      </c>
      <c r="V197" s="304">
        <f t="shared" si="35"/>
        <v>0.38685256289534625</v>
      </c>
      <c r="W197" s="304">
        <f t="shared" si="35"/>
        <v>0.42884591903479785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0.20417175173790031</v>
      </c>
      <c r="I198" s="304">
        <f t="shared" si="36"/>
        <v>0.22320444679018792</v>
      </c>
      <c r="J198" s="304">
        <f t="shared" si="36"/>
        <v>9.6049789791703186E-2</v>
      </c>
      <c r="K198" s="304">
        <f t="shared" si="36"/>
        <v>7.7150256990593108E-2</v>
      </c>
      <c r="L198" s="304">
        <f t="shared" si="36"/>
        <v>0.12033507030425389</v>
      </c>
      <c r="M198" s="304">
        <f t="shared" si="36"/>
        <v>6.4342860976053393E-2</v>
      </c>
      <c r="N198" s="304">
        <f t="shared" si="36"/>
        <v>0.13943211074718215</v>
      </c>
      <c r="O198" s="304">
        <f t="shared" si="36"/>
        <v>0.12356421554784601</v>
      </c>
      <c r="P198" s="304">
        <f t="shared" si="36"/>
        <v>0.110512250204971</v>
      </c>
      <c r="Q198" s="304">
        <f t="shared" si="36"/>
        <v>9.9381878948462399E-2</v>
      </c>
      <c r="R198" s="304">
        <f t="shared" si="36"/>
        <v>0.10408421062700562</v>
      </c>
      <c r="S198" s="304">
        <f t="shared" si="36"/>
        <v>9.1901599039488108E-2</v>
      </c>
      <c r="T198" s="304">
        <f t="shared" si="36"/>
        <v>9.6738820030407666E-2</v>
      </c>
      <c r="U198" s="304">
        <f t="shared" si="36"/>
        <v>0.13809165354898864</v>
      </c>
      <c r="V198" s="304">
        <f t="shared" si="36"/>
        <v>5.4012331294541326E-2</v>
      </c>
      <c r="W198" s="304">
        <f t="shared" si="36"/>
        <v>1.9328027980555718E-2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0.33292437719516227</v>
      </c>
      <c r="I199" s="303">
        <f t="shared" si="37"/>
        <v>0.31645708409848733</v>
      </c>
      <c r="J199" s="303">
        <f t="shared" si="37"/>
        <v>0.32833999083131832</v>
      </c>
      <c r="K199" s="303">
        <f t="shared" si="37"/>
        <v>0.30692545649489383</v>
      </c>
      <c r="L199" s="303">
        <f t="shared" si="37"/>
        <v>0.29512375250861189</v>
      </c>
      <c r="M199" s="303">
        <f t="shared" si="37"/>
        <v>0.35267258318663097</v>
      </c>
      <c r="N199" s="303">
        <f t="shared" si="37"/>
        <v>0.32986008836884284</v>
      </c>
      <c r="O199" s="303">
        <f t="shared" si="37"/>
        <v>0.33512865808941827</v>
      </c>
      <c r="P199" s="303">
        <f t="shared" si="37"/>
        <v>0.33218258694026936</v>
      </c>
      <c r="Q199" s="303">
        <f t="shared" si="37"/>
        <v>0.32437210743037576</v>
      </c>
      <c r="R199" s="303">
        <f t="shared" si="37"/>
        <v>0.32599869532499359</v>
      </c>
      <c r="S199" s="303">
        <f t="shared" si="37"/>
        <v>0.31326564238565263</v>
      </c>
      <c r="T199" s="303">
        <f t="shared" si="37"/>
        <v>0.30715387025259144</v>
      </c>
      <c r="U199" s="303">
        <f t="shared" si="37"/>
        <v>0.30350711148041459</v>
      </c>
      <c r="V199" s="303">
        <f t="shared" si="37"/>
        <v>0.30204411678475196</v>
      </c>
      <c r="W199" s="303">
        <f t="shared" si="37"/>
        <v>0.29087879784442588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4.4020873806710777E-2</v>
      </c>
      <c r="I200" s="304">
        <f t="shared" si="38"/>
        <v>4.2735025686237049E-2</v>
      </c>
      <c r="J200" s="304">
        <f t="shared" si="38"/>
        <v>7.0507712042446116E-2</v>
      </c>
      <c r="K200" s="304">
        <f t="shared" si="38"/>
        <v>7.5989055267268776E-2</v>
      </c>
      <c r="L200" s="304">
        <f t="shared" si="38"/>
        <v>6.6700287775744521E-2</v>
      </c>
      <c r="M200" s="304">
        <f t="shared" si="38"/>
        <v>7.7577273296817892E-2</v>
      </c>
      <c r="N200" s="304">
        <f t="shared" si="38"/>
        <v>6.1132162940205799E-2</v>
      </c>
      <c r="O200" s="304">
        <f t="shared" si="38"/>
        <v>6.4482567487703715E-2</v>
      </c>
      <c r="P200" s="304">
        <f t="shared" si="38"/>
        <v>6.7605474593713716E-2</v>
      </c>
      <c r="Q200" s="304">
        <f t="shared" si="38"/>
        <v>7.0955940930805844E-2</v>
      </c>
      <c r="R200" s="304">
        <f t="shared" si="38"/>
        <v>7.028623030132547E-2</v>
      </c>
      <c r="S200" s="304">
        <f t="shared" si="38"/>
        <v>7.3338484198177609E-2</v>
      </c>
      <c r="T200" s="304">
        <f t="shared" si="38"/>
        <v>7.2489991664736769E-2</v>
      </c>
      <c r="U200" s="304">
        <f t="shared" si="38"/>
        <v>6.3850955187665093E-2</v>
      </c>
      <c r="V200" s="304">
        <f t="shared" si="38"/>
        <v>8.1663360533924784E-2</v>
      </c>
      <c r="W200" s="304">
        <f t="shared" si="38"/>
        <v>8.9051648140098791E-2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0.23985918323226874</v>
      </c>
      <c r="I201" s="304">
        <f t="shared" si="39"/>
        <v>0.22339189013571387</v>
      </c>
      <c r="J201" s="304">
        <f t="shared" si="39"/>
        <v>0.23527479686859229</v>
      </c>
      <c r="K201" s="304">
        <f t="shared" si="39"/>
        <v>0.21386026253165782</v>
      </c>
      <c r="L201" s="304">
        <f t="shared" si="39"/>
        <v>0.20205855854568017</v>
      </c>
      <c r="M201" s="304">
        <f t="shared" si="39"/>
        <v>0.25960738922437471</v>
      </c>
      <c r="N201" s="304">
        <f t="shared" si="39"/>
        <v>0.23679489440620408</v>
      </c>
      <c r="O201" s="304">
        <f t="shared" si="39"/>
        <v>0.24206346412712618</v>
      </c>
      <c r="P201" s="304">
        <f t="shared" si="39"/>
        <v>0.23911739297764914</v>
      </c>
      <c r="Q201" s="304">
        <f t="shared" si="39"/>
        <v>0.23130691346755655</v>
      </c>
      <c r="R201" s="304">
        <f t="shared" si="39"/>
        <v>0.23293350136188007</v>
      </c>
      <c r="S201" s="304">
        <f t="shared" si="39"/>
        <v>0.22020044842277678</v>
      </c>
      <c r="T201" s="304">
        <f t="shared" si="39"/>
        <v>0.21408867628934938</v>
      </c>
      <c r="U201" s="304">
        <f t="shared" si="39"/>
        <v>0.21044191751749047</v>
      </c>
      <c r="V201" s="304">
        <f t="shared" si="39"/>
        <v>0.20897892282164768</v>
      </c>
      <c r="W201" s="304">
        <f t="shared" si="39"/>
        <v>0.19781360388152827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4.9044320156182701E-2</v>
      </c>
      <c r="I202" s="305">
        <f t="shared" si="40"/>
        <v>5.0330168276536393E-2</v>
      </c>
      <c r="J202" s="305">
        <f t="shared" si="40"/>
        <v>2.2557481920279922E-2</v>
      </c>
      <c r="K202" s="305">
        <f t="shared" si="40"/>
        <v>1.7076138695967198E-2</v>
      </c>
      <c r="L202" s="305">
        <f t="shared" si="40"/>
        <v>2.6364906187187159E-2</v>
      </c>
      <c r="M202" s="305">
        <f t="shared" si="40"/>
        <v>1.548792066543834E-2</v>
      </c>
      <c r="N202" s="305">
        <f t="shared" si="40"/>
        <v>3.1933031022432917E-2</v>
      </c>
      <c r="O202" s="305">
        <f t="shared" si="40"/>
        <v>2.858262647458841E-2</v>
      </c>
      <c r="P202" s="305">
        <f t="shared" si="40"/>
        <v>2.545971936890655E-2</v>
      </c>
      <c r="Q202" s="305">
        <f t="shared" si="40"/>
        <v>2.2109253032013377E-2</v>
      </c>
      <c r="R202" s="305">
        <f t="shared" si="40"/>
        <v>2.2778963661788072E-2</v>
      </c>
      <c r="S202" s="305">
        <f t="shared" si="40"/>
        <v>1.9726709764698213E-2</v>
      </c>
      <c r="T202" s="305">
        <f t="shared" si="40"/>
        <v>2.057520229850527E-2</v>
      </c>
      <c r="U202" s="305">
        <f t="shared" si="40"/>
        <v>2.9214238775259044E-2</v>
      </c>
      <c r="V202" s="305">
        <f t="shared" si="40"/>
        <v>1.1401833429179485E-2</v>
      </c>
      <c r="W202" s="305">
        <f t="shared" si="40"/>
        <v>4.0135458227988164E-3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1.0000000000000004</v>
      </c>
      <c r="D204" s="234">
        <f t="shared" si="41"/>
        <v>1.0000000000000002</v>
      </c>
      <c r="E204" s="234">
        <f t="shared" si="41"/>
        <v>1.0000000000000002</v>
      </c>
      <c r="F204" s="234">
        <f t="shared" si="41"/>
        <v>0.99999999999999989</v>
      </c>
      <c r="G204" s="234">
        <f t="shared" si="41"/>
        <v>0.99999999999999989</v>
      </c>
      <c r="H204" s="234">
        <f t="shared" si="41"/>
        <v>1</v>
      </c>
      <c r="I204" s="234">
        <f t="shared" si="41"/>
        <v>0.99999999999999967</v>
      </c>
      <c r="J204" s="234">
        <f t="shared" si="41"/>
        <v>0.99999999999999989</v>
      </c>
      <c r="K204" s="234">
        <f t="shared" si="41"/>
        <v>0.99999999999999978</v>
      </c>
      <c r="L204" s="234">
        <f t="shared" si="41"/>
        <v>1</v>
      </c>
      <c r="M204" s="234">
        <f t="shared" si="41"/>
        <v>1.0000000000000002</v>
      </c>
      <c r="N204" s="234">
        <f t="shared" si="41"/>
        <v>1.0000000000000004</v>
      </c>
      <c r="O204" s="234">
        <f t="shared" si="41"/>
        <v>0.99999999999999967</v>
      </c>
      <c r="P204" s="234">
        <f t="shared" si="41"/>
        <v>1.0000000000000002</v>
      </c>
      <c r="Q204" s="234">
        <f t="shared" si="41"/>
        <v>0.99999999999999967</v>
      </c>
      <c r="R204" s="234">
        <f t="shared" si="41"/>
        <v>1.0000000000000002</v>
      </c>
      <c r="S204" s="234">
        <f t="shared" si="41"/>
        <v>1</v>
      </c>
      <c r="T204" s="234">
        <f t="shared" si="41"/>
        <v>1</v>
      </c>
      <c r="U204" s="234">
        <f t="shared" si="41"/>
        <v>0.99999999999999989</v>
      </c>
      <c r="V204" s="234">
        <f t="shared" si="41"/>
        <v>0.99999999999999989</v>
      </c>
      <c r="W204" s="234">
        <f t="shared" si="41"/>
        <v>0.99999999999999989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1.6240711170945295E-3</v>
      </c>
      <c r="C205" s="301">
        <f t="shared" si="42"/>
        <v>1.6240711170924624E-3</v>
      </c>
      <c r="D205" s="301">
        <f t="shared" si="42"/>
        <v>1.6240711171312727E-3</v>
      </c>
      <c r="E205" s="301">
        <f t="shared" si="42"/>
        <v>1.6240711171263947E-3</v>
      </c>
      <c r="F205" s="301">
        <f t="shared" si="42"/>
        <v>1.6240711171181422E-3</v>
      </c>
      <c r="G205" s="301">
        <f t="shared" si="42"/>
        <v>1.6240711171273115E-3</v>
      </c>
      <c r="H205" s="301">
        <f t="shared" si="42"/>
        <v>1.6240711171313137E-3</v>
      </c>
      <c r="I205" s="301">
        <f t="shared" si="42"/>
        <v>1.6240711171300215E-3</v>
      </c>
      <c r="J205" s="301">
        <f t="shared" si="42"/>
        <v>1.6240711171256685E-3</v>
      </c>
      <c r="K205" s="301">
        <f t="shared" si="42"/>
        <v>1.6240711171345186E-3</v>
      </c>
      <c r="L205" s="301">
        <f t="shared" si="42"/>
        <v>1.6240711171296694E-3</v>
      </c>
      <c r="M205" s="301">
        <f t="shared" si="42"/>
        <v>1.6240711171171727E-3</v>
      </c>
      <c r="N205" s="301">
        <f t="shared" si="42"/>
        <v>1.6240711171256015E-3</v>
      </c>
      <c r="O205" s="301">
        <f t="shared" si="42"/>
        <v>1.6240711171195286E-3</v>
      </c>
      <c r="P205" s="301">
        <f t="shared" si="42"/>
        <v>1.6240711171244843E-3</v>
      </c>
      <c r="Q205" s="301">
        <f t="shared" si="42"/>
        <v>1.624071117127558E-3</v>
      </c>
      <c r="R205" s="301">
        <f t="shared" si="42"/>
        <v>1.6240711171325579E-3</v>
      </c>
      <c r="S205" s="301">
        <f t="shared" si="42"/>
        <v>1.6240711171283E-3</v>
      </c>
      <c r="T205" s="301">
        <f t="shared" si="42"/>
        <v>1.6240711171345327E-3</v>
      </c>
      <c r="U205" s="301">
        <f t="shared" si="42"/>
        <v>1.6240711171297481E-3</v>
      </c>
      <c r="V205" s="301">
        <f t="shared" si="42"/>
        <v>1.6240711171317016E-3</v>
      </c>
      <c r="W205" s="301">
        <f t="shared" si="42"/>
        <v>1.6240711171277395E-3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8.1064029105760548E-4</v>
      </c>
      <c r="C206" s="235">
        <f t="shared" si="43"/>
        <v>8.1064029105657322E-4</v>
      </c>
      <c r="D206" s="235">
        <f t="shared" si="43"/>
        <v>8.1064029107594607E-4</v>
      </c>
      <c r="E206" s="235">
        <f t="shared" si="43"/>
        <v>8.1064029107351073E-4</v>
      </c>
      <c r="F206" s="235">
        <f t="shared" si="43"/>
        <v>8.1064029106939195E-4</v>
      </c>
      <c r="G206" s="235">
        <f t="shared" si="43"/>
        <v>8.1064029107396805E-4</v>
      </c>
      <c r="H206" s="235">
        <f t="shared" si="43"/>
        <v>8.1064029107596591E-4</v>
      </c>
      <c r="I206" s="235">
        <f t="shared" si="43"/>
        <v>8.1064029107532102E-4</v>
      </c>
      <c r="J206" s="235">
        <f t="shared" si="43"/>
        <v>8.1064029107314839E-4</v>
      </c>
      <c r="K206" s="235">
        <f t="shared" si="43"/>
        <v>8.1064029107756608E-4</v>
      </c>
      <c r="L206" s="235">
        <f t="shared" si="43"/>
        <v>8.1064029107514495E-4</v>
      </c>
      <c r="M206" s="235">
        <f t="shared" si="43"/>
        <v>8.1064029106890742E-4</v>
      </c>
      <c r="N206" s="235">
        <f t="shared" si="43"/>
        <v>8.10640291073115E-4</v>
      </c>
      <c r="O206" s="235">
        <f t="shared" si="43"/>
        <v>8.1064029107008368E-4</v>
      </c>
      <c r="P206" s="235">
        <f t="shared" si="43"/>
        <v>8.1064029107255717E-4</v>
      </c>
      <c r="Q206" s="235">
        <f t="shared" si="43"/>
        <v>8.106402910740911E-4</v>
      </c>
      <c r="R206" s="235">
        <f t="shared" si="43"/>
        <v>8.1064029107658705E-4</v>
      </c>
      <c r="S206" s="235">
        <f t="shared" si="43"/>
        <v>8.1064029107446179E-4</v>
      </c>
      <c r="T206" s="235">
        <f t="shared" si="43"/>
        <v>8.1064029107757269E-4</v>
      </c>
      <c r="U206" s="235">
        <f t="shared" si="43"/>
        <v>8.1064029107518441E-4</v>
      </c>
      <c r="V206" s="235">
        <f t="shared" si="43"/>
        <v>8.1064029107615965E-4</v>
      </c>
      <c r="W206" s="235">
        <f t="shared" si="43"/>
        <v>8.1064029107418163E-4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2.0606975098186764E-2</v>
      </c>
      <c r="C207" s="235">
        <f t="shared" si="44"/>
        <v>2.0606975098160521E-2</v>
      </c>
      <c r="D207" s="235">
        <f t="shared" si="44"/>
        <v>2.0606975098652981E-2</v>
      </c>
      <c r="E207" s="235">
        <f t="shared" si="44"/>
        <v>2.0606975098591079E-2</v>
      </c>
      <c r="F207" s="235">
        <f t="shared" si="44"/>
        <v>2.0606975098486361E-2</v>
      </c>
      <c r="G207" s="235">
        <f t="shared" si="44"/>
        <v>2.0606975098602702E-2</v>
      </c>
      <c r="H207" s="235">
        <f t="shared" si="44"/>
        <v>2.0606975098653495E-2</v>
      </c>
      <c r="I207" s="235">
        <f t="shared" si="44"/>
        <v>2.0606975098637091E-2</v>
      </c>
      <c r="J207" s="235">
        <f t="shared" si="44"/>
        <v>2.0606975098581861E-2</v>
      </c>
      <c r="K207" s="235">
        <f t="shared" si="44"/>
        <v>2.0606975098694164E-2</v>
      </c>
      <c r="L207" s="235">
        <f t="shared" si="44"/>
        <v>2.0606975098632626E-2</v>
      </c>
      <c r="M207" s="235">
        <f t="shared" si="44"/>
        <v>2.0606975098474051E-2</v>
      </c>
      <c r="N207" s="235">
        <f t="shared" si="44"/>
        <v>2.0606975098581011E-2</v>
      </c>
      <c r="O207" s="235">
        <f t="shared" si="44"/>
        <v>2.0606975098503955E-2</v>
      </c>
      <c r="P207" s="235">
        <f t="shared" si="44"/>
        <v>2.0606975098566838E-2</v>
      </c>
      <c r="Q207" s="235">
        <f t="shared" si="44"/>
        <v>2.0606975098605838E-2</v>
      </c>
      <c r="R207" s="235">
        <f t="shared" si="44"/>
        <v>2.060697509866927E-2</v>
      </c>
      <c r="S207" s="235">
        <f t="shared" si="44"/>
        <v>2.0606975098615254E-2</v>
      </c>
      <c r="T207" s="235">
        <f t="shared" si="44"/>
        <v>2.0606975098694334E-2</v>
      </c>
      <c r="U207" s="235">
        <f t="shared" si="44"/>
        <v>2.0606975098633625E-2</v>
      </c>
      <c r="V207" s="235">
        <f t="shared" si="44"/>
        <v>2.0606975098658414E-2</v>
      </c>
      <c r="W207" s="235">
        <f t="shared" si="44"/>
        <v>2.0606975098608135E-2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5.4135703903151024E-4</v>
      </c>
      <c r="C208" s="235">
        <f t="shared" si="45"/>
        <v>5.413570390308208E-4</v>
      </c>
      <c r="D208" s="235">
        <f t="shared" si="45"/>
        <v>5.4135703904375815E-4</v>
      </c>
      <c r="E208" s="235">
        <f t="shared" si="45"/>
        <v>5.4135703904213174E-4</v>
      </c>
      <c r="F208" s="235">
        <f t="shared" si="45"/>
        <v>5.413570390393809E-4</v>
      </c>
      <c r="G208" s="235">
        <f t="shared" si="45"/>
        <v>5.4135703904243727E-4</v>
      </c>
      <c r="H208" s="235">
        <f t="shared" si="45"/>
        <v>5.4135703904377127E-4</v>
      </c>
      <c r="I208" s="235">
        <f t="shared" si="45"/>
        <v>5.4135703904334052E-4</v>
      </c>
      <c r="J208" s="235">
        <f t="shared" si="45"/>
        <v>5.4135703904188996E-4</v>
      </c>
      <c r="K208" s="235">
        <f t="shared" si="45"/>
        <v>5.4135703904483986E-4</v>
      </c>
      <c r="L208" s="235">
        <f t="shared" si="45"/>
        <v>5.413570390432231E-4</v>
      </c>
      <c r="M208" s="235">
        <f t="shared" si="45"/>
        <v>5.4135703903905748E-4</v>
      </c>
      <c r="N208" s="235">
        <f t="shared" si="45"/>
        <v>5.413570390418673E-4</v>
      </c>
      <c r="O208" s="235">
        <f t="shared" si="45"/>
        <v>5.4135703903984299E-4</v>
      </c>
      <c r="P208" s="235">
        <f t="shared" si="45"/>
        <v>5.4135703904149477E-4</v>
      </c>
      <c r="Q208" s="235">
        <f t="shared" si="45"/>
        <v>5.4135703904251945E-4</v>
      </c>
      <c r="R208" s="235">
        <f t="shared" si="45"/>
        <v>5.413570390441863E-4</v>
      </c>
      <c r="S208" s="235">
        <f t="shared" si="45"/>
        <v>5.4135703904276697E-4</v>
      </c>
      <c r="T208" s="235">
        <f t="shared" si="45"/>
        <v>5.4135703904484441E-4</v>
      </c>
      <c r="U208" s="235">
        <f t="shared" si="45"/>
        <v>5.4135703904324944E-4</v>
      </c>
      <c r="V208" s="235">
        <f t="shared" si="45"/>
        <v>5.4135703904390072E-4</v>
      </c>
      <c r="W208" s="235">
        <f t="shared" si="45"/>
        <v>5.4135703904257995E-4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2.3758538508640193E-3</v>
      </c>
      <c r="C209" s="302">
        <f t="shared" si="46"/>
        <v>2.4442086350156371E-3</v>
      </c>
      <c r="D209" s="302">
        <f t="shared" si="46"/>
        <v>2.5279580203898745E-3</v>
      </c>
      <c r="E209" s="302">
        <f t="shared" si="46"/>
        <v>2.4966496619867056E-3</v>
      </c>
      <c r="F209" s="302">
        <f t="shared" si="46"/>
        <v>2.4738011691517897E-3</v>
      </c>
      <c r="G209" s="302">
        <f t="shared" si="46"/>
        <v>2.4526579376688792E-3</v>
      </c>
      <c r="H209" s="302">
        <f t="shared" si="46"/>
        <v>2.4605982609555654E-3</v>
      </c>
      <c r="I209" s="302">
        <f t="shared" si="46"/>
        <v>2.515807430475346E-3</v>
      </c>
      <c r="J209" s="302">
        <f t="shared" si="46"/>
        <v>2.3480817896036378E-3</v>
      </c>
      <c r="K209" s="302">
        <f t="shared" si="46"/>
        <v>2.4434238150906765E-3</v>
      </c>
      <c r="L209" s="302">
        <f t="shared" si="46"/>
        <v>2.4243455307343263E-3</v>
      </c>
      <c r="M209" s="302">
        <f t="shared" si="46"/>
        <v>2.1715428625188166E-3</v>
      </c>
      <c r="N209" s="302">
        <f t="shared" si="46"/>
        <v>2.3451652263799935E-3</v>
      </c>
      <c r="O209" s="302">
        <f t="shared" si="46"/>
        <v>2.3191165315351635E-3</v>
      </c>
      <c r="P209" s="302">
        <f t="shared" si="46"/>
        <v>2.3416506556787147E-3</v>
      </c>
      <c r="Q209" s="302">
        <f t="shared" si="46"/>
        <v>2.3745481373585254E-3</v>
      </c>
      <c r="R209" s="302">
        <f t="shared" si="46"/>
        <v>2.4068754413460809E-3</v>
      </c>
      <c r="S209" s="302">
        <f t="shared" si="46"/>
        <v>2.4539378127307718E-3</v>
      </c>
      <c r="T209" s="302">
        <f t="shared" si="46"/>
        <v>2.4690341522041535E-3</v>
      </c>
      <c r="U209" s="302">
        <f t="shared" si="46"/>
        <v>2.5491166348132368E-3</v>
      </c>
      <c r="V209" s="302">
        <f t="shared" si="46"/>
        <v>2.5415993494535207E-3</v>
      </c>
      <c r="W209" s="302">
        <f t="shared" si="46"/>
        <v>2.5653112969766466E-3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0.53827146809501569</v>
      </c>
      <c r="C210" s="303">
        <f t="shared" si="47"/>
        <v>0.54537852248420293</v>
      </c>
      <c r="D210" s="303">
        <f t="shared" si="47"/>
        <v>0.55086267157955204</v>
      </c>
      <c r="E210" s="303">
        <f t="shared" si="47"/>
        <v>0.54773635197585957</v>
      </c>
      <c r="F210" s="303">
        <f t="shared" si="47"/>
        <v>0.54144432440946377</v>
      </c>
      <c r="G210" s="303">
        <f t="shared" si="47"/>
        <v>0.53431533724644364</v>
      </c>
      <c r="H210" s="303">
        <f t="shared" si="47"/>
        <v>0.54214268738886229</v>
      </c>
      <c r="I210" s="303">
        <f t="shared" si="47"/>
        <v>0.5486641000089878</v>
      </c>
      <c r="J210" s="303">
        <f t="shared" si="47"/>
        <v>0.55267365580545647</v>
      </c>
      <c r="K210" s="303">
        <f t="shared" si="47"/>
        <v>0.55649560990581615</v>
      </c>
      <c r="L210" s="303">
        <f t="shared" si="47"/>
        <v>0.56187926979054093</v>
      </c>
      <c r="M210" s="303">
        <f t="shared" si="47"/>
        <v>0.54829086093625989</v>
      </c>
      <c r="N210" s="303">
        <f t="shared" si="47"/>
        <v>0.54833359163380635</v>
      </c>
      <c r="O210" s="303">
        <f t="shared" si="47"/>
        <v>0.54706010051294418</v>
      </c>
      <c r="P210" s="303">
        <f t="shared" si="47"/>
        <v>0.54831767124350295</v>
      </c>
      <c r="Q210" s="303">
        <f t="shared" si="47"/>
        <v>0.55075594304095199</v>
      </c>
      <c r="R210" s="303">
        <f t="shared" si="47"/>
        <v>0.55041781573289739</v>
      </c>
      <c r="S210" s="303">
        <f t="shared" si="47"/>
        <v>0.55517352016595789</v>
      </c>
      <c r="T210" s="303">
        <f t="shared" si="47"/>
        <v>0.55736053105097849</v>
      </c>
      <c r="U210" s="303">
        <f t="shared" si="47"/>
        <v>0.55819406211506251</v>
      </c>
      <c r="V210" s="303">
        <f t="shared" si="47"/>
        <v>0.56024090806899918</v>
      </c>
      <c r="W210" s="303">
        <f t="shared" si="47"/>
        <v>0.5641808536172086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0.31541502177167169</v>
      </c>
      <c r="C211" s="304">
        <f t="shared" si="48"/>
        <v>0.28401602031894352</v>
      </c>
      <c r="D211" s="304">
        <f t="shared" si="48"/>
        <v>0.18099566950009724</v>
      </c>
      <c r="E211" s="304">
        <f t="shared" si="48"/>
        <v>0.21478693376161004</v>
      </c>
      <c r="F211" s="304">
        <f t="shared" si="48"/>
        <v>0.25830808278804457</v>
      </c>
      <c r="G211" s="304">
        <f t="shared" si="48"/>
        <v>0.29098583790696403</v>
      </c>
      <c r="H211" s="304">
        <f t="shared" si="48"/>
        <v>0.27902556278401014</v>
      </c>
      <c r="I211" s="304">
        <f t="shared" si="48"/>
        <v>0.26482276155132423</v>
      </c>
      <c r="J211" s="304">
        <f t="shared" si="48"/>
        <v>0.43724598932299552</v>
      </c>
      <c r="K211" s="304">
        <f t="shared" si="48"/>
        <v>0.46285684814927358</v>
      </c>
      <c r="L211" s="304">
        <f t="shared" si="48"/>
        <v>0.41782217049191678</v>
      </c>
      <c r="M211" s="304">
        <f t="shared" si="48"/>
        <v>0.47226824250773763</v>
      </c>
      <c r="N211" s="304">
        <f t="shared" si="48"/>
        <v>0.37639143798959102</v>
      </c>
      <c r="O211" s="304">
        <f t="shared" si="48"/>
        <v>0.39495019814594395</v>
      </c>
      <c r="P211" s="304">
        <f t="shared" si="48"/>
        <v>0.41257668298433875</v>
      </c>
      <c r="Q211" s="304">
        <f t="shared" si="48"/>
        <v>0.42890376132493868</v>
      </c>
      <c r="R211" s="304">
        <f t="shared" si="48"/>
        <v>0.42309461757073591</v>
      </c>
      <c r="S211" s="304">
        <f t="shared" si="48"/>
        <v>0.44372725139258462</v>
      </c>
      <c r="T211" s="304">
        <f t="shared" si="48"/>
        <v>0.44041179681366938</v>
      </c>
      <c r="U211" s="304">
        <f t="shared" si="48"/>
        <v>0.39124505787425484</v>
      </c>
      <c r="V211" s="304">
        <f t="shared" si="48"/>
        <v>0.49569833387313611</v>
      </c>
      <c r="W211" s="304">
        <f t="shared" si="48"/>
        <v>0.541207442890696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0.222856446323344</v>
      </c>
      <c r="C212" s="304">
        <f t="shared" si="49"/>
        <v>0.26136250216525952</v>
      </c>
      <c r="D212" s="304">
        <f t="shared" si="49"/>
        <v>0.36986700207945478</v>
      </c>
      <c r="E212" s="304">
        <f t="shared" si="49"/>
        <v>0.33294941821424928</v>
      </c>
      <c r="F212" s="304">
        <f t="shared" si="49"/>
        <v>0.2831362416214192</v>
      </c>
      <c r="G212" s="304">
        <f t="shared" si="49"/>
        <v>0.24332949933947967</v>
      </c>
      <c r="H212" s="304">
        <f t="shared" si="49"/>
        <v>0.26311712460485204</v>
      </c>
      <c r="I212" s="304">
        <f t="shared" si="49"/>
        <v>0.28384133845766352</v>
      </c>
      <c r="J212" s="304">
        <f t="shared" si="49"/>
        <v>0.11542766648246099</v>
      </c>
      <c r="K212" s="304">
        <f t="shared" si="49"/>
        <v>9.3638761756542746E-2</v>
      </c>
      <c r="L212" s="304">
        <f t="shared" si="49"/>
        <v>0.14405709929862398</v>
      </c>
      <c r="M212" s="304">
        <f t="shared" si="49"/>
        <v>7.6022618428522093E-2</v>
      </c>
      <c r="N212" s="304">
        <f t="shared" si="49"/>
        <v>0.1719421536442155</v>
      </c>
      <c r="O212" s="304">
        <f t="shared" si="49"/>
        <v>0.15210990236700042</v>
      </c>
      <c r="P212" s="304">
        <f t="shared" si="49"/>
        <v>0.13574098825916403</v>
      </c>
      <c r="Q212" s="304">
        <f t="shared" si="49"/>
        <v>0.12185218171601342</v>
      </c>
      <c r="R212" s="304">
        <f t="shared" si="49"/>
        <v>0.12732319816216114</v>
      </c>
      <c r="S212" s="304">
        <f t="shared" si="49"/>
        <v>0.11144626877337346</v>
      </c>
      <c r="T212" s="304">
        <f t="shared" si="49"/>
        <v>0.11694873423730934</v>
      </c>
      <c r="U212" s="304">
        <f t="shared" si="49"/>
        <v>0.16694900424080758</v>
      </c>
      <c r="V212" s="304">
        <f t="shared" si="49"/>
        <v>6.4542574195863192E-2</v>
      </c>
      <c r="W212" s="304">
        <f t="shared" si="49"/>
        <v>2.2973410726512804E-2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0.2758182668926436</v>
      </c>
      <c r="C213" s="303">
        <f t="shared" si="50"/>
        <v>0.27946002674901277</v>
      </c>
      <c r="D213" s="303">
        <f t="shared" si="50"/>
        <v>0.28227018591314867</v>
      </c>
      <c r="E213" s="303">
        <f t="shared" si="50"/>
        <v>0.28066821347739107</v>
      </c>
      <c r="F213" s="303">
        <f t="shared" si="50"/>
        <v>0.27744408542775495</v>
      </c>
      <c r="G213" s="303">
        <f t="shared" si="50"/>
        <v>0.27379108689345955</v>
      </c>
      <c r="H213" s="303">
        <f t="shared" si="50"/>
        <v>0.27780193695446015</v>
      </c>
      <c r="I213" s="303">
        <f t="shared" si="50"/>
        <v>0.28114360530062144</v>
      </c>
      <c r="J213" s="303">
        <f t="shared" si="50"/>
        <v>0.27315472377032829</v>
      </c>
      <c r="K213" s="303">
        <f t="shared" si="50"/>
        <v>0.28040433965879968</v>
      </c>
      <c r="L213" s="303">
        <f t="shared" si="50"/>
        <v>0.28232058882727412</v>
      </c>
      <c r="M213" s="303">
        <f t="shared" si="50"/>
        <v>0.26456289224878182</v>
      </c>
      <c r="N213" s="303">
        <f t="shared" si="50"/>
        <v>0.27509452696024672</v>
      </c>
      <c r="O213" s="303">
        <f t="shared" si="50"/>
        <v>0.27344746287730359</v>
      </c>
      <c r="P213" s="303">
        <f t="shared" si="50"/>
        <v>0.27402506805814597</v>
      </c>
      <c r="Q213" s="303">
        <f t="shared" si="50"/>
        <v>0.27599136428705928</v>
      </c>
      <c r="R213" s="303">
        <f t="shared" si="50"/>
        <v>0.27532026439961027</v>
      </c>
      <c r="S213" s="303">
        <f t="shared" si="50"/>
        <v>0.27814411019216795</v>
      </c>
      <c r="T213" s="303">
        <f t="shared" si="50"/>
        <v>0.2795305978983873</v>
      </c>
      <c r="U213" s="303">
        <f t="shared" si="50"/>
        <v>0.28060872526875918</v>
      </c>
      <c r="V213" s="303">
        <f t="shared" si="50"/>
        <v>0.27991118476457549</v>
      </c>
      <c r="W213" s="303">
        <f t="shared" si="50"/>
        <v>0.28237249590667063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0.16162332542881727</v>
      </c>
      <c r="C214" s="304">
        <f t="shared" si="51"/>
        <v>0.14553401236620778</v>
      </c>
      <c r="D214" s="304">
        <f t="shared" si="51"/>
        <v>9.2744859862752965E-2</v>
      </c>
      <c r="E214" s="304">
        <f t="shared" si="51"/>
        <v>0.11006000379506441</v>
      </c>
      <c r="F214" s="304">
        <f t="shared" si="51"/>
        <v>0.13236088468724783</v>
      </c>
      <c r="G214" s="304">
        <f t="shared" si="51"/>
        <v>0.14910545005449774</v>
      </c>
      <c r="H214" s="304">
        <f t="shared" si="51"/>
        <v>0.14297682806446865</v>
      </c>
      <c r="I214" s="304">
        <f t="shared" si="51"/>
        <v>0.13569910250549735</v>
      </c>
      <c r="J214" s="304">
        <f t="shared" si="51"/>
        <v>0.21123799161863652</v>
      </c>
      <c r="K214" s="304">
        <f t="shared" si="51"/>
        <v>0.23098381389180303</v>
      </c>
      <c r="L214" s="304">
        <f t="shared" si="51"/>
        <v>0.2060607297156177</v>
      </c>
      <c r="M214" s="304">
        <f t="shared" si="51"/>
        <v>0.22282744419313294</v>
      </c>
      <c r="N214" s="304">
        <f t="shared" si="51"/>
        <v>0.18436353420920276</v>
      </c>
      <c r="O214" s="304">
        <f t="shared" si="51"/>
        <v>0.19286729575335035</v>
      </c>
      <c r="P214" s="304">
        <f t="shared" si="51"/>
        <v>0.20213304184838629</v>
      </c>
      <c r="Q214" s="304">
        <f t="shared" si="51"/>
        <v>0.21165565848336346</v>
      </c>
      <c r="R214" s="304">
        <f t="shared" si="51"/>
        <v>0.2079319097307496</v>
      </c>
      <c r="S214" s="304">
        <f t="shared" si="51"/>
        <v>0.2191868577449225</v>
      </c>
      <c r="T214" s="304">
        <f t="shared" si="51"/>
        <v>0.21773092440656519</v>
      </c>
      <c r="U214" s="304">
        <f t="shared" si="51"/>
        <v>0.19252240692198325</v>
      </c>
      <c r="V214" s="304">
        <f t="shared" si="51"/>
        <v>0.24561801276608114</v>
      </c>
      <c r="W214" s="304">
        <f t="shared" si="51"/>
        <v>0.27019485028900492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0.11419494146382633</v>
      </c>
      <c r="C215" s="304">
        <f t="shared" si="52"/>
        <v>0.13392601438280505</v>
      </c>
      <c r="D215" s="304">
        <f t="shared" si="52"/>
        <v>0.18952532605039571</v>
      </c>
      <c r="E215" s="304">
        <f t="shared" si="52"/>
        <v>0.17060820968232665</v>
      </c>
      <c r="F215" s="304">
        <f t="shared" si="52"/>
        <v>0.14508320074050712</v>
      </c>
      <c r="G215" s="304">
        <f t="shared" si="52"/>
        <v>0.12468563683896182</v>
      </c>
      <c r="H215" s="304">
        <f t="shared" si="52"/>
        <v>0.13482510888999147</v>
      </c>
      <c r="I215" s="304">
        <f t="shared" si="52"/>
        <v>0.14544450279512405</v>
      </c>
      <c r="J215" s="304">
        <f t="shared" si="52"/>
        <v>6.1916732151691779E-2</v>
      </c>
      <c r="K215" s="304">
        <f t="shared" si="52"/>
        <v>4.942052576699664E-2</v>
      </c>
      <c r="L215" s="304">
        <f t="shared" si="52"/>
        <v>7.6259859111656392E-2</v>
      </c>
      <c r="M215" s="304">
        <f t="shared" si="52"/>
        <v>4.1735448055648952E-2</v>
      </c>
      <c r="N215" s="304">
        <f t="shared" si="52"/>
        <v>9.0730992751043987E-2</v>
      </c>
      <c r="O215" s="304">
        <f t="shared" si="52"/>
        <v>8.0580167123953189E-2</v>
      </c>
      <c r="P215" s="304">
        <f t="shared" si="52"/>
        <v>7.1892026209759666E-2</v>
      </c>
      <c r="Q215" s="304">
        <f t="shared" si="52"/>
        <v>6.4335705803695825E-2</v>
      </c>
      <c r="R215" s="304">
        <f t="shared" si="52"/>
        <v>6.7388354668860645E-2</v>
      </c>
      <c r="S215" s="304">
        <f t="shared" si="52"/>
        <v>5.8957252447245506E-2</v>
      </c>
      <c r="T215" s="304">
        <f t="shared" si="52"/>
        <v>6.1799673491822082E-2</v>
      </c>
      <c r="U215" s="304">
        <f t="shared" si="52"/>
        <v>8.8086318346776077E-2</v>
      </c>
      <c r="V215" s="304">
        <f t="shared" si="52"/>
        <v>3.4293171998494326E-2</v>
      </c>
      <c r="W215" s="304">
        <f t="shared" si="52"/>
        <v>1.2177645617665758E-2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0.15995136761610623</v>
      </c>
      <c r="C216" s="303">
        <f t="shared" si="53"/>
        <v>0.14913419858642857</v>
      </c>
      <c r="D216" s="303">
        <f t="shared" si="53"/>
        <v>0.14075614094100544</v>
      </c>
      <c r="E216" s="303">
        <f t="shared" si="53"/>
        <v>0.14551574133892983</v>
      </c>
      <c r="F216" s="303">
        <f t="shared" si="53"/>
        <v>0.15505474544791617</v>
      </c>
      <c r="G216" s="303">
        <f t="shared" si="53"/>
        <v>0.16585787437658139</v>
      </c>
      <c r="H216" s="303">
        <f t="shared" si="53"/>
        <v>0.15401173384981745</v>
      </c>
      <c r="I216" s="303">
        <f t="shared" si="53"/>
        <v>0.14409344371402938</v>
      </c>
      <c r="J216" s="303">
        <f t="shared" si="53"/>
        <v>0.14824049508878898</v>
      </c>
      <c r="K216" s="303">
        <f t="shared" si="53"/>
        <v>0.13707358307434214</v>
      </c>
      <c r="L216" s="303">
        <f t="shared" si="53"/>
        <v>0.12979275230557008</v>
      </c>
      <c r="M216" s="303">
        <f t="shared" si="53"/>
        <v>0.16139166040674041</v>
      </c>
      <c r="N216" s="303">
        <f t="shared" si="53"/>
        <v>0.15064367263374556</v>
      </c>
      <c r="O216" s="303">
        <f t="shared" si="53"/>
        <v>0.15359027653248333</v>
      </c>
      <c r="P216" s="303">
        <f t="shared" si="53"/>
        <v>0.15173256649686725</v>
      </c>
      <c r="Q216" s="303">
        <f t="shared" si="53"/>
        <v>0.14729510098877999</v>
      </c>
      <c r="R216" s="303">
        <f t="shared" si="53"/>
        <v>0.14827200088022394</v>
      </c>
      <c r="S216" s="303">
        <f t="shared" si="53"/>
        <v>0.14064538828328255</v>
      </c>
      <c r="T216" s="303">
        <f t="shared" si="53"/>
        <v>0.13705679335247889</v>
      </c>
      <c r="U216" s="303">
        <f t="shared" si="53"/>
        <v>0.13506505243548295</v>
      </c>
      <c r="V216" s="303">
        <f t="shared" si="53"/>
        <v>0.1337232642710614</v>
      </c>
      <c r="W216" s="303">
        <f t="shared" si="53"/>
        <v>0.12729829563329123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1.2388547954615881E-2</v>
      </c>
      <c r="C217" s="304">
        <f t="shared" si="54"/>
        <v>1.1246164317533171E-2</v>
      </c>
      <c r="D217" s="304">
        <f t="shared" si="54"/>
        <v>6.915876198985765E-3</v>
      </c>
      <c r="E217" s="304">
        <f t="shared" si="54"/>
        <v>8.56447883511177E-3</v>
      </c>
      <c r="F217" s="304">
        <f t="shared" si="54"/>
        <v>1.0407195399779634E-2</v>
      </c>
      <c r="G217" s="304">
        <f t="shared" si="54"/>
        <v>1.2171371468208011E-2</v>
      </c>
      <c r="H217" s="304">
        <f t="shared" si="54"/>
        <v>1.1069745140191321E-2</v>
      </c>
      <c r="I217" s="304">
        <f t="shared" si="54"/>
        <v>1.1048055300575349E-2</v>
      </c>
      <c r="J217" s="304">
        <f t="shared" si="54"/>
        <v>1.7559678828311154E-2</v>
      </c>
      <c r="K217" s="304">
        <f t="shared" si="54"/>
        <v>1.9685454839668496E-2</v>
      </c>
      <c r="L217" s="304">
        <f t="shared" si="54"/>
        <v>1.7346244598985813E-2</v>
      </c>
      <c r="M217" s="304">
        <f t="shared" si="54"/>
        <v>1.8785592305103484E-2</v>
      </c>
      <c r="N217" s="304">
        <f t="shared" si="54"/>
        <v>1.5491893421872575E-2</v>
      </c>
      <c r="O217" s="304">
        <f t="shared" si="54"/>
        <v>1.6228268692657106E-2</v>
      </c>
      <c r="P217" s="304">
        <f t="shared" si="54"/>
        <v>1.7044359045108416E-2</v>
      </c>
      <c r="Q217" s="304">
        <f t="shared" si="54"/>
        <v>1.8162059999127941E-2</v>
      </c>
      <c r="R217" s="304">
        <f t="shared" si="54"/>
        <v>1.8060744074965822E-2</v>
      </c>
      <c r="S217" s="304">
        <f t="shared" si="54"/>
        <v>1.9038336864471966E-2</v>
      </c>
      <c r="T217" s="304">
        <f t="shared" si="54"/>
        <v>1.8911876046368903E-2</v>
      </c>
      <c r="U217" s="304">
        <f t="shared" si="54"/>
        <v>1.6722291083734339E-2</v>
      </c>
      <c r="V217" s="304">
        <f t="shared" si="54"/>
        <v>2.1334118820502821E-2</v>
      </c>
      <c r="W217" s="304">
        <f t="shared" si="54"/>
        <v>2.3468836734883151E-2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0.13696690809222251</v>
      </c>
      <c r="C218" s="304">
        <f t="shared" si="55"/>
        <v>0.12559654002093695</v>
      </c>
      <c r="D218" s="304">
        <f t="shared" si="55"/>
        <v>0.11671276788240967</v>
      </c>
      <c r="E218" s="304">
        <f t="shared" si="55"/>
        <v>0.12159314839375902</v>
      </c>
      <c r="F218" s="304">
        <f t="shared" si="55"/>
        <v>0.13152645743721028</v>
      </c>
      <c r="G218" s="304">
        <f t="shared" si="55"/>
        <v>0.14253067934214633</v>
      </c>
      <c r="H218" s="304">
        <f t="shared" si="55"/>
        <v>0.13060901851265272</v>
      </c>
      <c r="I218" s="304">
        <f t="shared" si="55"/>
        <v>0.12003380193427438</v>
      </c>
      <c r="J218" s="304">
        <f t="shared" si="55"/>
        <v>0.1250629607632367</v>
      </c>
      <c r="K218" s="304">
        <f t="shared" si="55"/>
        <v>0.11296444437713565</v>
      </c>
      <c r="L218" s="304">
        <f t="shared" si="55"/>
        <v>0.10558998389232613</v>
      </c>
      <c r="M218" s="304">
        <f t="shared" si="55"/>
        <v>0.13885561708795524</v>
      </c>
      <c r="N218" s="304">
        <f t="shared" si="55"/>
        <v>0.12705942504928994</v>
      </c>
      <c r="O218" s="304">
        <f t="shared" si="55"/>
        <v>0.13016864441706974</v>
      </c>
      <c r="P218" s="304">
        <f t="shared" si="55"/>
        <v>0.12826942848867626</v>
      </c>
      <c r="Q218" s="304">
        <f t="shared" si="55"/>
        <v>0.123473901320221</v>
      </c>
      <c r="R218" s="304">
        <f t="shared" si="55"/>
        <v>0.12435797613812377</v>
      </c>
      <c r="S218" s="304">
        <f t="shared" si="55"/>
        <v>0.11648608730516552</v>
      </c>
      <c r="T218" s="304">
        <f t="shared" si="55"/>
        <v>0.11277706352985437</v>
      </c>
      <c r="U218" s="304">
        <f t="shared" si="55"/>
        <v>0.11069167761848639</v>
      </c>
      <c r="V218" s="304">
        <f t="shared" si="55"/>
        <v>0.10941047707885171</v>
      </c>
      <c r="W218" s="304">
        <f t="shared" si="55"/>
        <v>0.10277172157843115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1.0595911569267862E-2</v>
      </c>
      <c r="C219" s="305">
        <f t="shared" si="56"/>
        <v>1.2291494247958442E-2</v>
      </c>
      <c r="D219" s="305">
        <f t="shared" si="56"/>
        <v>1.7127496859610018E-2</v>
      </c>
      <c r="E219" s="305">
        <f t="shared" si="56"/>
        <v>1.5358114110059032E-2</v>
      </c>
      <c r="F219" s="305">
        <f t="shared" si="56"/>
        <v>1.3121092610926264E-2</v>
      </c>
      <c r="G219" s="305">
        <f t="shared" si="56"/>
        <v>1.1155823566227061E-2</v>
      </c>
      <c r="H219" s="305">
        <f t="shared" si="56"/>
        <v>1.2332970196973388E-2</v>
      </c>
      <c r="I219" s="305">
        <f t="shared" si="56"/>
        <v>1.3011586479179653E-2</v>
      </c>
      <c r="J219" s="305">
        <f t="shared" si="56"/>
        <v>5.6178554972411369E-3</v>
      </c>
      <c r="K219" s="305">
        <f t="shared" si="56"/>
        <v>4.4236838575379758E-3</v>
      </c>
      <c r="L219" s="305">
        <f t="shared" si="56"/>
        <v>6.8565238142581321E-3</v>
      </c>
      <c r="M219" s="305">
        <f t="shared" si="56"/>
        <v>3.7504510136816848E-3</v>
      </c>
      <c r="N219" s="305">
        <f t="shared" si="56"/>
        <v>8.0923541625830785E-3</v>
      </c>
      <c r="O219" s="305">
        <f t="shared" si="56"/>
        <v>7.1933634227564986E-3</v>
      </c>
      <c r="P219" s="305">
        <f t="shared" si="56"/>
        <v>6.4187789630825954E-3</v>
      </c>
      <c r="Q219" s="305">
        <f t="shared" si="56"/>
        <v>5.6591396694310346E-3</v>
      </c>
      <c r="R219" s="305">
        <f t="shared" si="56"/>
        <v>5.8532806671343441E-3</v>
      </c>
      <c r="S219" s="305">
        <f t="shared" si="56"/>
        <v>5.1209641136450643E-3</v>
      </c>
      <c r="T219" s="305">
        <f t="shared" si="56"/>
        <v>5.3678537762556254E-3</v>
      </c>
      <c r="U219" s="305">
        <f t="shared" si="56"/>
        <v>7.651083733262236E-3</v>
      </c>
      <c r="V219" s="305">
        <f t="shared" si="56"/>
        <v>2.9786683717068626E-3</v>
      </c>
      <c r="W219" s="305">
        <f t="shared" si="56"/>
        <v>1.0577373199769414E-3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1344.266366937876</v>
      </c>
      <c r="C233" s="274">
        <f t="shared" si="58"/>
        <v>1374.7845507833501</v>
      </c>
      <c r="D233" s="274">
        <f t="shared" si="58"/>
        <v>1385.2714678596851</v>
      </c>
      <c r="E233" s="274">
        <f t="shared" si="58"/>
        <v>1351.8181295286031</v>
      </c>
      <c r="F233" s="274">
        <f t="shared" si="58"/>
        <v>1343.6135867827563</v>
      </c>
      <c r="G233" s="274">
        <f t="shared" si="58"/>
        <v>1314.1873668778019</v>
      </c>
      <c r="H233" s="274">
        <f t="shared" si="58"/>
        <v>1416.3698711219711</v>
      </c>
      <c r="I233" s="274">
        <f t="shared" si="58"/>
        <v>1499.3783671273404</v>
      </c>
      <c r="J233" s="274">
        <f t="shared" si="58"/>
        <v>1538.7909841279677</v>
      </c>
      <c r="K233" s="274">
        <f t="shared" si="58"/>
        <v>1728.8352438250088</v>
      </c>
      <c r="L233" s="274">
        <f t="shared" si="58"/>
        <v>1520.0023285157263</v>
      </c>
      <c r="M233" s="274">
        <f t="shared" si="58"/>
        <v>1549.2256547587924</v>
      </c>
      <c r="N233" s="274">
        <f t="shared" si="58"/>
        <v>1428.0333424972412</v>
      </c>
      <c r="O233" s="274">
        <f t="shared" si="58"/>
        <v>1458.1770688689201</v>
      </c>
      <c r="P233" s="274">
        <f t="shared" si="58"/>
        <v>1509.7952637915932</v>
      </c>
      <c r="Q233" s="274">
        <f t="shared" si="58"/>
        <v>1549.396313361606</v>
      </c>
      <c r="R233" s="274">
        <f t="shared" si="58"/>
        <v>1560.5191888390816</v>
      </c>
      <c r="S233" s="274">
        <f t="shared" si="58"/>
        <v>1559.8079736669217</v>
      </c>
      <c r="T233" s="274">
        <f t="shared" si="58"/>
        <v>1568.5563443679803</v>
      </c>
      <c r="U233" s="274">
        <f t="shared" si="58"/>
        <v>1535.3932611908469</v>
      </c>
      <c r="V233" s="274">
        <f t="shared" si="58"/>
        <v>1442.2688756966329</v>
      </c>
      <c r="W233" s="274">
        <f t="shared" si="58"/>
        <v>1443.8201282133018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1.5748840034224414</v>
      </c>
      <c r="C234" s="275">
        <f>IF(C$35=0,0,C$35/NFM!C$13*1000)</f>
        <v>1.610637780159047</v>
      </c>
      <c r="D234" s="275">
        <f>IF(D$35=0,0,D$35/NFM!D$13*1000)</f>
        <v>1.6229237960475333</v>
      </c>
      <c r="E234" s="275">
        <f>IF(E$35=0,0,E$35/NFM!E$13*1000)</f>
        <v>1.5837313199921066</v>
      </c>
      <c r="F234" s="275">
        <f>IF(F$35=0,0,F$35/NFM!F$13*1000)</f>
        <v>1.5741192345866246</v>
      </c>
      <c r="G234" s="275">
        <f>IF(G$35=0,0,G$35/NFM!G$13*1000)</f>
        <v>1.5396447553077885</v>
      </c>
      <c r="H234" s="275">
        <f>IF(H$35=0,0,H$35/NFM!H$13*1000)</f>
        <v>1.6593573326086377</v>
      </c>
      <c r="I234" s="275">
        <f>IF(I$35=0,0,I$35/NFM!I$13*1000)</f>
        <v>1.7566064758776492</v>
      </c>
      <c r="J234" s="275">
        <f>IF(J$35=0,0,J$35/NFM!J$13*1000)</f>
        <v>1.8027805836090738</v>
      </c>
      <c r="K234" s="275">
        <f>IF(K$35=0,0,K$35/NFM!K$13*1000)</f>
        <v>2.0254281718468854</v>
      </c>
      <c r="L234" s="275">
        <f>IF(L$35=0,0,L$35/NFM!L$13*1000)</f>
        <v>1.7807686119578108</v>
      </c>
      <c r="M234" s="275">
        <f>IF(M$35=0,0,M$35/NFM!M$13*1000)</f>
        <v>1.8150053898375642</v>
      </c>
      <c r="N234" s="275">
        <f>IF(N$35=0,0,N$35/NFM!N$13*1000)</f>
        <v>1.6730217483454455</v>
      </c>
      <c r="O234" s="275">
        <f>IF(O$35=0,0,O$35/NFM!O$13*1000)</f>
        <v>1.708336826989632</v>
      </c>
      <c r="P234" s="275">
        <f>IF(P$35=0,0,P$35/NFM!P$13*1000)</f>
        <v>1.7688104589022964</v>
      </c>
      <c r="Q234" s="275">
        <f>IF(Q$35=0,0,Q$35/NFM!Q$13*1000)</f>
        <v>1.8152053260358716</v>
      </c>
      <c r="R234" s="275">
        <f>IF(R$35=0,0,R$35/NFM!R$13*1000)</f>
        <v>1.8282364031280893</v>
      </c>
      <c r="S234" s="275">
        <f>IF(S$35=0,0,S$35/NFM!S$13*1000)</f>
        <v>1.8274031743710071</v>
      </c>
      <c r="T234" s="275">
        <f>IF(T$35=0,0,T$35/NFM!T$13*1000)</f>
        <v>1.8376523849511159</v>
      </c>
      <c r="U234" s="275">
        <f>IF(U$35=0,0,U$35/NFM!U$13*1000)</f>
        <v>1.7987999592111705</v>
      </c>
      <c r="V234" s="275">
        <f>IF(V$35=0,0,V$35/NFM!V$13*1000)</f>
        <v>1.6896994798322222</v>
      </c>
      <c r="W234" s="275">
        <f>IF(W$35=0,0,W$35/NFM!W$13*1000)</f>
        <v>1.6915168598064092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0.73188988123410947</v>
      </c>
      <c r="C235" s="276">
        <f>IF(C$36=0,0,C$36/NFM!C$13*1000)</f>
        <v>0.74850559855205745</v>
      </c>
      <c r="D235" s="276">
        <f>IF(D$36=0,0,D$36/NFM!D$13*1000)</f>
        <v>0.75421523220756692</v>
      </c>
      <c r="E235" s="276">
        <f>IF(E$36=0,0,E$36/NFM!E$13*1000)</f>
        <v>0.73600146117227716</v>
      </c>
      <c r="F235" s="276">
        <f>IF(F$36=0,0,F$36/NFM!F$13*1000)</f>
        <v>0.73153447310804998</v>
      </c>
      <c r="G235" s="276">
        <f>IF(G$36=0,0,G$36/NFM!G$13*1000)</f>
        <v>0.71551327885490923</v>
      </c>
      <c r="H235" s="276">
        <f>IF(H$36=0,0,H$36/NFM!H$13*1000)</f>
        <v>0.77114685173554343</v>
      </c>
      <c r="I235" s="276">
        <f>IF(I$36=0,0,I$36/NFM!I$13*1000)</f>
        <v>0.81634107795322119</v>
      </c>
      <c r="J235" s="276">
        <f>IF(J$36=0,0,J$36/NFM!J$13*1000)</f>
        <v>0.8377993962485395</v>
      </c>
      <c r="K235" s="276">
        <f>IF(K$36=0,0,K$36/NFM!K$13*1000)</f>
        <v>0.94126956710449572</v>
      </c>
      <c r="L235" s="276">
        <f>IF(L$36=0,0,L$36/NFM!L$13*1000)</f>
        <v>0.82756985598870969</v>
      </c>
      <c r="M235" s="276">
        <f>IF(M$36=0,0,M$36/NFM!M$13*1000)</f>
        <v>0.84348058417046645</v>
      </c>
      <c r="N235" s="276">
        <f>IF(N$36=0,0,N$36/NFM!N$13*1000)</f>
        <v>0.77749706393467211</v>
      </c>
      <c r="O235" s="276">
        <f>IF(O$36=0,0,O$36/NFM!O$13*1000)</f>
        <v>0.79390890674880843</v>
      </c>
      <c r="P235" s="276">
        <f>IF(P$36=0,0,P$36/NFM!P$13*1000)</f>
        <v>0.82201258878645211</v>
      </c>
      <c r="Q235" s="276">
        <f>IF(Q$36=0,0,Q$36/NFM!Q$13*1000)</f>
        <v>0.84357349976305296</v>
      </c>
      <c r="R235" s="276">
        <f>IF(R$36=0,0,R$36/NFM!R$13*1000)</f>
        <v>0.84962938289136636</v>
      </c>
      <c r="S235" s="276">
        <f>IF(S$36=0,0,S$36/NFM!S$13*1000)</f>
        <v>0.84924215964524974</v>
      </c>
      <c r="T235" s="276">
        <f>IF(T$36=0,0,T$36/NFM!T$13*1000)</f>
        <v>0.85400523648006299</v>
      </c>
      <c r="U235" s="276">
        <f>IF(U$36=0,0,U$36/NFM!U$13*1000)</f>
        <v>0.83594949574063682</v>
      </c>
      <c r="V235" s="276">
        <f>IF(V$36=0,0,V$36/NFM!V$13*1000)</f>
        <v>0.7852476429554669</v>
      </c>
      <c r="W235" s="276">
        <f>IF(W$36=0,0,W$36/NFM!W$13*1000)</f>
        <v>0.78609222707123305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21.462669940192029</v>
      </c>
      <c r="C236" s="276">
        <f>IF(C$37=0,0,C$37/NFM!C$13*1000)</f>
        <v>21.949925831765942</v>
      </c>
      <c r="D236" s="276">
        <f>IF(D$37=0,0,D$37/NFM!D$13*1000)</f>
        <v>22.117360832262158</v>
      </c>
      <c r="E236" s="276">
        <f>IF(E$37=0,0,E$37/NFM!E$13*1000)</f>
        <v>21.583242017232912</v>
      </c>
      <c r="F236" s="276">
        <f>IF(F$37=0,0,F$37/NFM!F$13*1000)</f>
        <v>21.452247597296935</v>
      </c>
      <c r="G236" s="276">
        <f>IF(G$37=0,0,G$37/NFM!G$13*1000)</f>
        <v>20.982426093926705</v>
      </c>
      <c r="H236" s="276">
        <f>IF(H$37=0,0,H$37/NFM!H$13*1000)</f>
        <v>22.613880555788207</v>
      </c>
      <c r="I236" s="276">
        <f>IF(I$37=0,0,I$37/NFM!I$13*1000)</f>
        <v>23.939201188554431</v>
      </c>
      <c r="J236" s="276">
        <f>IF(J$37=0,0,J$37/NFM!J$13*1000)</f>
        <v>24.568466348317838</v>
      </c>
      <c r="K236" s="276">
        <f>IF(K$37=0,0,K$37/NFM!K$13*1000)</f>
        <v>27.602728991752734</v>
      </c>
      <c r="L236" s="276">
        <f>IF(L$37=0,0,L$37/NFM!L$13*1000)</f>
        <v>24.268485091757189</v>
      </c>
      <c r="M236" s="276">
        <f>IF(M$37=0,0,M$37/NFM!M$13*1000)</f>
        <v>24.735067177708903</v>
      </c>
      <c r="N236" s="276">
        <f>IF(N$37=0,0,N$37/NFM!N$13*1000)</f>
        <v>22.800100521352242</v>
      </c>
      <c r="O236" s="276">
        <f>IF(O$37=0,0,O$37/NFM!O$13*1000)</f>
        <v>23.281377793332251</v>
      </c>
      <c r="P236" s="276">
        <f>IF(P$37=0,0,P$37/NFM!P$13*1000)</f>
        <v>24.105518237330433</v>
      </c>
      <c r="Q236" s="276">
        <f>IF(Q$37=0,0,Q$37/NFM!Q$13*1000)</f>
        <v>24.737791927356511</v>
      </c>
      <c r="R236" s="276">
        <f>IF(R$37=0,0,R$37/NFM!R$13*1000)</f>
        <v>24.91538069325145</v>
      </c>
      <c r="S236" s="276">
        <f>IF(S$37=0,0,S$37/NFM!S$13*1000)</f>
        <v>24.904025371996632</v>
      </c>
      <c r="T236" s="276">
        <f>IF(T$37=0,0,T$37/NFM!T$13*1000)</f>
        <v>25.043702594795494</v>
      </c>
      <c r="U236" s="276">
        <f>IF(U$37=0,0,U$37/NFM!U$13*1000)</f>
        <v>24.514218018013882</v>
      </c>
      <c r="V236" s="276">
        <f>IF(V$37=0,0,V$37/NFM!V$13*1000)</f>
        <v>23.027386242379279</v>
      </c>
      <c r="W236" s="276">
        <f>IF(W$37=0,0,W$37/NFM!W$13*1000)</f>
        <v>23.052153670619784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0.52496133447414695</v>
      </c>
      <c r="C237" s="276">
        <f>IF(C$38=0,0,C$38/NFM!C$13*1000)</f>
        <v>0.53687926005301567</v>
      </c>
      <c r="D237" s="276">
        <f>IF(D$38=0,0,D$38/NFM!D$13*1000)</f>
        <v>0.54097459868251108</v>
      </c>
      <c r="E237" s="276">
        <f>IF(E$38=0,0,E$38/NFM!E$13*1000)</f>
        <v>0.52791043999736853</v>
      </c>
      <c r="F237" s="276">
        <f>IF(F$38=0,0,F$38/NFM!F$13*1000)</f>
        <v>0.52470641152887465</v>
      </c>
      <c r="G237" s="276">
        <f>IF(G$38=0,0,G$38/NFM!G$13*1000)</f>
        <v>0.51321491843592926</v>
      </c>
      <c r="H237" s="276">
        <f>IF(H$38=0,0,H$38/NFM!H$13*1000)</f>
        <v>0.55311911086954568</v>
      </c>
      <c r="I237" s="276">
        <f>IF(I$38=0,0,I$38/NFM!I$13*1000)</f>
        <v>0.58553549195921617</v>
      </c>
      <c r="J237" s="276">
        <f>IF(J$38=0,0,J$38/NFM!J$13*1000)</f>
        <v>0.60092686120302441</v>
      </c>
      <c r="K237" s="276">
        <f>IF(K$38=0,0,K$38/NFM!K$13*1000)</f>
        <v>0.67514272394896158</v>
      </c>
      <c r="L237" s="276">
        <f>IF(L$38=0,0,L$38/NFM!L$13*1000)</f>
        <v>0.59358953731927</v>
      </c>
      <c r="M237" s="276">
        <f>IF(M$38=0,0,M$38/NFM!M$13*1000)</f>
        <v>0.6050017966125214</v>
      </c>
      <c r="N237" s="276">
        <f>IF(N$38=0,0,N$38/NFM!N$13*1000)</f>
        <v>0.55767391611514827</v>
      </c>
      <c r="O237" s="276">
        <f>IF(O$38=0,0,O$38/NFM!O$13*1000)</f>
        <v>0.56944560899654373</v>
      </c>
      <c r="P237" s="276">
        <f>IF(P$38=0,0,P$38/NFM!P$13*1000)</f>
        <v>0.58960348630076531</v>
      </c>
      <c r="Q237" s="276">
        <f>IF(Q$38=0,0,Q$38/NFM!Q$13*1000)</f>
        <v>0.60506844201195709</v>
      </c>
      <c r="R237" s="276">
        <f>IF(R$38=0,0,R$38/NFM!R$13*1000)</f>
        <v>0.60941213437602959</v>
      </c>
      <c r="S237" s="276">
        <f>IF(S$38=0,0,S$38/NFM!S$13*1000)</f>
        <v>0.60913439145700199</v>
      </c>
      <c r="T237" s="276">
        <f>IF(T$38=0,0,T$38/NFM!T$13*1000)</f>
        <v>0.61255079498370513</v>
      </c>
      <c r="U237" s="276">
        <f>IF(U$38=0,0,U$38/NFM!U$13*1000)</f>
        <v>0.59959998640372336</v>
      </c>
      <c r="V237" s="276">
        <f>IF(V$38=0,0,V$38/NFM!V$13*1000)</f>
        <v>0.56323315994407375</v>
      </c>
      <c r="W237" s="276">
        <f>IF(W$38=0,0,W$38/NFM!W$13*1000)</f>
        <v>0.56383895326880262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3.3296461416592242</v>
      </c>
      <c r="C238" s="277">
        <f>IF(C$39=0,0,C$39/NFM!C$13*1000)</f>
        <v>3.2432693253947802</v>
      </c>
      <c r="D238" s="277">
        <f>IF(D$39=0,0,D$39/NFM!D$13*1000)</f>
        <v>2.9639866269380324</v>
      </c>
      <c r="E238" s="277">
        <f>IF(E$39=0,0,E$39/NFM!E$13*1000)</f>
        <v>2.979712898094542</v>
      </c>
      <c r="F238" s="277">
        <f>IF(F$39=0,0,F$39/NFM!F$13*1000)</f>
        <v>3.1534623062375715</v>
      </c>
      <c r="G238" s="277">
        <f>IF(G$39=0,0,G$39/NFM!G$13*1000)</f>
        <v>3.2845736048361753</v>
      </c>
      <c r="H238" s="277">
        <f>IF(H$39=0,0,H$39/NFM!H$13*1000)</f>
        <v>3.3872003433167972</v>
      </c>
      <c r="I238" s="277">
        <f>IF(I$39=0,0,I$39/NFM!I$13*1000)</f>
        <v>3.4900501127535848</v>
      </c>
      <c r="J238" s="277">
        <f>IF(J$39=0,0,J$39/NFM!J$13*1000)</f>
        <v>4.6132863318936677</v>
      </c>
      <c r="K238" s="277">
        <f>IF(K$39=0,0,K$39/NFM!K$13*1000)</f>
        <v>5.2385052553540712</v>
      </c>
      <c r="L238" s="277">
        <f>IF(L$39=0,0,L$39/NFM!L$13*1000)</f>
        <v>4.0397375723054036</v>
      </c>
      <c r="M238" s="277">
        <f>IF(M$39=0,0,M$39/NFM!M$13*1000)</f>
        <v>5.0889657648479565</v>
      </c>
      <c r="N238" s="277">
        <f>IF(N$39=0,0,N$39/NFM!N$13*1000)</f>
        <v>3.6701396217165754</v>
      </c>
      <c r="O238" s="277">
        <f>IF(O$39=0,0,O$39/NFM!O$13*1000)</f>
        <v>3.8961275446192771</v>
      </c>
      <c r="P238" s="277">
        <f>IF(P$39=0,0,P$39/NFM!P$13*1000)</f>
        <v>4.2514573835166631</v>
      </c>
      <c r="Q238" s="277">
        <f>IF(Q$39=0,0,Q$39/NFM!Q$13*1000)</f>
        <v>4.5590646814781461</v>
      </c>
      <c r="R238" s="277">
        <f>IF(R$39=0,0,R$39/NFM!R$13*1000)</f>
        <v>4.5865419890724732</v>
      </c>
      <c r="S238" s="277">
        <f>IF(S$39=0,0,S$39/NFM!S$13*1000)</f>
        <v>4.7916318839869003</v>
      </c>
      <c r="T238" s="277">
        <f>IF(T$39=0,0,T$39/NFM!T$13*1000)</f>
        <v>4.7539468282798891</v>
      </c>
      <c r="U238" s="277">
        <f>IF(U$39=0,0,U$39/NFM!U$13*1000)</f>
        <v>4.2144954259201342</v>
      </c>
      <c r="V238" s="277">
        <f>IF(V$39=0,0,V$39/NFM!V$13*1000)</f>
        <v>5.4501795324590594</v>
      </c>
      <c r="W238" s="277">
        <f>IF(W$39=0,0,W$39/NFM!W$13*1000)</f>
        <v>7.4927879424502439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1079.5038204697514</v>
      </c>
      <c r="C239" s="278">
        <f>IF(C$45=0,0,C$45/NFM!C$13*1000)</f>
        <v>1122.2643896814047</v>
      </c>
      <c r="D239" s="278">
        <f>IF(D$45=0,0,D$45/NFM!D$13*1000)</f>
        <v>1158.4192726837148</v>
      </c>
      <c r="E239" s="278">
        <f>IF(E$45=0,0,E$45/NFM!E$13*1000)</f>
        <v>1122.0972618610447</v>
      </c>
      <c r="F239" s="278">
        <f>IF(F$45=0,0,F$45/NFM!F$13*1000)</f>
        <v>1100.1308969505301</v>
      </c>
      <c r="G239" s="278">
        <f>IF(G$45=0,0,G$45/NFM!G$13*1000)</f>
        <v>1060.1590696361682</v>
      </c>
      <c r="H239" s="278">
        <f>IF(H$45=0,0,H$45/NFM!H$13*1000)</f>
        <v>1154.3158104503304</v>
      </c>
      <c r="I239" s="278">
        <f>IF(I$45=0,0,I$45/NFM!I$13*1000)</f>
        <v>1234.2092740700566</v>
      </c>
      <c r="J239" s="278">
        <f>IF(J$45=0,0,J$45/NFM!J$13*1000)</f>
        <v>1183.4674528040994</v>
      </c>
      <c r="K239" s="278">
        <f>IF(K$45=0,0,K$45/NFM!K$13*1000)</f>
        <v>1337.411724356396</v>
      </c>
      <c r="L239" s="278">
        <f>IF(L$45=0,0,L$45/NFM!L$13*1000)</f>
        <v>1212.4769995779777</v>
      </c>
      <c r="M239" s="278">
        <f>IF(M$45=0,0,M$45/NFM!M$13*1000)</f>
        <v>1135.9942803327833</v>
      </c>
      <c r="N239" s="278">
        <f>IF(N$45=0,0,N$45/NFM!N$13*1000)</f>
        <v>1137.94857391907</v>
      </c>
      <c r="O239" s="278">
        <f>IF(O$45=0,0,O$45/NFM!O$13*1000)</f>
        <v>1148.918035850857</v>
      </c>
      <c r="P239" s="278">
        <f>IF(P$45=0,0,P$45/NFM!P$13*1000)</f>
        <v>1177.34316425098</v>
      </c>
      <c r="Q239" s="278">
        <f>IF(Q$45=0,0,Q$45/NFM!Q$13*1000)</f>
        <v>1198.9617547839489</v>
      </c>
      <c r="R239" s="278">
        <f>IF(R$45=0,0,R$45/NFM!R$13*1000)</f>
        <v>1212.3721227855835</v>
      </c>
      <c r="S239" s="278">
        <f>IF(S$45=0,0,S$45/NFM!S$13*1000)</f>
        <v>1204.3945085510609</v>
      </c>
      <c r="T239" s="278">
        <f>IF(T$45=0,0,T$45/NFM!T$13*1000)</f>
        <v>1217.4845330214362</v>
      </c>
      <c r="U239" s="278">
        <f>IF(U$45=0,0,U$45/NFM!U$13*1000)</f>
        <v>1229.0485253841819</v>
      </c>
      <c r="V239" s="278">
        <f>IF(V$45=0,0,V$45/NFM!V$13*1000)</f>
        <v>1059.6243536223142</v>
      </c>
      <c r="W239" s="278">
        <f>IF(W$45=0,0,W$45/NFM!W$13*1000)</f>
        <v>935.71451719739071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189.20894669347172</v>
      </c>
      <c r="C240" s="278">
        <f>IF(C$46=0,0,C$46/NFM!C$13*1000)</f>
        <v>181.51174002650731</v>
      </c>
      <c r="D240" s="278">
        <f>IF(D$46=0,0,D$46/NFM!D$13*1000)</f>
        <v>161.99875418505675</v>
      </c>
      <c r="E240" s="278">
        <f>IF(E$46=0,0,E$46/NFM!E$13*1000)</f>
        <v>163.96468892195892</v>
      </c>
      <c r="F240" s="278">
        <f>IF(F$46=0,0,F$46/NFM!F$13*1000)</f>
        <v>173.11655773611452</v>
      </c>
      <c r="G240" s="278">
        <f>IF(G$46=0,0,G$46/NFM!G$13*1000)</f>
        <v>179.47402575858229</v>
      </c>
      <c r="H240" s="278">
        <f>IF(H$46=0,0,H$46/NFM!H$13*1000)</f>
        <v>187.18701756062015</v>
      </c>
      <c r="I240" s="278">
        <f>IF(I$46=0,0,I$46/NFM!I$13*1000)</f>
        <v>190.90739893767869</v>
      </c>
      <c r="J240" s="278">
        <f>IF(J$46=0,0,J$46/NFM!J$13*1000)</f>
        <v>262.69160194358511</v>
      </c>
      <c r="K240" s="278">
        <f>IF(K$46=0,0,K$46/NFM!K$13*1000)</f>
        <v>294.26160230513483</v>
      </c>
      <c r="L240" s="278">
        <f>IF(L$46=0,0,L$46/NFM!L$13*1000)</f>
        <v>230.27217875812286</v>
      </c>
      <c r="M240" s="278">
        <f>IF(M$46=0,0,M$46/NFM!M$13*1000)</f>
        <v>303.48018228027564</v>
      </c>
      <c r="N240" s="278">
        <f>IF(N$46=0,0,N$46/NFM!N$13*1000)</f>
        <v>210.73242933774293</v>
      </c>
      <c r="O240" s="278">
        <f>IF(O$46=0,0,O$46/NFM!O$13*1000)</f>
        <v>224.8665078528233</v>
      </c>
      <c r="P240" s="278">
        <f>IF(P$46=0,0,P$46/NFM!P$13*1000)</f>
        <v>243.52654273473058</v>
      </c>
      <c r="Q240" s="278">
        <f>IF(Q$46=0,0,Q$46/NFM!Q$13*1000)</f>
        <v>259.37645616956706</v>
      </c>
      <c r="R240" s="278">
        <f>IF(R$46=0,0,R$46/NFM!R$13*1000)</f>
        <v>256.80898797875835</v>
      </c>
      <c r="S240" s="278">
        <f>IF(S$46=0,0,S$46/NFM!S$13*1000)</f>
        <v>265.84594767517643</v>
      </c>
      <c r="T240" s="278">
        <f>IF(T$46=0,0,T$46/NFM!T$13*1000)</f>
        <v>263.4491850399753</v>
      </c>
      <c r="U240" s="278">
        <f>IF(U$46=0,0,U$46/NFM!U$13*1000)</f>
        <v>227.08964633266822</v>
      </c>
      <c r="V240" s="278">
        <f>IF(V$46=0,0,V$46/NFM!V$13*1000)</f>
        <v>293.80843072825633</v>
      </c>
      <c r="W240" s="278">
        <f>IF(W$46=0,0,W$46/NFM!W$13*1000)</f>
        <v>403.70678056283987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47.929548473670856</v>
      </c>
      <c r="C241" s="279">
        <f>IF(C$53=0,0,C$53/NFM!C$13*1000)</f>
        <v>42.919203279513134</v>
      </c>
      <c r="D241" s="279">
        <f>IF(D$53=0,0,D$53/NFM!D$13*1000)</f>
        <v>36.853979904775805</v>
      </c>
      <c r="E241" s="279">
        <f>IF(E$53=0,0,E$53/NFM!E$13*1000)</f>
        <v>38.345580609110442</v>
      </c>
      <c r="F241" s="279">
        <f>IF(F$53=0,0,F$53/NFM!F$13*1000)</f>
        <v>42.930062073353611</v>
      </c>
      <c r="G241" s="279">
        <f>IF(G$53=0,0,G$53/NFM!G$13*1000)</f>
        <v>47.518898831689995</v>
      </c>
      <c r="H241" s="279">
        <f>IF(H$53=0,0,H$53/NFM!H$13*1000)</f>
        <v>45.882338916701556</v>
      </c>
      <c r="I241" s="279">
        <f>IF(I$53=0,0,I$53/NFM!I$13*1000)</f>
        <v>43.673959772506961</v>
      </c>
      <c r="J241" s="279">
        <f>IF(J$53=0,0,J$53/NFM!J$13*1000)</f>
        <v>60.20866985901106</v>
      </c>
      <c r="K241" s="279">
        <f>IF(K$53=0,0,K$53/NFM!K$13*1000)</f>
        <v>60.678842453470587</v>
      </c>
      <c r="L241" s="279">
        <f>IF(L$53=0,0,L$53/NFM!L$13*1000)</f>
        <v>45.742999510297217</v>
      </c>
      <c r="M241" s="279">
        <f>IF(M$53=0,0,M$53/NFM!M$13*1000)</f>
        <v>76.663671432556086</v>
      </c>
      <c r="N241" s="279">
        <f>IF(N$53=0,0,N$53/NFM!N$13*1000)</f>
        <v>49.873906368964363</v>
      </c>
      <c r="O241" s="279">
        <f>IF(O$53=0,0,O$53/NFM!O$13*1000)</f>
        <v>54.143328484553102</v>
      </c>
      <c r="P241" s="279">
        <f>IF(P$53=0,0,P$53/NFM!P$13*1000)</f>
        <v>57.388154651045987</v>
      </c>
      <c r="Q241" s="279">
        <f>IF(Q$53=0,0,Q$53/NFM!Q$13*1000)</f>
        <v>58.497398531444496</v>
      </c>
      <c r="R241" s="279">
        <f>IF(R$53=0,0,R$53/NFM!R$13*1000)</f>
        <v>58.548877472020337</v>
      </c>
      <c r="S241" s="279">
        <f>IF(S$53=0,0,S$53/NFM!S$13*1000)</f>
        <v>56.586080459227816</v>
      </c>
      <c r="T241" s="279">
        <f>IF(T$53=0,0,T$53/NFM!T$13*1000)</f>
        <v>54.520768467078604</v>
      </c>
      <c r="U241" s="279">
        <f>IF(U$53=0,0,U$53/NFM!U$13*1000)</f>
        <v>47.292026588707344</v>
      </c>
      <c r="V241" s="279">
        <f>IF(V$53=0,0,V$53/NFM!V$13*1000)</f>
        <v>57.320345288492206</v>
      </c>
      <c r="W241" s="279">
        <f>IF(W$53=0,0,W$53/NFM!W$13*1000)</f>
        <v>70.812440799854869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152.89058767319642</v>
      </c>
      <c r="I243" s="274">
        <f t="shared" si="59"/>
        <v>161.85097153541153</v>
      </c>
      <c r="J243" s="274">
        <f t="shared" si="59"/>
        <v>166.10538155769714</v>
      </c>
      <c r="K243" s="274">
        <f t="shared" si="59"/>
        <v>186.61978188589768</v>
      </c>
      <c r="L243" s="274">
        <f t="shared" si="59"/>
        <v>164.07723293867178</v>
      </c>
      <c r="M243" s="274">
        <f t="shared" si="59"/>
        <v>167.23175607148087</v>
      </c>
      <c r="N243" s="274">
        <f t="shared" si="59"/>
        <v>154.14960555350626</v>
      </c>
      <c r="O243" s="274">
        <f t="shared" si="59"/>
        <v>157.40348163036393</v>
      </c>
      <c r="P243" s="274">
        <f t="shared" si="59"/>
        <v>162.97542743157308</v>
      </c>
      <c r="Q243" s="274">
        <f t="shared" si="59"/>
        <v>167.25017787965936</v>
      </c>
      <c r="R243" s="274">
        <f t="shared" si="59"/>
        <v>168.45084092893757</v>
      </c>
      <c r="S243" s="274">
        <f t="shared" si="59"/>
        <v>168.37406853505189</v>
      </c>
      <c r="T243" s="274">
        <f t="shared" si="59"/>
        <v>169.31841475770091</v>
      </c>
      <c r="U243" s="274">
        <f t="shared" si="59"/>
        <v>165.73861305520455</v>
      </c>
      <c r="V243" s="274">
        <f t="shared" si="59"/>
        <v>155.68626563154942</v>
      </c>
      <c r="W243" s="274">
        <f t="shared" si="59"/>
        <v>155.85371617800519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0.26783799138595965</v>
      </c>
      <c r="I244" s="275">
        <f>IF(I$73=0,0,I$73/NFM!I$14*1000)</f>
        <v>0.28353504149330061</v>
      </c>
      <c r="J244" s="275">
        <f>IF(J$73=0,0,J$73/NFM!J$14*1000)</f>
        <v>0.29098803550829377</v>
      </c>
      <c r="K244" s="275">
        <f>IF(K$73=0,0,K$73/NFM!K$14*1000)</f>
        <v>0.32692573358557031</v>
      </c>
      <c r="L244" s="275">
        <f>IF(L$73=0,0,L$73/NFM!L$14*1000)</f>
        <v>0.28743506824902099</v>
      </c>
      <c r="M244" s="275">
        <f>IF(M$73=0,0,M$73/NFM!M$14*1000)</f>
        <v>0.29296124976356475</v>
      </c>
      <c r="N244" s="275">
        <f>IF(N$73=0,0,N$73/NFM!N$14*1000)</f>
        <v>0.27004357398721807</v>
      </c>
      <c r="O244" s="275">
        <f>IF(O$73=0,0,O$73/NFM!O$14*1000)</f>
        <v>0.27574380475844018</v>
      </c>
      <c r="P244" s="275">
        <f>IF(P$73=0,0,P$73/NFM!P$14*1000)</f>
        <v>0.2855048946617737</v>
      </c>
      <c r="Q244" s="275">
        <f>IF(Q$73=0,0,Q$73/NFM!Q$14*1000)</f>
        <v>0.29299352160218012</v>
      </c>
      <c r="R244" s="275">
        <f>IF(R$73=0,0,R$73/NFM!R$14*1000)</f>
        <v>0.29509687658620204</v>
      </c>
      <c r="S244" s="275">
        <f>IF(S$73=0,0,S$73/NFM!S$14*1000)</f>
        <v>0.29496238456677565</v>
      </c>
      <c r="T244" s="275">
        <f>IF(T$73=0,0,T$73/NFM!T$14*1000)</f>
        <v>0.29661671659253941</v>
      </c>
      <c r="U244" s="275">
        <f>IF(U$73=0,0,U$73/NFM!U$14*1000)</f>
        <v>0.29034552022719246</v>
      </c>
      <c r="V244" s="275">
        <f>IF(V$73=0,0,V$73/NFM!V$14*1000)</f>
        <v>0.27273553792834232</v>
      </c>
      <c r="W244" s="275">
        <f>IF(W$73=0,0,W$73/NFM!W$14*1000)</f>
        <v>0.27302888246059348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0.13932097080100855</v>
      </c>
      <c r="I245" s="276">
        <f>IF(I$74=0,0,I$74/NFM!I$14*1000)</f>
        <v>0.1474860867666351</v>
      </c>
      <c r="J245" s="276">
        <f>IF(J$74=0,0,J$74/NFM!J$14*1000)</f>
        <v>0.15136290183745399</v>
      </c>
      <c r="K245" s="276">
        <f>IF(K$74=0,0,K$74/NFM!K$14*1000)</f>
        <v>0.17005657168828825</v>
      </c>
      <c r="L245" s="276">
        <f>IF(L$74=0,0,L$74/NFM!L$14*1000)</f>
        <v>0.14951475906568129</v>
      </c>
      <c r="M245" s="276">
        <f>IF(M$74=0,0,M$74/NFM!M$14*1000)</f>
        <v>0.15238930635990497</v>
      </c>
      <c r="N245" s="276">
        <f>IF(N$74=0,0,N$74/NFM!N$14*1000)</f>
        <v>0.14046824609081746</v>
      </c>
      <c r="O245" s="276">
        <f>IF(O$74=0,0,O$74/NFM!O$14*1000)</f>
        <v>0.14343332838077555</v>
      </c>
      <c r="P245" s="276">
        <f>IF(P$74=0,0,P$74/NFM!P$14*1000)</f>
        <v>0.14851074295654668</v>
      </c>
      <c r="Q245" s="276">
        <f>IF(Q$74=0,0,Q$74/NFM!Q$14*1000)</f>
        <v>0.15240609316398068</v>
      </c>
      <c r="R245" s="276">
        <f>IF(R$74=0,0,R$74/NFM!R$14*1000)</f>
        <v>0.15350019283519131</v>
      </c>
      <c r="S245" s="276">
        <f>IF(S$74=0,0,S$74/NFM!S$14*1000)</f>
        <v>0.15343023428071392</v>
      </c>
      <c r="T245" s="276">
        <f>IF(T$74=0,0,T$74/NFM!T$14*1000)</f>
        <v>0.15429076621146781</v>
      </c>
      <c r="U245" s="276">
        <f>IF(U$74=0,0,U$74/NFM!U$14*1000)</f>
        <v>0.15102868542456085</v>
      </c>
      <c r="V245" s="276">
        <f>IF(V$74=0,0,V$74/NFM!V$14*1000)</f>
        <v>0.14186852178620341</v>
      </c>
      <c r="W245" s="276">
        <f>IF(W$74=0,0,W$74/NFM!W$14*1000)</f>
        <v>0.14202111046416099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3.261070689567179</v>
      </c>
      <c r="I246" s="276">
        <f>IF(I$75=0,0,I$75/NFM!I$14*1000)</f>
        <v>3.4521906638203941</v>
      </c>
      <c r="J246" s="276">
        <f>IF(J$75=0,0,J$75/NFM!J$14*1000)</f>
        <v>3.5429348491618597</v>
      </c>
      <c r="K246" s="276">
        <f>IF(K$75=0,0,K$75/NFM!K$14*1000)</f>
        <v>3.9804955299445983</v>
      </c>
      <c r="L246" s="276">
        <f>IF(L$75=0,0,L$75/NFM!L$14*1000)</f>
        <v>3.4996755739177074</v>
      </c>
      <c r="M246" s="276">
        <f>IF(M$75=0,0,M$75/NFM!M$14*1000)</f>
        <v>3.5669597872925669</v>
      </c>
      <c r="N246" s="276">
        <f>IF(N$75=0,0,N$75/NFM!N$14*1000)</f>
        <v>3.2879248364981821</v>
      </c>
      <c r="O246" s="276">
        <f>IF(O$75=0,0,O$75/NFM!O$14*1000)</f>
        <v>3.3573281925927052</v>
      </c>
      <c r="P246" s="276">
        <f>IF(P$75=0,0,P$75/NFM!P$14*1000)</f>
        <v>3.4761746789230221</v>
      </c>
      <c r="Q246" s="276">
        <f>IF(Q$75=0,0,Q$75/NFM!Q$14*1000)</f>
        <v>3.5673527141752026</v>
      </c>
      <c r="R246" s="276">
        <f>IF(R$75=0,0,R$75/NFM!R$14*1000)</f>
        <v>3.5929621852314022</v>
      </c>
      <c r="S246" s="276">
        <f>IF(S$75=0,0,S$75/NFM!S$14*1000)</f>
        <v>3.5913246730164126</v>
      </c>
      <c r="T246" s="276">
        <f>IF(T$75=0,0,T$75/NFM!T$14*1000)</f>
        <v>3.6114670495781329</v>
      </c>
      <c r="U246" s="276">
        <f>IF(U$75=0,0,U$75/NFM!U$14*1000)</f>
        <v>3.5351118822259293</v>
      </c>
      <c r="V246" s="276">
        <f>IF(V$75=0,0,V$75/NFM!V$14*1000)</f>
        <v>3.3207009361857058</v>
      </c>
      <c r="W246" s="276">
        <f>IF(W$75=0,0,W$75/NFM!W$14*1000)</f>
        <v>3.3242725626421277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8.927933046198655E-2</v>
      </c>
      <c r="I247" s="276">
        <f>IF(I$76=0,0,I$76/NFM!I$14*1000)</f>
        <v>9.4511680497766898E-2</v>
      </c>
      <c r="J247" s="276">
        <f>IF(J$76=0,0,J$76/NFM!J$14*1000)</f>
        <v>9.6996011836097906E-2</v>
      </c>
      <c r="K247" s="276">
        <f>IF(K$76=0,0,K$76/NFM!K$14*1000)</f>
        <v>0.10897524452852345</v>
      </c>
      <c r="L247" s="276">
        <f>IF(L$76=0,0,L$76/NFM!L$14*1000)</f>
        <v>9.5811689416340343E-2</v>
      </c>
      <c r="M247" s="276">
        <f>IF(M$76=0,0,M$76/NFM!M$14*1000)</f>
        <v>9.7653749921188263E-2</v>
      </c>
      <c r="N247" s="276">
        <f>IF(N$76=0,0,N$76/NFM!N$14*1000)</f>
        <v>9.0014524662406004E-2</v>
      </c>
      <c r="O247" s="276">
        <f>IF(O$76=0,0,O$76/NFM!O$14*1000)</f>
        <v>9.1914601586146727E-2</v>
      </c>
      <c r="P247" s="276">
        <f>IF(P$76=0,0,P$76/NFM!P$14*1000)</f>
        <v>9.5168298220591252E-2</v>
      </c>
      <c r="Q247" s="276">
        <f>IF(Q$76=0,0,Q$76/NFM!Q$14*1000)</f>
        <v>9.7664507200726683E-2</v>
      </c>
      <c r="R247" s="276">
        <f>IF(R$76=0,0,R$76/NFM!R$14*1000)</f>
        <v>9.8365625528734027E-2</v>
      </c>
      <c r="S247" s="276">
        <f>IF(S$76=0,0,S$76/NFM!S$14*1000)</f>
        <v>9.8320794855591823E-2</v>
      </c>
      <c r="T247" s="276">
        <f>IF(T$76=0,0,T$76/NFM!T$14*1000)</f>
        <v>9.8872238864179798E-2</v>
      </c>
      <c r="U247" s="276">
        <f>IF(U$76=0,0,U$76/NFM!U$14*1000)</f>
        <v>9.6781840075730818E-2</v>
      </c>
      <c r="V247" s="276">
        <f>IF(V$76=0,0,V$76/NFM!V$14*1000)</f>
        <v>9.0911845976114111E-2</v>
      </c>
      <c r="W247" s="276">
        <f>IF(W$76=0,0,W$76/NFM!W$14*1000)</f>
        <v>9.1009627486864489E-2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0.37708099073751405</v>
      </c>
      <c r="I248" s="277">
        <f>IF(I$77=0,0,I$77/NFM!I$14*1000)</f>
        <v>0.41360572256156591</v>
      </c>
      <c r="J248" s="277">
        <f>IF(J$77=0,0,J$77/NFM!J$14*1000)</f>
        <v>0.40047334639224108</v>
      </c>
      <c r="K248" s="277">
        <f>IF(K$77=0,0,K$77/NFM!K$14*1000)</f>
        <v>0.47116692603149013</v>
      </c>
      <c r="L248" s="277">
        <f>IF(L$77=0,0,L$77/NFM!L$14*1000)</f>
        <v>0.4154582239399256</v>
      </c>
      <c r="M248" s="277">
        <f>IF(M$77=0,0,M$77/NFM!M$14*1000)</f>
        <v>0.37057041614972097</v>
      </c>
      <c r="N248" s="277">
        <f>IF(N$77=0,0,N$77/NFM!N$14*1000)</f>
        <v>0.36771496451982105</v>
      </c>
      <c r="O248" s="277">
        <f>IF(O$77=0,0,O$77/NFM!O$14*1000)</f>
        <v>0.37050132053029966</v>
      </c>
      <c r="P248" s="277">
        <f>IF(P$77=0,0,P$77/NFM!P$14*1000)</f>
        <v>0.38829538835670613</v>
      </c>
      <c r="Q248" s="277">
        <f>IF(Q$77=0,0,Q$77/NFM!Q$14*1000)</f>
        <v>0.40606073987382668</v>
      </c>
      <c r="R248" s="277">
        <f>IF(R$77=0,0,R$77/NFM!R$14*1000)</f>
        <v>0.4144909957058896</v>
      </c>
      <c r="S248" s="277">
        <f>IF(S$77=0,0,S$77/NFM!S$14*1000)</f>
        <v>0.42629760452788062</v>
      </c>
      <c r="T248" s="277">
        <f>IF(T$77=0,0,T$77/NFM!T$14*1000)</f>
        <v>0.43314588987478603</v>
      </c>
      <c r="U248" s="277">
        <f>IF(U$77=0,0,U$77/NFM!U$14*1000)</f>
        <v>0.43839004162563688</v>
      </c>
      <c r="V248" s="277">
        <f>IF(V$77=0,0,V$77/NFM!V$14*1000)</f>
        <v>0.4125066544728333</v>
      </c>
      <c r="W248" s="277">
        <f>IF(W$77=0,0,W$77/NFM!W$14*1000)</f>
        <v>0.42001978807421742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33.535755416448595</v>
      </c>
      <c r="I249" s="278">
        <f>IF(I$83=0,0,I$83/NFM!I$14*1000)</f>
        <v>36.409628741370604</v>
      </c>
      <c r="J249" s="278">
        <f>IF(J$83=0,0,J$83/NFM!J$14*1000)</f>
        <v>36.698474280310336</v>
      </c>
      <c r="K249" s="278">
        <f>IF(K$83=0,0,K$83/NFM!K$14*1000)</f>
        <v>42.593136561394402</v>
      </c>
      <c r="L249" s="278">
        <f>IF(L$83=0,0,L$83/NFM!L$14*1000)</f>
        <v>38.111346308984515</v>
      </c>
      <c r="M249" s="278">
        <f>IF(M$83=0,0,M$83/NFM!M$14*1000)</f>
        <v>35.563964352495738</v>
      </c>
      <c r="N249" s="278">
        <f>IF(N$83=0,0,N$83/NFM!N$14*1000)</f>
        <v>33.978069927936588</v>
      </c>
      <c r="O249" s="278">
        <f>IF(O$83=0,0,O$83/NFM!O$14*1000)</f>
        <v>34.412797907606354</v>
      </c>
      <c r="P249" s="278">
        <f>IF(P$83=0,0,P$83/NFM!P$14*1000)</f>
        <v>35.793924676977916</v>
      </c>
      <c r="Q249" s="278">
        <f>IF(Q$83=0,0,Q$83/NFM!Q$14*1000)</f>
        <v>37.177862263662</v>
      </c>
      <c r="R249" s="278">
        <f>IF(R$83=0,0,R$83/NFM!R$14*1000)</f>
        <v>37.348964041387809</v>
      </c>
      <c r="S249" s="278">
        <f>IF(S$83=0,0,S$83/NFM!S$14*1000)</f>
        <v>38.062569667869397</v>
      </c>
      <c r="T249" s="278">
        <f>IF(T$83=0,0,T$83/NFM!T$14*1000)</f>
        <v>38.629167726659453</v>
      </c>
      <c r="U249" s="278">
        <f>IF(U$83=0,0,U$83/NFM!U$14*1000)</f>
        <v>38.0146539480603</v>
      </c>
      <c r="V249" s="278">
        <f>IF(V$83=0,0,V$83/NFM!V$14*1000)</f>
        <v>35.786812512530844</v>
      </c>
      <c r="W249" s="278">
        <f>IF(W$83=0,0,W$83/NFM!W$14*1000)</f>
        <v>36.419247468925484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64.319238603692895</v>
      </c>
      <c r="I250" s="278">
        <f>IF(I$90=0,0,I$90/NFM!I$14*1000)</f>
        <v>69.831127088297649</v>
      </c>
      <c r="J250" s="278">
        <f>IF(J$90=0,0,J$90/NFM!J$14*1000)</f>
        <v>70.385112674963949</v>
      </c>
      <c r="K250" s="278">
        <f>IF(K$90=0,0,K$90/NFM!K$14*1000)</f>
        <v>81.690663572418146</v>
      </c>
      <c r="L250" s="278">
        <f>IF(L$90=0,0,L$90/NFM!L$14*1000)</f>
        <v>73.09490262900816</v>
      </c>
      <c r="M250" s="278">
        <f>IF(M$90=0,0,M$90/NFM!M$14*1000)</f>
        <v>68.209201804932491</v>
      </c>
      <c r="N250" s="278">
        <f>IF(N$90=0,0,N$90/NFM!N$14*1000)</f>
        <v>65.167566969909387</v>
      </c>
      <c r="O250" s="278">
        <f>IF(O$90=0,0,O$90/NFM!O$14*1000)</f>
        <v>66.001344897522955</v>
      </c>
      <c r="P250" s="278">
        <f>IF(P$90=0,0,P$90/NFM!P$14*1000)</f>
        <v>68.65024965956043</v>
      </c>
      <c r="Q250" s="278">
        <f>IF(Q$90=0,0,Q$90/NFM!Q$14*1000)</f>
        <v>71.304545373051127</v>
      </c>
      <c r="R250" s="278">
        <f>IF(R$90=0,0,R$90/NFM!R$14*1000)</f>
        <v>71.632706642430634</v>
      </c>
      <c r="S250" s="278">
        <f>IF(S$90=0,0,S$90/NFM!S$14*1000)</f>
        <v>73.001352435216177</v>
      </c>
      <c r="T250" s="278">
        <f>IF(T$90=0,0,T$90/NFM!T$14*1000)</f>
        <v>74.088047972059002</v>
      </c>
      <c r="U250" s="278">
        <f>IF(U$90=0,0,U$90/NFM!U$14*1000)</f>
        <v>72.909453428409932</v>
      </c>
      <c r="V250" s="278">
        <f>IF(V$90=0,0,V$90/NFM!V$14*1000)</f>
        <v>68.636609024471753</v>
      </c>
      <c r="W250" s="278">
        <f>IF(W$90=0,0,W$90/NFM!W$14*1000)</f>
        <v>69.849575136507241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50.901003680101269</v>
      </c>
      <c r="I251" s="279">
        <f>IF(I$97=0,0,I$97/NFM!I$14*1000)</f>
        <v>51.21888651060361</v>
      </c>
      <c r="J251" s="279">
        <f>IF(J$97=0,0,J$97/NFM!J$14*1000)</f>
        <v>54.539039457686911</v>
      </c>
      <c r="K251" s="279">
        <f>IF(K$97=0,0,K$97/NFM!K$14*1000)</f>
        <v>57.278361746306686</v>
      </c>
      <c r="L251" s="279">
        <f>IF(L$97=0,0,L$97/NFM!L$14*1000)</f>
        <v>48.423088686090452</v>
      </c>
      <c r="M251" s="279">
        <f>IF(M$97=0,0,M$97/NFM!M$14*1000)</f>
        <v>58.978055404565708</v>
      </c>
      <c r="N251" s="279">
        <f>IF(N$97=0,0,N$97/NFM!N$14*1000)</f>
        <v>50.847802509901847</v>
      </c>
      <c r="O251" s="279">
        <f>IF(O$97=0,0,O$97/NFM!O$14*1000)</f>
        <v>52.750417577386258</v>
      </c>
      <c r="P251" s="279">
        <f>IF(P$97=0,0,P$97/NFM!P$14*1000)</f>
        <v>54.13759909191608</v>
      </c>
      <c r="Q251" s="279">
        <f>IF(Q$97=0,0,Q$97/NFM!Q$14*1000)</f>
        <v>54.251292666930311</v>
      </c>
      <c r="R251" s="279">
        <f>IF(R$97=0,0,R$97/NFM!R$14*1000)</f>
        <v>54.914754369231702</v>
      </c>
      <c r="S251" s="279">
        <f>IF(S$97=0,0,S$97/NFM!S$14*1000)</f>
        <v>52.745810740718944</v>
      </c>
      <c r="T251" s="279">
        <f>IF(T$97=0,0,T$97/NFM!T$14*1000)</f>
        <v>52.00680639786134</v>
      </c>
      <c r="U251" s="279">
        <f>IF(U$97=0,0,U$97/NFM!U$14*1000)</f>
        <v>50.302847709155259</v>
      </c>
      <c r="V251" s="279">
        <f>IF(V$97=0,0,V$97/NFM!V$14*1000)</f>
        <v>47.024120598197626</v>
      </c>
      <c r="W251" s="279">
        <f>IF(W$97=0,0,W$97/NFM!W$14*1000)</f>
        <v>45.334541601444499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430.68728261116422</v>
      </c>
      <c r="C253" s="274">
        <f t="shared" si="60"/>
        <v>338.20683068659031</v>
      </c>
      <c r="D253" s="274">
        <f t="shared" si="60"/>
        <v>321.94101668348122</v>
      </c>
      <c r="E253" s="274">
        <f t="shared" si="60"/>
        <v>329.04946501959489</v>
      </c>
      <c r="F253" s="274">
        <f t="shared" si="60"/>
        <v>341.97099469950552</v>
      </c>
      <c r="G253" s="274">
        <f t="shared" si="60"/>
        <v>348.23231794064969</v>
      </c>
      <c r="H253" s="274">
        <f t="shared" si="60"/>
        <v>307.35718393345576</v>
      </c>
      <c r="I253" s="274">
        <f t="shared" si="60"/>
        <v>372.68457458546919</v>
      </c>
      <c r="J253" s="274">
        <f t="shared" si="60"/>
        <v>382.48095068519956</v>
      </c>
      <c r="K253" s="274">
        <f t="shared" si="60"/>
        <v>412.48825760669314</v>
      </c>
      <c r="L253" s="274">
        <f t="shared" si="60"/>
        <v>362.66215319649689</v>
      </c>
      <c r="M253" s="274">
        <f t="shared" si="60"/>
        <v>369.63463884342593</v>
      </c>
      <c r="N253" s="274">
        <f t="shared" si="60"/>
        <v>340.71898253745456</v>
      </c>
      <c r="O253" s="274">
        <f t="shared" si="60"/>
        <v>347.91106935616023</v>
      </c>
      <c r="P253" s="274">
        <f t="shared" si="60"/>
        <v>360.22681740705468</v>
      </c>
      <c r="Q253" s="274">
        <f t="shared" si="60"/>
        <v>369.67535681812655</v>
      </c>
      <c r="R253" s="274">
        <f t="shared" si="60"/>
        <v>372.32919878581413</v>
      </c>
      <c r="S253" s="274">
        <f t="shared" si="60"/>
        <v>369.54898664368915</v>
      </c>
      <c r="T253" s="274">
        <f t="shared" si="60"/>
        <v>368.97692045015242</v>
      </c>
      <c r="U253" s="274">
        <f t="shared" si="60"/>
        <v>342.51825654415478</v>
      </c>
      <c r="V253" s="274">
        <f t="shared" si="60"/>
        <v>321.7439031798022</v>
      </c>
      <c r="W253" s="274">
        <f t="shared" si="60"/>
        <v>322.08995934723418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0.69946677618872088</v>
      </c>
      <c r="C254" s="275">
        <f>IF(C$116=0,0,C$116/NFM!C$15*1000)</f>
        <v>0.54927194532147183</v>
      </c>
      <c r="D254" s="275">
        <f>IF(D$116=0,0,D$116/NFM!D$15*1000)</f>
        <v>0.52285510661551904</v>
      </c>
      <c r="E254" s="275">
        <f>IF(E$116=0,0,E$116/NFM!E$15*1000)</f>
        <v>0.53439973224421589</v>
      </c>
      <c r="F254" s="275">
        <f>IF(F$116=0,0,F$116/NFM!F$15*1000)</f>
        <v>0.55538521538362817</v>
      </c>
      <c r="G254" s="275">
        <f>IF(G$116=0,0,G$116/NFM!G$15*1000)</f>
        <v>0.56555404961770406</v>
      </c>
      <c r="H254" s="275">
        <f>IF(H$116=0,0,H$116/NFM!H$15*1000)</f>
        <v>0.49916992506914221</v>
      </c>
      <c r="I254" s="275">
        <f>IF(I$116=0,0,I$116/NFM!I$15*1000)</f>
        <v>0.60526625338414997</v>
      </c>
      <c r="J254" s="275">
        <f>IF(J$116=0,0,J$116/NFM!J$15*1000)</f>
        <v>0.62117626485859978</v>
      </c>
      <c r="K254" s="275">
        <f>IF(K$116=0,0,K$116/NFM!K$15*1000)</f>
        <v>0.66991026533617337</v>
      </c>
      <c r="L254" s="275">
        <f>IF(L$116=0,0,L$116/NFM!L$15*1000)</f>
        <v>0.58898912828248606</v>
      </c>
      <c r="M254" s="275">
        <f>IF(M$116=0,0,M$116/NFM!M$15*1000)</f>
        <v>0.60031294083164533</v>
      </c>
      <c r="N254" s="275">
        <f>IF(N$116=0,0,N$116/NFM!N$15*1000)</f>
        <v>0.55335185859550196</v>
      </c>
      <c r="O254" s="275">
        <f>IF(O$116=0,0,O$116/NFM!O$15*1000)</f>
        <v>0.56503231906750895</v>
      </c>
      <c r="P254" s="275">
        <f>IF(P$116=0,0,P$116/NFM!P$15*1000)</f>
        <v>0.58503396976447275</v>
      </c>
      <c r="Q254" s="275">
        <f>IF(Q$116=0,0,Q$116/NFM!Q$15*1000)</f>
        <v>0.60037906972214361</v>
      </c>
      <c r="R254" s="275">
        <f>IF(R$116=0,0,R$116/NFM!R$15*1000)</f>
        <v>0.60468909781314717</v>
      </c>
      <c r="S254" s="275">
        <f>IF(S$116=0,0,S$116/NFM!S$15*1000)</f>
        <v>0.60017383557204751</v>
      </c>
      <c r="T254" s="275">
        <f>IF(T$116=0,0,T$116/NFM!T$15*1000)</f>
        <v>0.59924475939233846</v>
      </c>
      <c r="U254" s="275">
        <f>IF(U$116=0,0,U$116/NFM!U$15*1000)</f>
        <v>0.55627400754299938</v>
      </c>
      <c r="V254" s="275">
        <f>IF(V$116=0,0,V$116/NFM!V$15*1000)</f>
        <v>0.52253498026753553</v>
      </c>
      <c r="W254" s="275">
        <f>IF(W$116=0,0,W$116/NFM!W$15*1000)</f>
        <v>0.523097000092691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0.34913246413072335</v>
      </c>
      <c r="C255" s="276">
        <f>IF(C$117=0,0,C$117/NFM!C$15*1000)</f>
        <v>0.27416408366509865</v>
      </c>
      <c r="D255" s="276">
        <f>IF(D$117=0,0,D$117/NFM!D$15*1000)</f>
        <v>0.26097835947358322</v>
      </c>
      <c r="E255" s="276">
        <f>IF(E$117=0,0,E$117/NFM!E$15*1000)</f>
        <v>0.26674075410106729</v>
      </c>
      <c r="F255" s="276">
        <f>IF(F$117=0,0,F$117/NFM!F$15*1000)</f>
        <v>0.27721546668049662</v>
      </c>
      <c r="G255" s="276">
        <f>IF(G$117=0,0,G$117/NFM!G$15*1000)</f>
        <v>0.28229114757677082</v>
      </c>
      <c r="H255" s="276">
        <f>IF(H$117=0,0,H$117/NFM!H$15*1000)</f>
        <v>0.24915611704810575</v>
      </c>
      <c r="I255" s="276">
        <f>IF(I$117=0,0,I$117/NFM!I$15*1000)</f>
        <v>0.30211313202124701</v>
      </c>
      <c r="J255" s="276">
        <f>IF(J$117=0,0,J$117/NFM!J$15*1000)</f>
        <v>0.3100544691933847</v>
      </c>
      <c r="K255" s="276">
        <f>IF(K$117=0,0,K$117/NFM!K$15*1000)</f>
        <v>0.33437960121236787</v>
      </c>
      <c r="L255" s="276">
        <f>IF(L$117=0,0,L$117/NFM!L$15*1000)</f>
        <v>0.29398855342914704</v>
      </c>
      <c r="M255" s="276">
        <f>IF(M$117=0,0,M$117/NFM!M$15*1000)</f>
        <v>0.29964073122118523</v>
      </c>
      <c r="N255" s="276">
        <f>IF(N$117=0,0,N$117/NFM!N$15*1000)</f>
        <v>0.27620053517829773</v>
      </c>
      <c r="O255" s="276">
        <f>IF(O$117=0,0,O$117/NFM!O$15*1000)</f>
        <v>0.28203073052938182</v>
      </c>
      <c r="P255" s="276">
        <f>IF(P$117=0,0,P$117/NFM!P$15*1000)</f>
        <v>0.29201437211499559</v>
      </c>
      <c r="Q255" s="276">
        <f>IF(Q$117=0,0,Q$117/NFM!Q$15*1000)</f>
        <v>0.2996737388539647</v>
      </c>
      <c r="R255" s="276">
        <f>IF(R$117=0,0,R$117/NFM!R$15*1000)</f>
        <v>0.30182505008004473</v>
      </c>
      <c r="S255" s="276">
        <f>IF(S$117=0,0,S$117/NFM!S$15*1000)</f>
        <v>0.29957129809911259</v>
      </c>
      <c r="T255" s="276">
        <f>IF(T$117=0,0,T$117/NFM!T$15*1000)</f>
        <v>0.29910755819461793</v>
      </c>
      <c r="U255" s="276">
        <f>IF(U$117=0,0,U$117/NFM!U$15*1000)</f>
        <v>0.27765909918351844</v>
      </c>
      <c r="V255" s="276">
        <f>IF(V$117=0,0,V$117/NFM!V$15*1000)</f>
        <v>0.26081857132565467</v>
      </c>
      <c r="W255" s="276">
        <f>IF(W$117=0,0,W$117/NFM!W$15*1000)</f>
        <v>0.26109909839731332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8.8751621078739866</v>
      </c>
      <c r="C256" s="276">
        <f>IF(C$118=0,0,C$118/NFM!C$15*1000)</f>
        <v>6.9694197379863558</v>
      </c>
      <c r="D256" s="276">
        <f>IF(D$118=0,0,D$118/NFM!D$15*1000)</f>
        <v>6.634230514031521</v>
      </c>
      <c r="E256" s="276">
        <f>IF(E$118=0,0,E$118/NFM!E$15*1000)</f>
        <v>6.7807141318635074</v>
      </c>
      <c r="F256" s="276">
        <f>IF(F$118=0,0,F$118/NFM!F$15*1000)</f>
        <v>7.0469877721773218</v>
      </c>
      <c r="G256" s="276">
        <f>IF(G$118=0,0,G$118/NFM!G$15*1000)</f>
        <v>7.1760147043316671</v>
      </c>
      <c r="H256" s="276">
        <f>IF(H$118=0,0,H$118/NFM!H$15*1000)</f>
        <v>6.3337018357089852</v>
      </c>
      <c r="I256" s="276">
        <f>IF(I$118=0,0,I$118/NFM!I$15*1000)</f>
        <v>7.6799017481289225</v>
      </c>
      <c r="J256" s="276">
        <f>IF(J$118=0,0,J$118/NFM!J$15*1000)</f>
        <v>7.8817754264518243</v>
      </c>
      <c r="K256" s="276">
        <f>IF(K$118=0,0,K$118/NFM!K$15*1000)</f>
        <v>8.5001352530048706</v>
      </c>
      <c r="L256" s="276">
        <f>IF(L$118=0,0,L$118/NFM!L$15*1000)</f>
        <v>7.4733699601367025</v>
      </c>
      <c r="M256" s="276">
        <f>IF(M$118=0,0,M$118/NFM!M$15*1000)</f>
        <v>7.6170517981799266</v>
      </c>
      <c r="N256" s="276">
        <f>IF(N$118=0,0,N$118/NFM!N$15*1000)</f>
        <v>7.0211875887631843</v>
      </c>
      <c r="O256" s="276">
        <f>IF(O$118=0,0,O$118/NFM!O$15*1000)</f>
        <v>7.1693947427162774</v>
      </c>
      <c r="P256" s="276">
        <f>IF(P$118=0,0,P$118/NFM!P$15*1000)</f>
        <v>7.4231850561431569</v>
      </c>
      <c r="Q256" s="276">
        <f>IF(Q$118=0,0,Q$118/NFM!Q$15*1000)</f>
        <v>7.6178908725193644</v>
      </c>
      <c r="R256" s="276">
        <f>IF(R$118=0,0,R$118/NFM!R$15*1000)</f>
        <v>7.6725785278867509</v>
      </c>
      <c r="S256" s="276">
        <f>IF(S$118=0,0,S$118/NFM!S$15*1000)</f>
        <v>7.6152867654850045</v>
      </c>
      <c r="T256" s="276">
        <f>IF(T$118=0,0,T$118/NFM!T$15*1000)</f>
        <v>7.6034982117092094</v>
      </c>
      <c r="U256" s="276">
        <f>IF(U$118=0,0,U$118/NFM!U$15*1000)</f>
        <v>7.0582651834328036</v>
      </c>
      <c r="V256" s="276">
        <f>IF(V$118=0,0,V$118/NFM!V$15*1000)</f>
        <v>6.6301686009713485</v>
      </c>
      <c r="W256" s="276">
        <f>IF(W$118=0,0,W$118/NFM!W$15*1000)</f>
        <v>6.6372997717801629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0.23315559206290715</v>
      </c>
      <c r="C257" s="276">
        <f>IF(C$119=0,0,C$119/NFM!C$15*1000)</f>
        <v>0.18309064844049061</v>
      </c>
      <c r="D257" s="276">
        <f>IF(D$119=0,0,D$119/NFM!D$15*1000)</f>
        <v>0.17428503553850652</v>
      </c>
      <c r="E257" s="276">
        <f>IF(E$119=0,0,E$119/NFM!E$15*1000)</f>
        <v>0.17813324408140535</v>
      </c>
      <c r="F257" s="276">
        <f>IF(F$119=0,0,F$119/NFM!F$15*1000)</f>
        <v>0.18512840512787612</v>
      </c>
      <c r="G257" s="276">
        <f>IF(G$119=0,0,G$119/NFM!G$15*1000)</f>
        <v>0.18851801653923472</v>
      </c>
      <c r="H257" s="276">
        <f>IF(H$119=0,0,H$119/NFM!H$15*1000)</f>
        <v>0.16638997502304739</v>
      </c>
      <c r="I257" s="276">
        <f>IF(I$119=0,0,I$119/NFM!I$15*1000)</f>
        <v>0.20175541779471667</v>
      </c>
      <c r="J257" s="276">
        <f>IF(J$119=0,0,J$119/NFM!J$15*1000)</f>
        <v>0.20705875495286674</v>
      </c>
      <c r="K257" s="276">
        <f>IF(K$119=0,0,K$119/NFM!K$15*1000)</f>
        <v>0.22330342177872461</v>
      </c>
      <c r="L257" s="276">
        <f>IF(L$119=0,0,L$119/NFM!L$15*1000)</f>
        <v>0.19632970942749534</v>
      </c>
      <c r="M257" s="276">
        <f>IF(M$119=0,0,M$119/NFM!M$15*1000)</f>
        <v>0.20010431361054842</v>
      </c>
      <c r="N257" s="276">
        <f>IF(N$119=0,0,N$119/NFM!N$15*1000)</f>
        <v>0.18445061953183406</v>
      </c>
      <c r="O257" s="276">
        <f>IF(O$119=0,0,O$119/NFM!O$15*1000)</f>
        <v>0.18834410635583637</v>
      </c>
      <c r="P257" s="276">
        <f>IF(P$119=0,0,P$119/NFM!P$15*1000)</f>
        <v>0.19501132325482426</v>
      </c>
      <c r="Q257" s="276">
        <f>IF(Q$119=0,0,Q$119/NFM!Q$15*1000)</f>
        <v>0.20012635657404793</v>
      </c>
      <c r="R257" s="276">
        <f>IF(R$119=0,0,R$119/NFM!R$15*1000)</f>
        <v>0.20156303260438249</v>
      </c>
      <c r="S257" s="276">
        <f>IF(S$119=0,0,S$119/NFM!S$15*1000)</f>
        <v>0.2000579451906826</v>
      </c>
      <c r="T257" s="276">
        <f>IF(T$119=0,0,T$119/NFM!T$15*1000)</f>
        <v>0.1997482531307796</v>
      </c>
      <c r="U257" s="276">
        <f>IF(U$119=0,0,U$119/NFM!U$15*1000)</f>
        <v>0.18542466918099981</v>
      </c>
      <c r="V257" s="276">
        <f>IF(V$119=0,0,V$119/NFM!V$15*1000)</f>
        <v>0.17417832675584524</v>
      </c>
      <c r="W257" s="276">
        <f>IF(W$119=0,0,W$119/NFM!W$15*1000)</f>
        <v>0.1743656666975637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1.0232500389098949</v>
      </c>
      <c r="C258" s="277">
        <f>IF(C$120=0,0,C$120/NFM!C$15*1000)</f>
        <v>0.82664805598543534</v>
      </c>
      <c r="D258" s="277">
        <f>IF(D$120=0,0,D$120/NFM!D$15*1000)</f>
        <v>0.81385337521747669</v>
      </c>
      <c r="E258" s="277">
        <f>IF(E$120=0,0,E$120/NFM!E$15*1000)</f>
        <v>0.82152123561807766</v>
      </c>
      <c r="F258" s="277">
        <f>IF(F$120=0,0,F$120/NFM!F$15*1000)</f>
        <v>0.84596824650363722</v>
      </c>
      <c r="G258" s="277">
        <f>IF(G$120=0,0,G$120/NFM!G$15*1000)</f>
        <v>0.85409475874996732</v>
      </c>
      <c r="H258" s="277">
        <f>IF(H$120=0,0,H$120/NFM!H$15*1000)</f>
        <v>0.7562825522788611</v>
      </c>
      <c r="I258" s="277">
        <f>IF(I$120=0,0,I$120/NFM!I$15*1000)</f>
        <v>0.9376026219656669</v>
      </c>
      <c r="J258" s="277">
        <f>IF(J$120=0,0,J$120/NFM!J$15*1000)</f>
        <v>0.89809655517420406</v>
      </c>
      <c r="K258" s="277">
        <f>IF(K$120=0,0,K$120/NFM!K$15*1000)</f>
        <v>1.0078836320814524</v>
      </c>
      <c r="L258" s="277">
        <f>IF(L$120=0,0,L$120/NFM!L$15*1000)</f>
        <v>0.87921837026841487</v>
      </c>
      <c r="M258" s="277">
        <f>IF(M$120=0,0,M$120/NFM!M$15*1000)</f>
        <v>0.80267746172016197</v>
      </c>
      <c r="N258" s="277">
        <f>IF(N$120=0,0,N$120/NFM!N$15*1000)</f>
        <v>0.7990423098144106</v>
      </c>
      <c r="O258" s="277">
        <f>IF(O$120=0,0,O$120/NFM!O$15*1000)</f>
        <v>0.80684631244794813</v>
      </c>
      <c r="P258" s="277">
        <f>IF(P$120=0,0,P$120/NFM!P$15*1000)</f>
        <v>0.84352536317428595</v>
      </c>
      <c r="Q258" s="277">
        <f>IF(Q$120=0,0,Q$120/NFM!Q$15*1000)</f>
        <v>0.87781192995983093</v>
      </c>
      <c r="R258" s="277">
        <f>IF(R$120=0,0,R$120/NFM!R$15*1000)</f>
        <v>0.89615000465363892</v>
      </c>
      <c r="S258" s="277">
        <f>IF(S$120=0,0,S$120/NFM!S$15*1000)</f>
        <v>0.90685023198128789</v>
      </c>
      <c r="T258" s="277">
        <f>IF(T$120=0,0,T$120/NFM!T$15*1000)</f>
        <v>0.91101661796654143</v>
      </c>
      <c r="U258" s="277">
        <f>IF(U$120=0,0,U$120/NFM!U$15*1000)</f>
        <v>0.87311898548393319</v>
      </c>
      <c r="V258" s="277">
        <f>IF(V$120=0,0,V$120/NFM!V$15*1000)</f>
        <v>0.81774409501242196</v>
      </c>
      <c r="W258" s="277">
        <f>IF(W$120=0,0,W$120/NFM!W$15*1000)</f>
        <v>0.82626101135620889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231.82667590096432</v>
      </c>
      <c r="C259" s="278">
        <f>IF(C$126=0,0,C$126/NFM!C$15*1000)</f>
        <v>184.45074161391753</v>
      </c>
      <c r="D259" s="278">
        <f>IF(D$126=0,0,D$126/NFM!D$15*1000)</f>
        <v>177.3452885412996</v>
      </c>
      <c r="E259" s="278">
        <f>IF(E$126=0,0,E$126/NFM!E$15*1000)</f>
        <v>180.23235358944106</v>
      </c>
      <c r="F259" s="278">
        <f>IF(F$126=0,0,F$126/NFM!F$15*1000)</f>
        <v>185.15825419270607</v>
      </c>
      <c r="G259" s="278">
        <f>IF(G$126=0,0,G$126/NFM!G$15*1000)</f>
        <v>186.06586840056906</v>
      </c>
      <c r="H259" s="278">
        <f>IF(H$126=0,0,H$126/NFM!H$15*1000)</f>
        <v>166.63144968595657</v>
      </c>
      <c r="I259" s="278">
        <f>IF(I$126=0,0,I$126/NFM!I$15*1000)</f>
        <v>204.47864670216902</v>
      </c>
      <c r="J259" s="278">
        <f>IF(J$126=0,0,J$126/NFM!J$15*1000)</f>
        <v>211.38714529113577</v>
      </c>
      <c r="K259" s="278">
        <f>IF(K$126=0,0,K$126/NFM!K$15*1000)</f>
        <v>229.54790449582418</v>
      </c>
      <c r="L259" s="278">
        <f>IF(L$126=0,0,L$126/NFM!L$15*1000)</f>
        <v>203.77234581871298</v>
      </c>
      <c r="M259" s="278">
        <f>IF(M$126=0,0,M$126/NFM!M$15*1000)</f>
        <v>202.66729436332548</v>
      </c>
      <c r="N259" s="278">
        <f>IF(N$126=0,0,N$126/NFM!N$15*1000)</f>
        <v>186.82766343257859</v>
      </c>
      <c r="O259" s="278">
        <f>IF(O$126=0,0,O$126/NFM!O$15*1000)</f>
        <v>190.32826457154695</v>
      </c>
      <c r="P259" s="278">
        <f>IF(P$126=0,0,P$126/NFM!P$15*1000)</f>
        <v>197.5187296400947</v>
      </c>
      <c r="Q259" s="278">
        <f>IF(Q$126=0,0,Q$126/NFM!Q$15*1000)</f>
        <v>203.60089976336775</v>
      </c>
      <c r="R259" s="278">
        <f>IF(R$126=0,0,R$126/NFM!R$15*1000)</f>
        <v>204.93662432926752</v>
      </c>
      <c r="S259" s="278">
        <f>IF(S$126=0,0,S$126/NFM!S$15*1000)</f>
        <v>205.16381178873945</v>
      </c>
      <c r="T259" s="278">
        <f>IF(T$126=0,0,T$126/NFM!T$15*1000)</f>
        <v>205.65317232765156</v>
      </c>
      <c r="U259" s="278">
        <f>IF(U$126=0,0,U$126/NFM!U$15*1000)</f>
        <v>191.19165696895092</v>
      </c>
      <c r="V259" s="278">
        <f>IF(V$126=0,0,V$126/NFM!V$15*1000)</f>
        <v>180.25409648311657</v>
      </c>
      <c r="W259" s="278">
        <f>IF(W$126=0,0,W$126/NFM!W$15*1000)</f>
        <v>181.71698820605465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118.79141986251352</v>
      </c>
      <c r="C260" s="278">
        <f>IF(C$134=0,0,C$134/NFM!C$15*1000)</f>
        <v>94.515289950373344</v>
      </c>
      <c r="D260" s="278">
        <f>IF(D$134=0,0,D$134/NFM!D$15*1000)</f>
        <v>90.874350632314346</v>
      </c>
      <c r="E260" s="278">
        <f>IF(E$134=0,0,E$134/NFM!E$15*1000)</f>
        <v>92.353725492740963</v>
      </c>
      <c r="F260" s="278">
        <f>IF(F$134=0,0,F$134/NFM!F$15*1000)</f>
        <v>94.877829867223952</v>
      </c>
      <c r="G260" s="278">
        <f>IF(G$134=0,0,G$134/NFM!G$15*1000)</f>
        <v>95.342904820399269</v>
      </c>
      <c r="H260" s="278">
        <f>IF(H$134=0,0,H$134/NFM!H$15*1000)</f>
        <v>85.384421033582285</v>
      </c>
      <c r="I260" s="278">
        <f>IF(I$134=0,0,I$134/NFM!I$15*1000)</f>
        <v>104.7778849388872</v>
      </c>
      <c r="J260" s="278">
        <f>IF(J$134=0,0,J$134/NFM!J$15*1000)</f>
        <v>104.47647843182826</v>
      </c>
      <c r="K260" s="278">
        <f>IF(K$134=0,0,K$134/NFM!K$15*1000)</f>
        <v>115.66349749121368</v>
      </c>
      <c r="L260" s="278">
        <f>IF(L$134=0,0,L$134/NFM!L$15*1000)</f>
        <v>102.38699263580209</v>
      </c>
      <c r="M260" s="278">
        <f>IF(M$134=0,0,M$134/NFM!M$15*1000)</f>
        <v>97.791609127750661</v>
      </c>
      <c r="N260" s="278">
        <f>IF(N$134=0,0,N$134/NFM!N$15*1000)</f>
        <v>93.729927327517615</v>
      </c>
      <c r="O260" s="278">
        <f>IF(O$134=0,0,O$134/NFM!O$15*1000)</f>
        <v>95.135399222371632</v>
      </c>
      <c r="P260" s="278">
        <f>IF(P$134=0,0,P$134/NFM!P$15*1000)</f>
        <v>98.711178156337439</v>
      </c>
      <c r="Q260" s="278">
        <f>IF(Q$134=0,0,Q$134/NFM!Q$15*1000)</f>
        <v>102.02720607154022</v>
      </c>
      <c r="R260" s="278">
        <f>IF(R$134=0,0,R$134/NFM!R$15*1000)</f>
        <v>102.50977345340536</v>
      </c>
      <c r="S260" s="278">
        <f>IF(S$134=0,0,S$134/NFM!S$15*1000)</f>
        <v>102.78787406242628</v>
      </c>
      <c r="T260" s="278">
        <f>IF(T$134=0,0,T$134/NFM!T$15*1000)</f>
        <v>103.14033918413679</v>
      </c>
      <c r="U260" s="278">
        <f>IF(U$134=0,0,U$134/NFM!U$15*1000)</f>
        <v>96.113611350133141</v>
      </c>
      <c r="V260" s="278">
        <f>IF(V$134=0,0,V$134/NFM!V$15*1000)</f>
        <v>90.059717129837324</v>
      </c>
      <c r="W260" s="278">
        <f>IF(W$134=0,0,W$134/NFM!W$15*1000)</f>
        <v>90.949345727356615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68.889019868520165</v>
      </c>
      <c r="C261" s="279">
        <f>IF(C$141=0,0,C$141/NFM!C$15*1000)</f>
        <v>50.438204650900573</v>
      </c>
      <c r="D261" s="279">
        <f>IF(D$141=0,0,D$141/NFM!D$15*1000)</f>
        <v>45.315175118990673</v>
      </c>
      <c r="E261" s="279">
        <f>IF(E$141=0,0,E$141/NFM!E$15*1000)</f>
        <v>47.881876839504599</v>
      </c>
      <c r="F261" s="279">
        <f>IF(F$141=0,0,F$141/NFM!F$15*1000)</f>
        <v>53.02422553370252</v>
      </c>
      <c r="G261" s="279">
        <f>IF(G$141=0,0,G$141/NFM!G$15*1000)</f>
        <v>57.757072042866035</v>
      </c>
      <c r="H261" s="279">
        <f>IF(H$141=0,0,H$141/NFM!H$15*1000)</f>
        <v>47.336612808788772</v>
      </c>
      <c r="I261" s="279">
        <f>IF(I$141=0,0,I$141/NFM!I$15*1000)</f>
        <v>53.701403771118301</v>
      </c>
      <c r="J261" s="279">
        <f>IF(J$141=0,0,J$141/NFM!J$15*1000)</f>
        <v>56.69916549160466</v>
      </c>
      <c r="K261" s="279">
        <f>IF(K$141=0,0,K$141/NFM!K$15*1000)</f>
        <v>56.541243446241708</v>
      </c>
      <c r="L261" s="279">
        <f>IF(L$141=0,0,L$141/NFM!L$15*1000)</f>
        <v>47.070919020437628</v>
      </c>
      <c r="M261" s="279">
        <f>IF(M$141=0,0,M$141/NFM!M$15*1000)</f>
        <v>59.655948106786326</v>
      </c>
      <c r="N261" s="279">
        <f>IF(N$141=0,0,N$141/NFM!N$15*1000)</f>
        <v>51.327158865475177</v>
      </c>
      <c r="O261" s="279">
        <f>IF(O$141=0,0,O$141/NFM!O$15*1000)</f>
        <v>53.435757351124643</v>
      </c>
      <c r="P261" s="279">
        <f>IF(P$141=0,0,P$141/NFM!P$15*1000)</f>
        <v>54.658139526170771</v>
      </c>
      <c r="Q261" s="279">
        <f>IF(Q$141=0,0,Q$141/NFM!Q$15*1000)</f>
        <v>54.451369015589243</v>
      </c>
      <c r="R261" s="279">
        <f>IF(R$141=0,0,R$141/NFM!R$15*1000)</f>
        <v>55.205995290103289</v>
      </c>
      <c r="S261" s="279">
        <f>IF(S$141=0,0,S$141/NFM!S$15*1000)</f>
        <v>51.975360716195262</v>
      </c>
      <c r="T261" s="279">
        <f>IF(T$141=0,0,T$141/NFM!T$15*1000)</f>
        <v>50.57079353797058</v>
      </c>
      <c r="U261" s="279">
        <f>IF(U$141=0,0,U$141/NFM!U$15*1000)</f>
        <v>46.262246280246487</v>
      </c>
      <c r="V261" s="279">
        <f>IF(V$141=0,0,V$141/NFM!V$15*1000)</f>
        <v>43.024644992515498</v>
      </c>
      <c r="W261" s="279">
        <f>IF(W$141=0,0,W$141/NFM!W$15*1000)</f>
        <v>41.001502865498985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SI: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52.015739302973827</v>
      </c>
      <c r="C34" s="225">
        <v>48.856766069765293</v>
      </c>
      <c r="D34" s="225">
        <v>56.912154291403517</v>
      </c>
      <c r="E34" s="225">
        <v>69.966619577890881</v>
      </c>
      <c r="F34" s="225">
        <v>76.75753469239578</v>
      </c>
      <c r="G34" s="225">
        <v>86.553102940861507</v>
      </c>
      <c r="H34" s="225">
        <v>79.652229189782133</v>
      </c>
      <c r="I34" s="225">
        <v>79.467912101935312</v>
      </c>
      <c r="J34" s="225">
        <v>60.042913584534709</v>
      </c>
      <c r="K34" s="225">
        <v>28.453144607525189</v>
      </c>
      <c r="L34" s="225">
        <v>28.80205429902874</v>
      </c>
      <c r="M34" s="225">
        <v>60.369616398493363</v>
      </c>
      <c r="N34" s="225">
        <v>56.057468336273587</v>
      </c>
      <c r="O34" s="225">
        <v>57.787209299301757</v>
      </c>
      <c r="P34" s="225">
        <v>59.669889351916162</v>
      </c>
      <c r="Q34" s="225">
        <v>61.115080165660302</v>
      </c>
      <c r="R34" s="225">
        <v>61.651715641641829</v>
      </c>
      <c r="S34" s="225">
        <v>61.477681838078837</v>
      </c>
      <c r="T34" s="225">
        <v>59.660619755440607</v>
      </c>
      <c r="U34" s="225">
        <v>49.4222206566929</v>
      </c>
      <c r="V34" s="225">
        <v>45.50450611586222</v>
      </c>
      <c r="W34" s="225">
        <v>42.50924000961917</v>
      </c>
      <c r="DA34" s="89" t="s">
        <v>673</v>
      </c>
    </row>
    <row r="35" spans="1:105" ht="12" customHeight="1" x14ac:dyDescent="0.25">
      <c r="A35" s="55" t="s">
        <v>92</v>
      </c>
      <c r="B35" s="261">
        <v>5.1862534018988993E-2</v>
      </c>
      <c r="C35" s="261">
        <v>4.8503065132370522E-2</v>
      </c>
      <c r="D35" s="261">
        <v>5.6043444309015221E-2</v>
      </c>
      <c r="E35" s="261">
        <v>6.905180443678284E-2</v>
      </c>
      <c r="F35" s="261">
        <v>7.6051894969306533E-2</v>
      </c>
      <c r="G35" s="261">
        <v>8.6035716988912589E-2</v>
      </c>
      <c r="H35" s="261">
        <v>7.9067553002007823E-2</v>
      </c>
      <c r="I35" s="261">
        <v>7.8680758276477095E-2</v>
      </c>
      <c r="J35" s="261">
        <v>6.0609724808013667E-2</v>
      </c>
      <c r="K35" s="261">
        <v>2.8722745227183322E-2</v>
      </c>
      <c r="L35" s="261">
        <v>2.8866456750448969E-2</v>
      </c>
      <c r="M35" s="261">
        <v>6.1512827048021912E-2</v>
      </c>
      <c r="N35" s="261">
        <v>5.6025812168192302E-2</v>
      </c>
      <c r="O35" s="261">
        <v>5.7897694611135232E-2</v>
      </c>
      <c r="P35" s="261">
        <v>5.9947222442643409E-2</v>
      </c>
      <c r="Q35" s="261">
        <v>6.1519603138526079E-2</v>
      </c>
      <c r="R35" s="261">
        <v>6.1961242814039523E-2</v>
      </c>
      <c r="S35" s="261">
        <v>6.1933003638160039E-2</v>
      </c>
      <c r="T35" s="261">
        <v>6.0056063685927898E-2</v>
      </c>
      <c r="U35" s="261">
        <v>4.9351489372093348E-2</v>
      </c>
      <c r="V35" s="261">
        <v>4.6358232050183211E-2</v>
      </c>
      <c r="W35" s="261">
        <v>4.4360677416112312E-2</v>
      </c>
      <c r="DA35" s="67" t="s">
        <v>674</v>
      </c>
    </row>
    <row r="36" spans="1:105" ht="12" customHeight="1" x14ac:dyDescent="0.25">
      <c r="A36" s="202" t="s">
        <v>93</v>
      </c>
      <c r="B36" s="226">
        <v>6.2539939345903576E-3</v>
      </c>
      <c r="C36" s="226">
        <v>5.8488826449517922E-3</v>
      </c>
      <c r="D36" s="226">
        <v>6.7581611159571037E-3</v>
      </c>
      <c r="E36" s="226">
        <v>8.3268119132405265E-3</v>
      </c>
      <c r="F36" s="226">
        <v>9.1709381126267274E-3</v>
      </c>
      <c r="G36" s="226">
        <v>1.0374866218642229E-2</v>
      </c>
      <c r="H36" s="226">
        <v>9.5345899742655567E-3</v>
      </c>
      <c r="I36" s="226">
        <v>9.4879472115630085E-3</v>
      </c>
      <c r="J36" s="226">
        <v>7.3087992805697024E-3</v>
      </c>
      <c r="K36" s="226">
        <v>3.463615456387422E-3</v>
      </c>
      <c r="L36" s="226">
        <v>3.4809453268196118E-3</v>
      </c>
      <c r="M36" s="226">
        <v>7.4177024808888088E-3</v>
      </c>
      <c r="N36" s="226">
        <v>6.7560348931674499E-3</v>
      </c>
      <c r="O36" s="226">
        <v>6.9817612612647906E-3</v>
      </c>
      <c r="P36" s="226">
        <v>7.2289095132636871E-3</v>
      </c>
      <c r="Q36" s="226">
        <v>7.4185195953957424E-3</v>
      </c>
      <c r="R36" s="226">
        <v>7.4717759953033241E-3</v>
      </c>
      <c r="S36" s="226">
        <v>7.4683706924578517E-3</v>
      </c>
      <c r="T36" s="226">
        <v>7.2420344499489076E-3</v>
      </c>
      <c r="U36" s="226">
        <v>5.9511923401788548E-3</v>
      </c>
      <c r="V36" s="226">
        <v>5.5902417331560629E-3</v>
      </c>
      <c r="W36" s="226">
        <v>5.3493608197606977E-3</v>
      </c>
      <c r="DA36" s="174" t="s">
        <v>675</v>
      </c>
    </row>
    <row r="37" spans="1:105" ht="12" customHeight="1" x14ac:dyDescent="0.25">
      <c r="A37" s="202" t="s">
        <v>94</v>
      </c>
      <c r="B37" s="226">
        <v>1.004925585676012</v>
      </c>
      <c r="C37" s="226">
        <v>0.93983011160586183</v>
      </c>
      <c r="D37" s="226">
        <v>1.0859378964189681</v>
      </c>
      <c r="E37" s="226">
        <v>1.3379971944720681</v>
      </c>
      <c r="F37" s="226">
        <v>1.473635959743465</v>
      </c>
      <c r="G37" s="226">
        <v>1.667089642254701</v>
      </c>
      <c r="H37" s="226">
        <v>1.532069508586283</v>
      </c>
      <c r="I37" s="226">
        <v>1.524574697091958</v>
      </c>
      <c r="J37" s="226">
        <v>1.174417416203652</v>
      </c>
      <c r="K37" s="226">
        <v>0.55655247310287048</v>
      </c>
      <c r="L37" s="226">
        <v>0.55933713045557998</v>
      </c>
      <c r="M37" s="226">
        <v>1.1919165717044871</v>
      </c>
      <c r="N37" s="226">
        <v>1.0855962434361679</v>
      </c>
      <c r="O37" s="226">
        <v>1.1218671776639919</v>
      </c>
      <c r="P37" s="226">
        <v>1.161580296110607</v>
      </c>
      <c r="Q37" s="226">
        <v>1.1920478700848549</v>
      </c>
      <c r="R37" s="226">
        <v>1.2006053965915739</v>
      </c>
      <c r="S37" s="226">
        <v>1.2000582141043219</v>
      </c>
      <c r="T37" s="226">
        <v>1.1636892819560201</v>
      </c>
      <c r="U37" s="226">
        <v>0.95626978703115062</v>
      </c>
      <c r="V37" s="226">
        <v>0.8982702903964852</v>
      </c>
      <c r="W37" s="226">
        <v>0.85956424182916003</v>
      </c>
      <c r="DA37" s="174" t="s">
        <v>676</v>
      </c>
    </row>
    <row r="38" spans="1:105" ht="12" customHeight="1" x14ac:dyDescent="0.25">
      <c r="A38" s="202" t="s">
        <v>95</v>
      </c>
      <c r="B38" s="226">
        <v>1.7147881062353449E-2</v>
      </c>
      <c r="C38" s="226">
        <v>1.6037102848560091E-2</v>
      </c>
      <c r="D38" s="226">
        <v>1.8530261498286061E-2</v>
      </c>
      <c r="E38" s="226">
        <v>2.2831358938020619E-2</v>
      </c>
      <c r="F38" s="226">
        <v>2.5145876000250408E-2</v>
      </c>
      <c r="G38" s="226">
        <v>2.8446937079858011E-2</v>
      </c>
      <c r="H38" s="226">
        <v>2.6142976243184131E-2</v>
      </c>
      <c r="I38" s="226">
        <v>2.6015086041241479E-2</v>
      </c>
      <c r="J38" s="226">
        <v>2.0040061132555749E-2</v>
      </c>
      <c r="K38" s="226">
        <v>9.4969177317807702E-3</v>
      </c>
      <c r="L38" s="226">
        <v>9.5444346561822397E-3</v>
      </c>
      <c r="M38" s="226">
        <v>2.0338663776868049E-2</v>
      </c>
      <c r="N38" s="226">
        <v>1.852443158928864E-2</v>
      </c>
      <c r="O38" s="226">
        <v>1.9143352706458509E-2</v>
      </c>
      <c r="P38" s="226">
        <v>1.9821010675809131E-2</v>
      </c>
      <c r="Q38" s="226">
        <v>2.0340904230332791E-2</v>
      </c>
      <c r="R38" s="226">
        <v>2.0486928422389201E-2</v>
      </c>
      <c r="S38" s="226">
        <v>2.0477591392518989E-2</v>
      </c>
      <c r="T38" s="226">
        <v>1.985699805532741E-2</v>
      </c>
      <c r="U38" s="226">
        <v>1.631762670317656E-2</v>
      </c>
      <c r="V38" s="226">
        <v>1.532793305407063E-2</v>
      </c>
      <c r="W38" s="226">
        <v>1.466745955564768E-2</v>
      </c>
      <c r="DA38" s="174" t="s">
        <v>677</v>
      </c>
    </row>
    <row r="39" spans="1:105" ht="12" customHeight="1" x14ac:dyDescent="0.25">
      <c r="A39" s="56" t="s">
        <v>96</v>
      </c>
      <c r="B39" s="262">
        <v>0.1728928573485756</v>
      </c>
      <c r="C39" s="262">
        <v>0.15612193220267601</v>
      </c>
      <c r="D39" s="262">
        <v>0.16988529965572369</v>
      </c>
      <c r="E39" s="262">
        <v>0.21310826184260959</v>
      </c>
      <c r="F39" s="262">
        <v>0.24415815943455249</v>
      </c>
      <c r="G39" s="262">
        <v>0.28891332961750271</v>
      </c>
      <c r="H39" s="262">
        <v>0.25697101775528769</v>
      </c>
      <c r="I39" s="262">
        <v>0.25007611933677409</v>
      </c>
      <c r="J39" s="262">
        <v>0.23286727982169961</v>
      </c>
      <c r="K39" s="262">
        <v>0.1105749416071113</v>
      </c>
      <c r="L39" s="262">
        <v>0.1000536535976784</v>
      </c>
      <c r="M39" s="262">
        <v>0.25580010320550672</v>
      </c>
      <c r="N39" s="262">
        <v>0.19080485280654791</v>
      </c>
      <c r="O39" s="262">
        <v>0.20361691419990291</v>
      </c>
      <c r="P39" s="262">
        <v>0.21979003246585799</v>
      </c>
      <c r="Q39" s="262">
        <v>0.2335556931014825</v>
      </c>
      <c r="R39" s="262">
        <v>0.2350009069721774</v>
      </c>
      <c r="S39" s="262">
        <v>0.24297076148765839</v>
      </c>
      <c r="T39" s="262">
        <v>0.23288826447525821</v>
      </c>
      <c r="U39" s="262">
        <v>0.17635292220024479</v>
      </c>
      <c r="V39" s="262">
        <v>0.217929666654222</v>
      </c>
      <c r="W39" s="262">
        <v>0.28088396093030182</v>
      </c>
      <c r="DA39" s="68" t="s">
        <v>678</v>
      </c>
    </row>
    <row r="40" spans="1:105" ht="12" customHeight="1" x14ac:dyDescent="0.25">
      <c r="A40" s="37" t="s">
        <v>160</v>
      </c>
      <c r="B40" s="228">
        <v>5.6235977046447463E-3</v>
      </c>
      <c r="C40" s="228">
        <v>3.940761599161605E-3</v>
      </c>
      <c r="D40" s="228">
        <v>2.7269459751176101E-3</v>
      </c>
      <c r="E40" s="228">
        <v>3.250566234685151E-3</v>
      </c>
      <c r="F40" s="228">
        <v>8.7965232034071857E-3</v>
      </c>
      <c r="G40" s="228">
        <v>1.194992242351353E-2</v>
      </c>
      <c r="H40" s="228">
        <v>8.8990430364005932E-3</v>
      </c>
      <c r="I40" s="228">
        <v>9.1419737742801932E-3</v>
      </c>
      <c r="J40" s="228">
        <v>1.0047862418197729E-2</v>
      </c>
      <c r="K40" s="228">
        <v>0</v>
      </c>
      <c r="L40" s="228">
        <v>2.4049924091209501E-3</v>
      </c>
      <c r="M40" s="228">
        <v>7.5272723442719467E-3</v>
      </c>
      <c r="N40" s="228">
        <v>3.707622846195819E-3</v>
      </c>
      <c r="O40" s="228">
        <v>0</v>
      </c>
      <c r="P40" s="228">
        <v>0</v>
      </c>
      <c r="Q40" s="228">
        <v>0</v>
      </c>
      <c r="R40" s="228">
        <v>0</v>
      </c>
      <c r="S40" s="228">
        <v>1.397595780418428E-3</v>
      </c>
      <c r="T40" s="228">
        <v>1.974191564423299E-3</v>
      </c>
      <c r="U40" s="228">
        <v>8.4949063312664969E-4</v>
      </c>
      <c r="V40" s="228">
        <v>1.1223639969187009E-3</v>
      </c>
      <c r="W40" s="228">
        <v>1.1733297951233999E-3</v>
      </c>
      <c r="DA40" s="69" t="s">
        <v>679</v>
      </c>
    </row>
    <row r="41" spans="1:105" ht="12" customHeight="1" x14ac:dyDescent="0.25">
      <c r="A41" s="37" t="s">
        <v>162</v>
      </c>
      <c r="B41" s="228">
        <v>7.417335918673966E-2</v>
      </c>
      <c r="C41" s="228">
        <v>5.9115048160417107E-2</v>
      </c>
      <c r="D41" s="228">
        <v>3.8627067297183307E-2</v>
      </c>
      <c r="E41" s="228">
        <v>5.9630915677080197E-2</v>
      </c>
      <c r="F41" s="228">
        <v>8.5583937369051913E-2</v>
      </c>
      <c r="G41" s="228">
        <v>0.1222301052833011</v>
      </c>
      <c r="H41" s="228">
        <v>9.8135215757209349E-2</v>
      </c>
      <c r="I41" s="228">
        <v>8.94233856949566E-2</v>
      </c>
      <c r="J41" s="228">
        <v>0.14919086976095669</v>
      </c>
      <c r="K41" s="228">
        <v>8.2843939545207537E-2</v>
      </c>
      <c r="L41" s="228">
        <v>5.8794718556936798E-2</v>
      </c>
      <c r="M41" s="228">
        <v>0.18437168186309069</v>
      </c>
      <c r="N41" s="228">
        <v>9.9330375538230056E-2</v>
      </c>
      <c r="O41" s="228">
        <v>0.1185056134742412</v>
      </c>
      <c r="P41" s="228">
        <v>0.13905644136143999</v>
      </c>
      <c r="Q41" s="228">
        <v>0.15780376522268799</v>
      </c>
      <c r="R41" s="228">
        <v>0.15860207478930771</v>
      </c>
      <c r="S41" s="228">
        <v>0.17383991934160589</v>
      </c>
      <c r="T41" s="228">
        <v>0.16354363923065959</v>
      </c>
      <c r="U41" s="228">
        <v>0.1103740884905715</v>
      </c>
      <c r="V41" s="228">
        <v>0.18387417658573491</v>
      </c>
      <c r="W41" s="228">
        <v>0.26447194776588562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9.3095900457191155E-2</v>
      </c>
      <c r="C44" s="228">
        <v>9.3066122443097296E-2</v>
      </c>
      <c r="D44" s="228">
        <v>0.12853128638342279</v>
      </c>
      <c r="E44" s="228">
        <v>0.1502267799308443</v>
      </c>
      <c r="F44" s="228">
        <v>0.14977769886209341</v>
      </c>
      <c r="G44" s="228">
        <v>0.1547333019106881</v>
      </c>
      <c r="H44" s="228">
        <v>0.1499367589616778</v>
      </c>
      <c r="I44" s="228">
        <v>0.15151075986753729</v>
      </c>
      <c r="J44" s="228">
        <v>7.3628547642545256E-2</v>
      </c>
      <c r="K44" s="228">
        <v>2.7731002061903799E-2</v>
      </c>
      <c r="L44" s="228">
        <v>3.8853942631620647E-2</v>
      </c>
      <c r="M44" s="228">
        <v>6.3901148998144044E-2</v>
      </c>
      <c r="N44" s="228">
        <v>8.7766854422122037E-2</v>
      </c>
      <c r="O44" s="228">
        <v>8.5111300725661657E-2</v>
      </c>
      <c r="P44" s="228">
        <v>8.0733591104417968E-2</v>
      </c>
      <c r="Q44" s="228">
        <v>7.5751927878794506E-2</v>
      </c>
      <c r="R44" s="228">
        <v>7.639883218286965E-2</v>
      </c>
      <c r="S44" s="228">
        <v>6.7733246365634089E-2</v>
      </c>
      <c r="T44" s="228">
        <v>6.7370433680175298E-2</v>
      </c>
      <c r="U44" s="228">
        <v>6.5129343076546636E-2</v>
      </c>
      <c r="V44" s="228">
        <v>3.293312607156839E-2</v>
      </c>
      <c r="W44" s="228">
        <v>1.523868336929278E-2</v>
      </c>
      <c r="DA44" s="69" t="s">
        <v>683</v>
      </c>
    </row>
    <row r="45" spans="1:105" ht="12" customHeight="1" x14ac:dyDescent="0.25">
      <c r="A45" s="57" t="s">
        <v>517</v>
      </c>
      <c r="B45" s="263">
        <v>43.000654316454252</v>
      </c>
      <c r="C45" s="263">
        <v>40.880124014916738</v>
      </c>
      <c r="D45" s="263">
        <v>48.388057027288362</v>
      </c>
      <c r="E45" s="263">
        <v>59.179289730170147</v>
      </c>
      <c r="F45" s="263">
        <v>64.292822996510395</v>
      </c>
      <c r="G45" s="263">
        <v>71.65970365793595</v>
      </c>
      <c r="H45" s="263">
        <v>66.531718777391077</v>
      </c>
      <c r="I45" s="263">
        <v>66.869577945060911</v>
      </c>
      <c r="J45" s="263">
        <v>48.128406004903603</v>
      </c>
      <c r="K45" s="263">
        <v>22.941401478422581</v>
      </c>
      <c r="L45" s="263">
        <v>23.774161866998679</v>
      </c>
      <c r="M45" s="263">
        <v>46.570363969624061</v>
      </c>
      <c r="N45" s="263">
        <v>46.09511784857191</v>
      </c>
      <c r="O45" s="263">
        <v>47.100176494872713</v>
      </c>
      <c r="P45" s="263">
        <v>48.265471601014639</v>
      </c>
      <c r="Q45" s="263">
        <v>49.151731018919179</v>
      </c>
      <c r="R45" s="263">
        <v>49.701492342206642</v>
      </c>
      <c r="S45" s="263">
        <v>49.374448091242478</v>
      </c>
      <c r="T45" s="263">
        <v>48.128538393911732</v>
      </c>
      <c r="U45" s="263">
        <v>40.78797497256528</v>
      </c>
      <c r="V45" s="263">
        <v>35.16535818010744</v>
      </c>
      <c r="W45" s="263">
        <v>29.683214157877579</v>
      </c>
      <c r="DA45" s="70" t="s">
        <v>684</v>
      </c>
    </row>
    <row r="46" spans="1:105" ht="12" customHeight="1" x14ac:dyDescent="0.25">
      <c r="A46" s="57" t="s">
        <v>519</v>
      </c>
      <c r="B46" s="296">
        <v>6.046874350189257</v>
      </c>
      <c r="C46" s="296">
        <v>5.3989257532011976</v>
      </c>
      <c r="D46" s="296">
        <v>5.7841568416711109</v>
      </c>
      <c r="E46" s="296">
        <v>7.2935026294945136</v>
      </c>
      <c r="F46" s="296">
        <v>8.360848424252131</v>
      </c>
      <c r="G46" s="296">
        <v>9.8926983227791041</v>
      </c>
      <c r="H46" s="296">
        <v>8.826416083862334</v>
      </c>
      <c r="I46" s="296">
        <v>8.5531602319771594</v>
      </c>
      <c r="J46" s="296">
        <v>8.233821751566806</v>
      </c>
      <c r="K46" s="296">
        <v>3.8659162414295509</v>
      </c>
      <c r="L46" s="296">
        <v>3.5221789304262878</v>
      </c>
      <c r="M46" s="296">
        <v>9.4313975368805778</v>
      </c>
      <c r="N46" s="296">
        <v>6.7596327988895109</v>
      </c>
      <c r="O46" s="296">
        <v>7.2488498109782364</v>
      </c>
      <c r="P46" s="296">
        <v>7.797128835914874</v>
      </c>
      <c r="Q46" s="296">
        <v>8.27077763786383</v>
      </c>
      <c r="R46" s="296">
        <v>8.2368174589456746</v>
      </c>
      <c r="S46" s="296">
        <v>8.4638710093508163</v>
      </c>
      <c r="T46" s="296">
        <v>8.1040434817977545</v>
      </c>
      <c r="U46" s="296">
        <v>6.0069455361312327</v>
      </c>
      <c r="V46" s="296">
        <v>7.4371897626967032</v>
      </c>
      <c r="W46" s="296">
        <v>9.5869777967005749</v>
      </c>
      <c r="DA46" s="70" t="s">
        <v>685</v>
      </c>
    </row>
    <row r="47" spans="1:105" ht="12" customHeight="1" x14ac:dyDescent="0.25">
      <c r="A47" s="60" t="s">
        <v>521</v>
      </c>
      <c r="B47" s="264">
        <v>3.1740458612804412</v>
      </c>
      <c r="C47" s="264">
        <v>2.4817654181972211</v>
      </c>
      <c r="D47" s="264">
        <v>1.60123608763054</v>
      </c>
      <c r="E47" s="264">
        <v>2.454124247350244</v>
      </c>
      <c r="F47" s="264">
        <v>3.490144755016972</v>
      </c>
      <c r="G47" s="264">
        <v>4.8064681395160829</v>
      </c>
      <c r="H47" s="264">
        <v>4.0057323122156534</v>
      </c>
      <c r="I47" s="264">
        <v>3.6268138103647609</v>
      </c>
      <c r="J47" s="264">
        <v>6.0044424239328009</v>
      </c>
      <c r="K47" s="264">
        <v>3.0468776698747662</v>
      </c>
      <c r="L47" s="264">
        <v>2.3993336096851672</v>
      </c>
      <c r="M47" s="264">
        <v>7.6245010073552528</v>
      </c>
      <c r="N47" s="264">
        <v>4.1676585071761494</v>
      </c>
      <c r="O47" s="264">
        <v>4.7478950388646464</v>
      </c>
      <c r="P47" s="264">
        <v>5.3857606328217944</v>
      </c>
      <c r="Q47" s="264">
        <v>5.9887866460676573</v>
      </c>
      <c r="R47" s="264">
        <v>5.8644405333682776</v>
      </c>
      <c r="S47" s="264">
        <v>6.3370829676247453</v>
      </c>
      <c r="T47" s="264">
        <v>5.9842858070213572</v>
      </c>
      <c r="U47" s="264">
        <v>3.828929639296458</v>
      </c>
      <c r="V47" s="264">
        <v>6.3374040274502557</v>
      </c>
      <c r="W47" s="264">
        <v>9.0785048512450892</v>
      </c>
      <c r="DA47" s="72" t="s">
        <v>686</v>
      </c>
    </row>
    <row r="48" spans="1:105" ht="12" customHeight="1" x14ac:dyDescent="0.25">
      <c r="A48" s="59" t="s">
        <v>33</v>
      </c>
      <c r="B48" s="299">
        <v>0.20776353934900879</v>
      </c>
      <c r="C48" s="299">
        <v>0.14747689261039401</v>
      </c>
      <c r="D48" s="299">
        <v>0</v>
      </c>
      <c r="E48" s="299">
        <v>0.124845845718783</v>
      </c>
      <c r="F48" s="299">
        <v>0</v>
      </c>
      <c r="G48" s="299">
        <v>0</v>
      </c>
      <c r="H48" s="299">
        <v>0</v>
      </c>
      <c r="I48" s="299">
        <v>0.1160641313110978</v>
      </c>
      <c r="J48" s="299">
        <v>0.71531768605074897</v>
      </c>
      <c r="K48" s="299">
        <v>0.4638091156441756</v>
      </c>
      <c r="L48" s="299">
        <v>0.4883192586840564</v>
      </c>
      <c r="M48" s="299">
        <v>1.7590941445283499</v>
      </c>
      <c r="N48" s="299">
        <v>0.89926699359431972</v>
      </c>
      <c r="O48" s="299">
        <v>1.0142348157001151</v>
      </c>
      <c r="P48" s="299">
        <v>0.95564164544654318</v>
      </c>
      <c r="Q48" s="299">
        <v>1.08984228867956</v>
      </c>
      <c r="R48" s="299">
        <v>0.92106531718696993</v>
      </c>
      <c r="S48" s="299">
        <v>0.813102811314109</v>
      </c>
      <c r="T48" s="299">
        <v>0.75543248441116406</v>
      </c>
      <c r="U48" s="299">
        <v>9.4877986976927106E-2</v>
      </c>
      <c r="V48" s="299">
        <v>0.1355561732409771</v>
      </c>
      <c r="W48" s="299">
        <v>0.18060933742679239</v>
      </c>
      <c r="DA48" s="71" t="s">
        <v>687</v>
      </c>
    </row>
    <row r="49" spans="1:105" ht="12" customHeight="1" x14ac:dyDescent="0.25">
      <c r="A49" s="59" t="s">
        <v>160</v>
      </c>
      <c r="B49" s="299">
        <v>0.17845835455950509</v>
      </c>
      <c r="C49" s="299">
        <v>0.1270259173839263</v>
      </c>
      <c r="D49" s="299">
        <v>9.1262174854636571E-2</v>
      </c>
      <c r="E49" s="299">
        <v>0.1076824031035828</v>
      </c>
      <c r="F49" s="299">
        <v>0.29417049021534469</v>
      </c>
      <c r="G49" s="299">
        <v>0.4039436644241976</v>
      </c>
      <c r="H49" s="299">
        <v>0.2942302555853854</v>
      </c>
      <c r="I49" s="299">
        <v>0.30567853298907399</v>
      </c>
      <c r="J49" s="299">
        <v>0.31286350977753519</v>
      </c>
      <c r="K49" s="299">
        <v>0</v>
      </c>
      <c r="L49" s="299">
        <v>7.1473005713075813E-2</v>
      </c>
      <c r="M49" s="299">
        <v>0.2188798303615743</v>
      </c>
      <c r="N49" s="299">
        <v>0.11260021071633509</v>
      </c>
      <c r="O49" s="299">
        <v>0</v>
      </c>
      <c r="P49" s="299">
        <v>0</v>
      </c>
      <c r="Q49" s="299">
        <v>0</v>
      </c>
      <c r="R49" s="299">
        <v>0</v>
      </c>
      <c r="S49" s="299">
        <v>4.5128136114979671E-2</v>
      </c>
      <c r="T49" s="299">
        <v>6.387775768192297E-2</v>
      </c>
      <c r="U49" s="299">
        <v>2.921369154549833E-2</v>
      </c>
      <c r="V49" s="299">
        <v>3.854360660644502E-2</v>
      </c>
      <c r="W49" s="299">
        <v>4.0260948428184597E-2</v>
      </c>
      <c r="DA49" s="71" t="s">
        <v>688</v>
      </c>
    </row>
    <row r="50" spans="1:105" ht="12" customHeight="1" x14ac:dyDescent="0.25">
      <c r="A50" s="59" t="s">
        <v>70</v>
      </c>
      <c r="B50" s="299">
        <v>0.49038051799151039</v>
      </c>
      <c r="C50" s="299">
        <v>0.34738456139318258</v>
      </c>
      <c r="D50" s="299">
        <v>0.24820373270202831</v>
      </c>
      <c r="E50" s="299">
        <v>0.29348762638497888</v>
      </c>
      <c r="F50" s="299">
        <v>0.40243643260338741</v>
      </c>
      <c r="G50" s="299">
        <v>0.36971092397086758</v>
      </c>
      <c r="H50" s="299">
        <v>0.54453791132172646</v>
      </c>
      <c r="I50" s="299">
        <v>0.28663415654952218</v>
      </c>
      <c r="J50" s="299">
        <v>0.4420920334738635</v>
      </c>
      <c r="K50" s="299">
        <v>0.12713125442534551</v>
      </c>
      <c r="L50" s="299">
        <v>0.13408386981229331</v>
      </c>
      <c r="M50" s="299">
        <v>0.4136976554063887</v>
      </c>
      <c r="N50" s="299">
        <v>0.21136984536797149</v>
      </c>
      <c r="O50" s="299">
        <v>0.23843413411221351</v>
      </c>
      <c r="P50" s="299">
        <v>0.26125131030081827</v>
      </c>
      <c r="Q50" s="299">
        <v>0.12743986230217541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2.2974434493804168</v>
      </c>
      <c r="C51" s="299">
        <v>1.859878046809718</v>
      </c>
      <c r="D51" s="299">
        <v>1.261770180073875</v>
      </c>
      <c r="E51" s="299">
        <v>1.9281083721428991</v>
      </c>
      <c r="F51" s="299">
        <v>2.7935378321982398</v>
      </c>
      <c r="G51" s="299">
        <v>4.0328135511210181</v>
      </c>
      <c r="H51" s="299">
        <v>3.1669641453085422</v>
      </c>
      <c r="I51" s="299">
        <v>2.918436989515067</v>
      </c>
      <c r="J51" s="299">
        <v>4.5341691946306533</v>
      </c>
      <c r="K51" s="299">
        <v>2.4559372998052451</v>
      </c>
      <c r="L51" s="299">
        <v>1.705457475475741</v>
      </c>
      <c r="M51" s="299">
        <v>5.2328293770589402</v>
      </c>
      <c r="N51" s="299">
        <v>2.9444214574975232</v>
      </c>
      <c r="O51" s="299">
        <v>3.4952260890523181</v>
      </c>
      <c r="P51" s="299">
        <v>4.1688676770744344</v>
      </c>
      <c r="Q51" s="299">
        <v>4.7715044950859218</v>
      </c>
      <c r="R51" s="299">
        <v>4.943375216181308</v>
      </c>
      <c r="S51" s="299">
        <v>5.4788520201956574</v>
      </c>
      <c r="T51" s="299">
        <v>5.1649755649282696</v>
      </c>
      <c r="U51" s="299">
        <v>3.7048379607740318</v>
      </c>
      <c r="V51" s="299">
        <v>6.1633042476028326</v>
      </c>
      <c r="W51" s="299">
        <v>8.8576345653901125</v>
      </c>
      <c r="DA51" s="71" t="s">
        <v>690</v>
      </c>
    </row>
    <row r="52" spans="1:105" ht="12" customHeight="1" x14ac:dyDescent="0.25">
      <c r="A52" s="60" t="s">
        <v>527</v>
      </c>
      <c r="B52" s="264">
        <v>2.8728284889088158</v>
      </c>
      <c r="C52" s="264">
        <v>2.917160335003977</v>
      </c>
      <c r="D52" s="264">
        <v>4.1829207540405706</v>
      </c>
      <c r="E52" s="264">
        <v>4.83937838214427</v>
      </c>
      <c r="F52" s="264">
        <v>4.8707036692351586</v>
      </c>
      <c r="G52" s="264">
        <v>5.0862301832630203</v>
      </c>
      <c r="H52" s="264">
        <v>4.8206837716466806</v>
      </c>
      <c r="I52" s="264">
        <v>4.926346421612398</v>
      </c>
      <c r="J52" s="264">
        <v>2.229379327634005</v>
      </c>
      <c r="K52" s="264">
        <v>0.81903857155478477</v>
      </c>
      <c r="L52" s="264">
        <v>1.1228453207411211</v>
      </c>
      <c r="M52" s="264">
        <v>1.806896529525325</v>
      </c>
      <c r="N52" s="264">
        <v>2.591974291713361</v>
      </c>
      <c r="O52" s="264">
        <v>2.5009547721135892</v>
      </c>
      <c r="P52" s="264">
        <v>2.4113682030930792</v>
      </c>
      <c r="Q52" s="264">
        <v>2.2819909917961732</v>
      </c>
      <c r="R52" s="264">
        <v>2.372376925577397</v>
      </c>
      <c r="S52" s="264">
        <v>2.1267880417260701</v>
      </c>
      <c r="T52" s="264">
        <v>2.1197576747763969</v>
      </c>
      <c r="U52" s="264">
        <v>2.1780158968347751</v>
      </c>
      <c r="V52" s="264">
        <v>1.099785735246448</v>
      </c>
      <c r="W52" s="264">
        <v>0.50847294545548594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1.7151277842897901</v>
      </c>
      <c r="C53" s="296">
        <f t="shared" si="0"/>
        <v>1.4113752072129322</v>
      </c>
      <c r="D53" s="296">
        <f t="shared" si="0"/>
        <v>1.4027853594460991</v>
      </c>
      <c r="E53" s="296">
        <f t="shared" si="0"/>
        <v>1.8425117866234806</v>
      </c>
      <c r="F53" s="296">
        <f t="shared" si="0"/>
        <v>2.2757004433730543</v>
      </c>
      <c r="G53" s="296">
        <f t="shared" si="0"/>
        <v>2.9198404679868428</v>
      </c>
      <c r="H53" s="296">
        <f t="shared" si="0"/>
        <v>2.3903086829676967</v>
      </c>
      <c r="I53" s="296">
        <f t="shared" si="0"/>
        <v>2.1563393169392335</v>
      </c>
      <c r="J53" s="296">
        <f t="shared" si="0"/>
        <v>2.1854425468178209</v>
      </c>
      <c r="K53" s="296">
        <f t="shared" si="0"/>
        <v>0.93701619454772245</v>
      </c>
      <c r="L53" s="296">
        <f t="shared" si="0"/>
        <v>0.80443088081706271</v>
      </c>
      <c r="M53" s="296">
        <f t="shared" si="0"/>
        <v>2.8308690237729559</v>
      </c>
      <c r="N53" s="296">
        <f t="shared" si="0"/>
        <v>1.845010313918813</v>
      </c>
      <c r="O53" s="296">
        <f t="shared" si="0"/>
        <v>2.0286760930080523</v>
      </c>
      <c r="P53" s="296">
        <f t="shared" si="0"/>
        <v>2.1389214437784601</v>
      </c>
      <c r="Q53" s="296">
        <f t="shared" si="0"/>
        <v>2.1776889187266999</v>
      </c>
      <c r="R53" s="296">
        <f t="shared" si="0"/>
        <v>2.1878795896940249</v>
      </c>
      <c r="S53" s="296">
        <f t="shared" si="0"/>
        <v>2.1064547961704223</v>
      </c>
      <c r="T53" s="296">
        <f t="shared" si="0"/>
        <v>1.9443052371086456</v>
      </c>
      <c r="U53" s="296">
        <f t="shared" si="0"/>
        <v>1.4230571303495474</v>
      </c>
      <c r="V53" s="296">
        <f t="shared" si="0"/>
        <v>1.7184818091699672</v>
      </c>
      <c r="W53" s="296">
        <f t="shared" si="0"/>
        <v>2.0342223544900331</v>
      </c>
      <c r="DA53" s="70"/>
    </row>
    <row r="54" spans="1:105" ht="12" customHeight="1" x14ac:dyDescent="0.25">
      <c r="A54" s="60" t="s">
        <v>530</v>
      </c>
      <c r="B54" s="264">
        <v>0.14495048480257369</v>
      </c>
      <c r="C54" s="264">
        <v>0.1202722613812969</v>
      </c>
      <c r="D54" s="264">
        <v>8.380986019605205E-2</v>
      </c>
      <c r="E54" s="264">
        <v>0.1284517647723899</v>
      </c>
      <c r="F54" s="264">
        <v>0.17449280514181401</v>
      </c>
      <c r="G54" s="264">
        <v>0.2329328840018372</v>
      </c>
      <c r="H54" s="264">
        <v>0.1941602536780678</v>
      </c>
      <c r="I54" s="264">
        <v>0.1872396246002766</v>
      </c>
      <c r="J54" s="264">
        <v>0.2378829239019275</v>
      </c>
      <c r="K54" s="264">
        <v>0.12193050240846511</v>
      </c>
      <c r="L54" s="264">
        <v>0.1070709928274385</v>
      </c>
      <c r="M54" s="264">
        <v>0.26513382371463012</v>
      </c>
      <c r="N54" s="264">
        <v>0.19043271100406811</v>
      </c>
      <c r="O54" s="264">
        <v>0.20808374610953051</v>
      </c>
      <c r="P54" s="264">
        <v>0.22618687482170269</v>
      </c>
      <c r="Q54" s="264">
        <v>0.24362791644071571</v>
      </c>
      <c r="R54" s="264">
        <v>0.24330606899659599</v>
      </c>
      <c r="S54" s="264">
        <v>0.2538621453388078</v>
      </c>
      <c r="T54" s="264">
        <v>0.24326691779332171</v>
      </c>
      <c r="U54" s="264">
        <v>0.1767531422877843</v>
      </c>
      <c r="V54" s="264">
        <v>0.21240309210094399</v>
      </c>
      <c r="W54" s="264">
        <v>0.22168118766828321</v>
      </c>
      <c r="DA54" s="72" t="s">
        <v>692</v>
      </c>
    </row>
    <row r="55" spans="1:105" ht="12" customHeight="1" x14ac:dyDescent="0.25">
      <c r="A55" s="59" t="s">
        <v>33</v>
      </c>
      <c r="B55" s="232">
        <v>1.1221751560136731E-2</v>
      </c>
      <c r="C55" s="232">
        <v>8.3103159959456406E-3</v>
      </c>
      <c r="D55" s="232">
        <v>0</v>
      </c>
      <c r="E55" s="232">
        <v>7.4221963339281046E-3</v>
      </c>
      <c r="F55" s="232">
        <v>0</v>
      </c>
      <c r="G55" s="232">
        <v>0</v>
      </c>
      <c r="H55" s="232">
        <v>0</v>
      </c>
      <c r="I55" s="232">
        <v>6.5061782983512704E-3</v>
      </c>
      <c r="J55" s="232">
        <v>3.0591719458808401E-2</v>
      </c>
      <c r="K55" s="232">
        <v>1.9368969234068029E-2</v>
      </c>
      <c r="L55" s="232">
        <v>2.3081264252565341E-2</v>
      </c>
      <c r="M55" s="232">
        <v>6.4680082654974186E-2</v>
      </c>
      <c r="N55" s="232">
        <v>4.3285479434247411E-2</v>
      </c>
      <c r="O55" s="232">
        <v>4.6800667384248089E-2</v>
      </c>
      <c r="P55" s="232">
        <v>4.2180350084071588E-2</v>
      </c>
      <c r="Q55" s="232">
        <v>4.5299487615269141E-2</v>
      </c>
      <c r="R55" s="232">
        <v>3.8213497150963657E-2</v>
      </c>
      <c r="S55" s="232">
        <v>3.2572719201526247E-2</v>
      </c>
      <c r="T55" s="232">
        <v>3.0709050003600458E-2</v>
      </c>
      <c r="U55" s="232">
        <v>4.3798094799132239E-3</v>
      </c>
      <c r="V55" s="232">
        <v>4.5432720124897828E-3</v>
      </c>
      <c r="W55" s="232">
        <v>4.4101636867288794E-3</v>
      </c>
      <c r="DA55" s="71" t="s">
        <v>693</v>
      </c>
    </row>
    <row r="56" spans="1:105" ht="12" customHeight="1" x14ac:dyDescent="0.25">
      <c r="A56" s="59" t="s">
        <v>160</v>
      </c>
      <c r="B56" s="232">
        <v>9.638916072437E-3</v>
      </c>
      <c r="C56" s="232">
        <v>7.1579044991412653E-3</v>
      </c>
      <c r="D56" s="232">
        <v>5.6529838979045462E-3</v>
      </c>
      <c r="E56" s="232">
        <v>6.4018144371762262E-3</v>
      </c>
      <c r="F56" s="232">
        <v>1.6624184886574449E-2</v>
      </c>
      <c r="G56" s="232">
        <v>2.1207327369396331E-2</v>
      </c>
      <c r="H56" s="232">
        <v>1.6505233294456578E-2</v>
      </c>
      <c r="I56" s="232">
        <v>1.7135345908673511E-2</v>
      </c>
      <c r="J56" s="232">
        <v>1.3380114747132779E-2</v>
      </c>
      <c r="K56" s="232">
        <v>0</v>
      </c>
      <c r="L56" s="232">
        <v>3.3782966828592069E-3</v>
      </c>
      <c r="M56" s="232">
        <v>8.047986268005675E-3</v>
      </c>
      <c r="N56" s="232">
        <v>5.4199188227435427E-3</v>
      </c>
      <c r="O56" s="232">
        <v>0</v>
      </c>
      <c r="P56" s="232">
        <v>0</v>
      </c>
      <c r="Q56" s="232">
        <v>0</v>
      </c>
      <c r="R56" s="232">
        <v>0</v>
      </c>
      <c r="S56" s="232">
        <v>1.807823174766562E-3</v>
      </c>
      <c r="T56" s="232">
        <v>2.596691690192633E-3</v>
      </c>
      <c r="U56" s="232">
        <v>1.3485783926396959E-3</v>
      </c>
      <c r="V56" s="232">
        <v>1.291819361440508E-3</v>
      </c>
      <c r="W56" s="232">
        <v>9.8310184446147135E-4</v>
      </c>
      <c r="DA56" s="71" t="s">
        <v>694</v>
      </c>
    </row>
    <row r="57" spans="1:105" ht="12" customHeight="1" x14ac:dyDescent="0.25">
      <c r="A57" s="59" t="s">
        <v>162</v>
      </c>
      <c r="B57" s="232">
        <v>0.12408981717000001</v>
      </c>
      <c r="C57" s="232">
        <v>0.10480404088621</v>
      </c>
      <c r="D57" s="232">
        <v>7.8156876298147507E-2</v>
      </c>
      <c r="E57" s="232">
        <v>0.11462775400128559</v>
      </c>
      <c r="F57" s="232">
        <v>0.15786862025523951</v>
      </c>
      <c r="G57" s="232">
        <v>0.21172555663244089</v>
      </c>
      <c r="H57" s="232">
        <v>0.1776550203836112</v>
      </c>
      <c r="I57" s="232">
        <v>0.16359810039325179</v>
      </c>
      <c r="J57" s="232">
        <v>0.19391108969598631</v>
      </c>
      <c r="K57" s="232">
        <v>0.1025615331743971</v>
      </c>
      <c r="L57" s="232">
        <v>8.0611431892013974E-2</v>
      </c>
      <c r="M57" s="232">
        <v>0.1924057547916502</v>
      </c>
      <c r="N57" s="232">
        <v>0.14172731274707709</v>
      </c>
      <c r="O57" s="232">
        <v>0.16128307872528241</v>
      </c>
      <c r="P57" s="232">
        <v>0.18400652473763121</v>
      </c>
      <c r="Q57" s="232">
        <v>0.19832842882544649</v>
      </c>
      <c r="R57" s="232">
        <v>0.20509257184563229</v>
      </c>
      <c r="S57" s="232">
        <v>0.21948160296251501</v>
      </c>
      <c r="T57" s="232">
        <v>0.20996117609952861</v>
      </c>
      <c r="U57" s="232">
        <v>0.17102475441523141</v>
      </c>
      <c r="V57" s="232">
        <v>0.2065680007270137</v>
      </c>
      <c r="W57" s="232">
        <v>0.21628792213709289</v>
      </c>
      <c r="DA57" s="71" t="s">
        <v>695</v>
      </c>
    </row>
    <row r="58" spans="1:105" ht="12" customHeight="1" x14ac:dyDescent="0.25">
      <c r="A58" s="60" t="s">
        <v>535</v>
      </c>
      <c r="B58" s="264">
        <v>1.4150097100322501</v>
      </c>
      <c r="C58" s="264">
        <v>1.1267210974917341</v>
      </c>
      <c r="D58" s="264">
        <v>1.05987600149574</v>
      </c>
      <c r="E58" s="264">
        <v>1.42635468188047</v>
      </c>
      <c r="F58" s="264">
        <v>1.8259540658358331</v>
      </c>
      <c r="G58" s="264">
        <v>2.4198769109669742</v>
      </c>
      <c r="H58" s="264">
        <v>1.925725830731476</v>
      </c>
      <c r="I58" s="264">
        <v>1.692944709603216</v>
      </c>
      <c r="J58" s="264">
        <v>1.852216604997827</v>
      </c>
      <c r="K58" s="264">
        <v>0.78088211062506796</v>
      </c>
      <c r="L58" s="264">
        <v>0.64428663908147399</v>
      </c>
      <c r="M58" s="264">
        <v>2.4992974728666302</v>
      </c>
      <c r="N58" s="264">
        <v>1.5298150455238411</v>
      </c>
      <c r="O58" s="264">
        <v>1.705188743491415</v>
      </c>
      <c r="P58" s="264">
        <v>1.8063009957939451</v>
      </c>
      <c r="Q58" s="264">
        <v>1.8392096428326159</v>
      </c>
      <c r="R58" s="264">
        <v>1.8461474729514999</v>
      </c>
      <c r="S58" s="264">
        <v>1.7673939911782961</v>
      </c>
      <c r="T58" s="264">
        <v>1.614868150870735</v>
      </c>
      <c r="U58" s="264">
        <v>1.145761228078054</v>
      </c>
      <c r="V58" s="264">
        <v>1.4692185311312109</v>
      </c>
      <c r="W58" s="264">
        <v>1.80012514807277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0.14985916557751061</v>
      </c>
      <c r="K59" s="231">
        <v>2.5464382687279741E-2</v>
      </c>
      <c r="L59" s="231">
        <v>3.5178152043877871E-2</v>
      </c>
      <c r="M59" s="231">
        <v>0.24587964516711761</v>
      </c>
      <c r="N59" s="231">
        <v>7.2805121537097978E-2</v>
      </c>
      <c r="O59" s="231">
        <v>8.7337370462194072E-2</v>
      </c>
      <c r="P59" s="231">
        <v>9.6040805309170835E-2</v>
      </c>
      <c r="Q59" s="231">
        <v>8.9597682093483691E-2</v>
      </c>
      <c r="R59" s="231">
        <v>9.6461752225341424E-2</v>
      </c>
      <c r="S59" s="231">
        <v>8.9501248251465493E-2</v>
      </c>
      <c r="T59" s="231">
        <v>8.6726803428796226E-2</v>
      </c>
      <c r="U59" s="231">
        <v>6.4143426235454507E-2</v>
      </c>
      <c r="V59" s="231">
        <v>8.2203716984896438E-2</v>
      </c>
      <c r="W59" s="231">
        <v>8.6670513912855809E-2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9.2857886045399532E-2</v>
      </c>
      <c r="C61" s="231">
        <v>6.7123561923896902E-2</v>
      </c>
      <c r="D61" s="231">
        <v>0</v>
      </c>
      <c r="E61" s="231">
        <v>7.2743052200809927E-2</v>
      </c>
      <c r="F61" s="231">
        <v>0</v>
      </c>
      <c r="G61" s="231">
        <v>0</v>
      </c>
      <c r="H61" s="231">
        <v>0</v>
      </c>
      <c r="I61" s="231">
        <v>5.1423210336896043E-2</v>
      </c>
      <c r="J61" s="231">
        <v>0.19241828675462189</v>
      </c>
      <c r="K61" s="231">
        <v>8.069746505090486E-2</v>
      </c>
      <c r="L61" s="231">
        <v>0.1162048810685354</v>
      </c>
      <c r="M61" s="231">
        <v>0.41294073286322042</v>
      </c>
      <c r="N61" s="231">
        <v>0.24221792009787749</v>
      </c>
      <c r="O61" s="231">
        <v>0.26281484170782138</v>
      </c>
      <c r="P61" s="231">
        <v>0.25165049509135851</v>
      </c>
      <c r="Q61" s="231">
        <v>0.28022748711439421</v>
      </c>
      <c r="R61" s="231">
        <v>0.23760041239287841</v>
      </c>
      <c r="S61" s="231">
        <v>0.1953722468189418</v>
      </c>
      <c r="T61" s="231">
        <v>0.19183662966766921</v>
      </c>
      <c r="U61" s="231">
        <v>2.6656741758030421E-2</v>
      </c>
      <c r="V61" s="231">
        <v>2.9470096446008089E-2</v>
      </c>
      <c r="W61" s="231">
        <v>3.3842148600962137E-2</v>
      </c>
      <c r="DA61" s="73" t="s">
        <v>699</v>
      </c>
    </row>
    <row r="62" spans="1:105" ht="12" customHeight="1" x14ac:dyDescent="0.25">
      <c r="A62" s="64" t="s">
        <v>160</v>
      </c>
      <c r="B62" s="231">
        <v>8.127700744288352E-2</v>
      </c>
      <c r="C62" s="231">
        <v>5.891484225732261E-2</v>
      </c>
      <c r="D62" s="231">
        <v>6.1721793909995638E-2</v>
      </c>
      <c r="E62" s="231">
        <v>6.3935714940206403E-2</v>
      </c>
      <c r="F62" s="231">
        <v>0.15709840382776941</v>
      </c>
      <c r="G62" s="231">
        <v>0.2075175563844687</v>
      </c>
      <c r="H62" s="231">
        <v>0.14444883499254621</v>
      </c>
      <c r="I62" s="231">
        <v>0.13800901756041761</v>
      </c>
      <c r="J62" s="231">
        <v>8.5759779667777314E-2</v>
      </c>
      <c r="K62" s="231">
        <v>0</v>
      </c>
      <c r="L62" s="231">
        <v>1.733181031015538E-2</v>
      </c>
      <c r="M62" s="231">
        <v>5.2358325386554438E-2</v>
      </c>
      <c r="N62" s="231">
        <v>3.0905671447347849E-2</v>
      </c>
      <c r="O62" s="231">
        <v>0</v>
      </c>
      <c r="P62" s="231">
        <v>0</v>
      </c>
      <c r="Q62" s="231">
        <v>0</v>
      </c>
      <c r="R62" s="231">
        <v>0</v>
      </c>
      <c r="S62" s="231">
        <v>1.1049590112963231E-2</v>
      </c>
      <c r="T62" s="231">
        <v>1.652977360526367E-2</v>
      </c>
      <c r="U62" s="231">
        <v>8.363911050743935E-3</v>
      </c>
      <c r="V62" s="231">
        <v>8.5387828693211428E-3</v>
      </c>
      <c r="W62" s="231">
        <v>7.6874639672785076E-3</v>
      </c>
      <c r="DA62" s="73" t="s">
        <v>700</v>
      </c>
    </row>
    <row r="63" spans="1:105" ht="12" customHeight="1" x14ac:dyDescent="0.25">
      <c r="A63" s="64" t="s">
        <v>70</v>
      </c>
      <c r="B63" s="231">
        <v>0.21652169505349919</v>
      </c>
      <c r="C63" s="231">
        <v>0.1561997312653495</v>
      </c>
      <c r="D63" s="231">
        <v>0.1627396674595569</v>
      </c>
      <c r="E63" s="231">
        <v>0.1689374648068836</v>
      </c>
      <c r="F63" s="231">
        <v>0.20835664157819311</v>
      </c>
      <c r="G63" s="231">
        <v>0.18413388512044271</v>
      </c>
      <c r="H63" s="231">
        <v>0.25917447381012387</v>
      </c>
      <c r="I63" s="231">
        <v>0.12546074300099419</v>
      </c>
      <c r="J63" s="231">
        <v>0.1174840264266588</v>
      </c>
      <c r="K63" s="231">
        <v>2.1852025448676499E-2</v>
      </c>
      <c r="L63" s="231">
        <v>3.1522148195232393E-2</v>
      </c>
      <c r="M63" s="231">
        <v>9.5940163370118708E-2</v>
      </c>
      <c r="N63" s="231">
        <v>5.624441442782846E-2</v>
      </c>
      <c r="O63" s="231">
        <v>6.1037755376210548E-2</v>
      </c>
      <c r="P63" s="231">
        <v>6.796415973521612E-2</v>
      </c>
      <c r="Q63" s="231">
        <v>3.2372118622618039E-2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7.9532343466505673E-2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3.9599196023288452E-4</v>
      </c>
      <c r="W64" s="231">
        <v>2.286958164025728E-4</v>
      </c>
      <c r="DA64" s="73" t="s">
        <v>702</v>
      </c>
    </row>
    <row r="65" spans="1:105" ht="12" customHeight="1" x14ac:dyDescent="0.25">
      <c r="A65" s="64" t="s">
        <v>162</v>
      </c>
      <c r="B65" s="231">
        <v>1.024353121490468</v>
      </c>
      <c r="C65" s="231">
        <v>0.84448296204516526</v>
      </c>
      <c r="D65" s="231">
        <v>0.83541454012618732</v>
      </c>
      <c r="E65" s="231">
        <v>1.1207384499325701</v>
      </c>
      <c r="F65" s="231">
        <v>1.4604990204298709</v>
      </c>
      <c r="G65" s="231">
        <v>2.0282254694620621</v>
      </c>
      <c r="H65" s="231">
        <v>1.522102521928806</v>
      </c>
      <c r="I65" s="231">
        <v>1.2899322162629221</v>
      </c>
      <c r="J65" s="231">
        <v>1.2167476329053979</v>
      </c>
      <c r="K65" s="231">
        <v>0.4262783686696166</v>
      </c>
      <c r="L65" s="231">
        <v>0.40487113995581131</v>
      </c>
      <c r="M65" s="231">
        <v>1.2254359674268891</v>
      </c>
      <c r="N65" s="231">
        <v>0.79117580684425393</v>
      </c>
      <c r="O65" s="231">
        <v>0.90352891078339759</v>
      </c>
      <c r="P65" s="231">
        <v>1.0951566379134461</v>
      </c>
      <c r="Q65" s="231">
        <v>1.2239334990510149</v>
      </c>
      <c r="R65" s="231">
        <v>1.272142448676457</v>
      </c>
      <c r="S65" s="231">
        <v>1.3132952894417029</v>
      </c>
      <c r="T65" s="231">
        <v>1.308457312295201</v>
      </c>
      <c r="U65" s="231">
        <v>1.038403703666074</v>
      </c>
      <c r="V65" s="231">
        <v>1.3366917618531231</v>
      </c>
      <c r="W65" s="231">
        <v>1.655735251116139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2.0262598927539111E-2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6.7856923514447651E-2</v>
      </c>
      <c r="J68" s="231">
        <v>8.9947713665860907E-2</v>
      </c>
      <c r="K68" s="231">
        <v>0.1470575253020846</v>
      </c>
      <c r="L68" s="231">
        <v>3.9178507507861657E-2</v>
      </c>
      <c r="M68" s="231">
        <v>0.46674263865273002</v>
      </c>
      <c r="N68" s="231">
        <v>0.33646611116943531</v>
      </c>
      <c r="O68" s="231">
        <v>0.39046986516179077</v>
      </c>
      <c r="P68" s="231">
        <v>0.29548889774475368</v>
      </c>
      <c r="Q68" s="231">
        <v>0.21307885595110471</v>
      </c>
      <c r="R68" s="231">
        <v>0.2399428596568233</v>
      </c>
      <c r="S68" s="231">
        <v>0.1581756165532229</v>
      </c>
      <c r="T68" s="231">
        <v>1.131763187380447E-2</v>
      </c>
      <c r="U68" s="231">
        <v>8.1934453677517793E-3</v>
      </c>
      <c r="V68" s="231">
        <v>1.1918181017628929E-2</v>
      </c>
      <c r="W68" s="231">
        <v>1.5961074659132692E-2</v>
      </c>
      <c r="DA68" s="73" t="s">
        <v>706</v>
      </c>
    </row>
    <row r="69" spans="1:105" ht="12" customHeight="1" x14ac:dyDescent="0.25">
      <c r="A69" s="61" t="s">
        <v>547</v>
      </c>
      <c r="B69" s="265">
        <v>0.1551675894549662</v>
      </c>
      <c r="C69" s="265">
        <v>0.16438184833990119</v>
      </c>
      <c r="D69" s="265">
        <v>0.25909949775430707</v>
      </c>
      <c r="E69" s="265">
        <v>0.28770533997062059</v>
      </c>
      <c r="F69" s="265">
        <v>0.27525357239540738</v>
      </c>
      <c r="G69" s="265">
        <v>0.26703067301803179</v>
      </c>
      <c r="H69" s="265">
        <v>0.27042259855815282</v>
      </c>
      <c r="I69" s="265">
        <v>0.27615498273574102</v>
      </c>
      <c r="J69" s="265">
        <v>9.5343017918066486E-2</v>
      </c>
      <c r="K69" s="265">
        <v>3.4203581514189382E-2</v>
      </c>
      <c r="L69" s="265">
        <v>5.3073248908150197E-2</v>
      </c>
      <c r="M69" s="265">
        <v>6.6437727191695758E-2</v>
      </c>
      <c r="N69" s="265">
        <v>0.12476255739090369</v>
      </c>
      <c r="O69" s="265">
        <v>0.1154036034071068</v>
      </c>
      <c r="P69" s="265">
        <v>0.1064335731628121</v>
      </c>
      <c r="Q69" s="265">
        <v>9.4851359453368186E-2</v>
      </c>
      <c r="R69" s="265">
        <v>9.8426047745928821E-2</v>
      </c>
      <c r="S69" s="265">
        <v>8.5198659653318479E-2</v>
      </c>
      <c r="T69" s="265">
        <v>8.6170168444588802E-2</v>
      </c>
      <c r="U69" s="265">
        <v>0.100542759983709</v>
      </c>
      <c r="V69" s="265">
        <v>3.6860185937812089E-2</v>
      </c>
      <c r="W69" s="265">
        <v>1.2416018748979711E-2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1.5678859352633809</v>
      </c>
      <c r="I72" s="225">
        <v>1.673432052652041</v>
      </c>
      <c r="J72" s="225">
        <v>1.628850907303411</v>
      </c>
      <c r="K72" s="225">
        <v>0.8932527385957344</v>
      </c>
      <c r="L72" s="225">
        <v>1.3600856723338139</v>
      </c>
      <c r="M72" s="225">
        <v>1.540075830427496</v>
      </c>
      <c r="N72" s="225">
        <v>1.4178744325073169</v>
      </c>
      <c r="O72" s="225">
        <v>1.4183824434323009</v>
      </c>
      <c r="P72" s="225">
        <v>0.58369288483072868</v>
      </c>
      <c r="Q72" s="225">
        <v>0.62137985539402751</v>
      </c>
      <c r="R72" s="225">
        <v>0.82192432515941893</v>
      </c>
      <c r="S72" s="225">
        <v>1.5475149141651141</v>
      </c>
      <c r="T72" s="225">
        <v>1.262226170249642</v>
      </c>
      <c r="U72" s="225">
        <v>0.44154045559644689</v>
      </c>
      <c r="V72" s="225">
        <v>0.7800751352406744</v>
      </c>
      <c r="W72" s="225">
        <v>0.76429668846899135</v>
      </c>
      <c r="DA72" s="89" t="s">
        <v>708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2.4643524702442441E-3</v>
      </c>
      <c r="I73" s="261">
        <v>2.6087795696538652E-3</v>
      </c>
      <c r="J73" s="261">
        <v>2.6773538750260151E-3</v>
      </c>
      <c r="K73" s="261">
        <v>1.475430521477602E-3</v>
      </c>
      <c r="L73" s="261">
        <v>2.221517216879789E-3</v>
      </c>
      <c r="M73" s="261">
        <v>2.547256228048717E-3</v>
      </c>
      <c r="N73" s="261">
        <v>2.273450935188881E-3</v>
      </c>
      <c r="O73" s="261">
        <v>2.2833838120022848E-3</v>
      </c>
      <c r="P73" s="261">
        <v>9.4568544201993686E-4</v>
      </c>
      <c r="Q73" s="261">
        <v>1.010927312332001E-3</v>
      </c>
      <c r="R73" s="261">
        <v>1.330427880587809E-3</v>
      </c>
      <c r="S73" s="261">
        <v>2.5239469870037439E-3</v>
      </c>
      <c r="T73" s="261">
        <v>2.060502849216423E-3</v>
      </c>
      <c r="U73" s="261">
        <v>7.0793217018181784E-4</v>
      </c>
      <c r="V73" s="261">
        <v>1.2923483855545111E-3</v>
      </c>
      <c r="W73" s="261">
        <v>1.285733943442603E-3</v>
      </c>
      <c r="DA73" s="67" t="s">
        <v>709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3.3270502797196782E-4</v>
      </c>
      <c r="I74" s="226">
        <v>3.5220370875289778E-4</v>
      </c>
      <c r="J74" s="226">
        <v>3.6146172539722058E-4</v>
      </c>
      <c r="K74" s="226">
        <v>1.9919356457570741E-4</v>
      </c>
      <c r="L74" s="226">
        <v>2.999205498022549E-4</v>
      </c>
      <c r="M74" s="226">
        <v>3.4389762212899791E-4</v>
      </c>
      <c r="N74" s="226">
        <v>3.0693196939882031E-4</v>
      </c>
      <c r="O74" s="226">
        <v>3.0827297808079589E-4</v>
      </c>
      <c r="P74" s="226">
        <v>1.2767422892584121E-4</v>
      </c>
      <c r="Q74" s="226">
        <v>1.3648234324764011E-4</v>
      </c>
      <c r="R74" s="226">
        <v>1.7961718162085101E-4</v>
      </c>
      <c r="S74" s="226">
        <v>3.4075070958807218E-4</v>
      </c>
      <c r="T74" s="226">
        <v>2.781824703902545E-4</v>
      </c>
      <c r="U74" s="226">
        <v>9.5575854236165262E-5</v>
      </c>
      <c r="V74" s="226">
        <v>1.7447618023684201E-4</v>
      </c>
      <c r="W74" s="226">
        <v>1.7358318372987579E-4</v>
      </c>
      <c r="DA74" s="174" t="s">
        <v>710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4.2830563761212297E-2</v>
      </c>
      <c r="I75" s="226">
        <v>4.5340713654461011E-2</v>
      </c>
      <c r="J75" s="226">
        <v>4.6532538360580078E-2</v>
      </c>
      <c r="K75" s="226">
        <v>2.5643053008209491E-2</v>
      </c>
      <c r="L75" s="226">
        <v>3.8610075447028269E-2</v>
      </c>
      <c r="M75" s="226">
        <v>4.4271435035740922E-2</v>
      </c>
      <c r="N75" s="226">
        <v>3.9512685954353102E-2</v>
      </c>
      <c r="O75" s="226">
        <v>3.9685319828291862E-2</v>
      </c>
      <c r="P75" s="226">
        <v>1.6436058198473019E-2</v>
      </c>
      <c r="Q75" s="226">
        <v>1.7569965023913722E-2</v>
      </c>
      <c r="R75" s="226">
        <v>2.3122900176517001E-2</v>
      </c>
      <c r="S75" s="226">
        <v>4.3866319311891867E-2</v>
      </c>
      <c r="T75" s="226">
        <v>3.5811638038440528E-2</v>
      </c>
      <c r="U75" s="226">
        <v>1.230389496620206E-2</v>
      </c>
      <c r="V75" s="226">
        <v>2.246107673213902E-2</v>
      </c>
      <c r="W75" s="226">
        <v>2.2346117411976969E-2</v>
      </c>
      <c r="DA75" s="174" t="s">
        <v>711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8.1380311310100381E-4</v>
      </c>
      <c r="I76" s="226">
        <v>8.6149727395456446E-4</v>
      </c>
      <c r="J76" s="226">
        <v>8.8414256673001825E-4</v>
      </c>
      <c r="K76" s="226">
        <v>4.8723141922295992E-4</v>
      </c>
      <c r="L76" s="226">
        <v>7.3361162769263702E-4</v>
      </c>
      <c r="M76" s="226">
        <v>8.4118042093488078E-4</v>
      </c>
      <c r="N76" s="226">
        <v>7.5076169942351256E-4</v>
      </c>
      <c r="O76" s="226">
        <v>7.5404183332091574E-4</v>
      </c>
      <c r="P76" s="226">
        <v>3.1229370231030621E-4</v>
      </c>
      <c r="Q76" s="226">
        <v>3.3383852506012459E-4</v>
      </c>
      <c r="R76" s="226">
        <v>4.3934719730713768E-4</v>
      </c>
      <c r="S76" s="226">
        <v>8.3348301029437233E-4</v>
      </c>
      <c r="T76" s="226">
        <v>6.8043985326482958E-4</v>
      </c>
      <c r="U76" s="226">
        <v>2.3378043965488981E-4</v>
      </c>
      <c r="V76" s="226">
        <v>4.2677220571093121E-4</v>
      </c>
      <c r="W76" s="226">
        <v>4.245879185007643E-4</v>
      </c>
      <c r="DA76" s="174" t="s">
        <v>712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5.5462064916546741E-3</v>
      </c>
      <c r="I77" s="262">
        <v>6.1123688695275818E-3</v>
      </c>
      <c r="J77" s="262">
        <v>5.5545483447957331E-3</v>
      </c>
      <c r="K77" s="262">
        <v>3.177829256304015E-3</v>
      </c>
      <c r="L77" s="262">
        <v>4.925802250850932E-3</v>
      </c>
      <c r="M77" s="262">
        <v>4.798024782900286E-3</v>
      </c>
      <c r="N77" s="262">
        <v>4.825353878581887E-3</v>
      </c>
      <c r="O77" s="262">
        <v>4.7500885150983923E-3</v>
      </c>
      <c r="P77" s="262">
        <v>1.96980685055237E-3</v>
      </c>
      <c r="Q77" s="262">
        <v>2.126305784172874E-3</v>
      </c>
      <c r="R77" s="262">
        <v>2.836508518677052E-3</v>
      </c>
      <c r="S77" s="262">
        <v>5.4796794832643186E-3</v>
      </c>
      <c r="T77" s="262">
        <v>4.5285320743251806E-3</v>
      </c>
      <c r="U77" s="262">
        <v>1.636826878947429E-3</v>
      </c>
      <c r="V77" s="262">
        <v>2.860242492906351E-3</v>
      </c>
      <c r="W77" s="262">
        <v>2.8387019787223561E-3</v>
      </c>
      <c r="DA77" s="68" t="s">
        <v>713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1.9206808101994099E-4</v>
      </c>
      <c r="I78" s="228">
        <v>2.2344842863102901E-4</v>
      </c>
      <c r="J78" s="228">
        <v>2.396701572091567E-4</v>
      </c>
      <c r="K78" s="228">
        <v>0</v>
      </c>
      <c r="L78" s="228">
        <v>1.184016434798366E-4</v>
      </c>
      <c r="M78" s="228">
        <v>1.4118852495708951E-4</v>
      </c>
      <c r="N78" s="228">
        <v>9.3763822135847942E-5</v>
      </c>
      <c r="O78" s="228">
        <v>0</v>
      </c>
      <c r="P78" s="228">
        <v>0</v>
      </c>
      <c r="Q78" s="228">
        <v>0</v>
      </c>
      <c r="R78" s="228">
        <v>0</v>
      </c>
      <c r="S78" s="228">
        <v>3.1519746972701678E-5</v>
      </c>
      <c r="T78" s="228">
        <v>3.8388322573905052E-5</v>
      </c>
      <c r="U78" s="228">
        <v>7.8845821456642676E-6</v>
      </c>
      <c r="V78" s="228">
        <v>1.473059288246696E-5</v>
      </c>
      <c r="W78" s="228">
        <v>1.1858041306734419E-5</v>
      </c>
      <c r="DA78" s="69" t="s">
        <v>714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2.1180527494772971E-3</v>
      </c>
      <c r="I79" s="228">
        <v>2.185689382813587E-3</v>
      </c>
      <c r="J79" s="228">
        <v>3.5586274693630731E-3</v>
      </c>
      <c r="K79" s="228">
        <v>2.380863973047855E-3</v>
      </c>
      <c r="L79" s="228">
        <v>2.8945585352679851E-3</v>
      </c>
      <c r="M79" s="228">
        <v>3.4582468410242328E-3</v>
      </c>
      <c r="N79" s="228">
        <v>2.5120126968172442E-3</v>
      </c>
      <c r="O79" s="228">
        <v>2.764564799297754E-3</v>
      </c>
      <c r="P79" s="228">
        <v>1.246254562748418E-3</v>
      </c>
      <c r="Q79" s="228">
        <v>1.4366554473646011E-3</v>
      </c>
      <c r="R79" s="228">
        <v>1.914359148720174E-3</v>
      </c>
      <c r="S79" s="228">
        <v>3.9205830098898876E-3</v>
      </c>
      <c r="T79" s="228">
        <v>3.1801199492668721E-3</v>
      </c>
      <c r="U79" s="228">
        <v>1.024441628336334E-3</v>
      </c>
      <c r="V79" s="228">
        <v>2.4132773719749831E-3</v>
      </c>
      <c r="W79" s="228">
        <v>2.6728369927319102E-3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3.2360856611574362E-3</v>
      </c>
      <c r="I82" s="228">
        <v>3.7032310580829659E-3</v>
      </c>
      <c r="J82" s="228">
        <v>1.756250718223503E-3</v>
      </c>
      <c r="K82" s="228">
        <v>7.9696528325615991E-4</v>
      </c>
      <c r="L82" s="228">
        <v>1.9128420721031109E-3</v>
      </c>
      <c r="M82" s="228">
        <v>1.1985894169189641E-3</v>
      </c>
      <c r="N82" s="228">
        <v>2.219577359628795E-3</v>
      </c>
      <c r="O82" s="228">
        <v>1.9855237158006378E-3</v>
      </c>
      <c r="P82" s="228">
        <v>7.2355228780395181E-4</v>
      </c>
      <c r="Q82" s="228">
        <v>6.8965033680827353E-4</v>
      </c>
      <c r="R82" s="228">
        <v>9.2214936995687832E-4</v>
      </c>
      <c r="S82" s="228">
        <v>1.527576726401729E-3</v>
      </c>
      <c r="T82" s="228">
        <v>1.3100238024844051E-3</v>
      </c>
      <c r="U82" s="228">
        <v>6.0450066846543145E-4</v>
      </c>
      <c r="V82" s="228">
        <v>4.3223452804890081E-4</v>
      </c>
      <c r="W82" s="228">
        <v>1.54006944683712E-4</v>
      </c>
      <c r="DA82" s="69" t="s">
        <v>718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0.32709972997012932</v>
      </c>
      <c r="I83" s="263">
        <v>0.35896147463187289</v>
      </c>
      <c r="J83" s="263">
        <v>0.33722956378946339</v>
      </c>
      <c r="K83" s="263">
        <v>0.19077004384297669</v>
      </c>
      <c r="L83" s="263">
        <v>0.29774147419032088</v>
      </c>
      <c r="M83" s="263">
        <v>0.30375380104355321</v>
      </c>
      <c r="N83" s="263">
        <v>0.29352612153920599</v>
      </c>
      <c r="O83" s="263">
        <v>0.29036271699737298</v>
      </c>
      <c r="P83" s="263">
        <v>0.11998701783179661</v>
      </c>
      <c r="Q83" s="263">
        <v>0.12929016992087661</v>
      </c>
      <c r="R83" s="263">
        <v>0.17070958006448159</v>
      </c>
      <c r="S83" s="263">
        <v>0.32775858541104602</v>
      </c>
      <c r="T83" s="263">
        <v>0.27057988319066029</v>
      </c>
      <c r="U83" s="263">
        <v>9.5732120948883587E-2</v>
      </c>
      <c r="V83" s="263">
        <v>0.1676020249660318</v>
      </c>
      <c r="W83" s="263">
        <v>0.16636366528274671</v>
      </c>
      <c r="DA83" s="70" t="s">
        <v>719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0.14844914914604851</v>
      </c>
      <c r="I84" s="264">
        <v>0.152211159182602</v>
      </c>
      <c r="J84" s="264">
        <v>0.24592170689588891</v>
      </c>
      <c r="K84" s="264">
        <v>0.15035322815252161</v>
      </c>
      <c r="L84" s="264">
        <v>0.20282363279470991</v>
      </c>
      <c r="M84" s="264">
        <v>0.24555970130494181</v>
      </c>
      <c r="N84" s="264">
        <v>0.18097383007435869</v>
      </c>
      <c r="O84" s="264">
        <v>0.19018351041225981</v>
      </c>
      <c r="P84" s="264">
        <v>8.2879399672296475E-2</v>
      </c>
      <c r="Q84" s="264">
        <v>9.3617707668168806E-2</v>
      </c>
      <c r="R84" s="264">
        <v>0.12154162523987359</v>
      </c>
      <c r="S84" s="264">
        <v>0.24539992951291789</v>
      </c>
      <c r="T84" s="264">
        <v>0.1998048700355893</v>
      </c>
      <c r="U84" s="264">
        <v>6.1021288295210821E-2</v>
      </c>
      <c r="V84" s="264">
        <v>0.14281762089171321</v>
      </c>
      <c r="W84" s="264">
        <v>0.15754008973089739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4.8710126546604232E-3</v>
      </c>
      <c r="J85" s="232">
        <v>2.9296999439158328E-2</v>
      </c>
      <c r="K85" s="232">
        <v>2.2887429473508959E-2</v>
      </c>
      <c r="L85" s="232">
        <v>4.1279247541952321E-2</v>
      </c>
      <c r="M85" s="232">
        <v>5.6654544642455312E-2</v>
      </c>
      <c r="N85" s="232">
        <v>3.9049214759317448E-2</v>
      </c>
      <c r="O85" s="232">
        <v>4.0626580000872298E-2</v>
      </c>
      <c r="P85" s="232">
        <v>1.4706001858637709E-2</v>
      </c>
      <c r="Q85" s="232">
        <v>1.703659569388815E-2</v>
      </c>
      <c r="R85" s="232">
        <v>1.9089250707890821E-2</v>
      </c>
      <c r="S85" s="232">
        <v>3.1486943377991981E-2</v>
      </c>
      <c r="T85" s="232">
        <v>2.5222573626302799E-2</v>
      </c>
      <c r="U85" s="232">
        <v>1.5120614745096569E-3</v>
      </c>
      <c r="V85" s="232">
        <v>3.0548486534241609E-3</v>
      </c>
      <c r="W85" s="232">
        <v>3.134129649173732E-3</v>
      </c>
      <c r="DA85" s="71" t="s">
        <v>721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1.090393158860771E-2</v>
      </c>
      <c r="I86" s="232">
        <v>1.282880408984236E-2</v>
      </c>
      <c r="J86" s="232">
        <v>1.2813833977865979E-2</v>
      </c>
      <c r="K86" s="232">
        <v>0</v>
      </c>
      <c r="L86" s="232">
        <v>6.0418503733564877E-3</v>
      </c>
      <c r="M86" s="232">
        <v>7.0493879813793049E-3</v>
      </c>
      <c r="N86" s="232">
        <v>4.8894820353988606E-3</v>
      </c>
      <c r="O86" s="232">
        <v>0</v>
      </c>
      <c r="P86" s="232">
        <v>0</v>
      </c>
      <c r="Q86" s="232">
        <v>0</v>
      </c>
      <c r="R86" s="232">
        <v>0</v>
      </c>
      <c r="S86" s="232">
        <v>1.747561374569834E-3</v>
      </c>
      <c r="T86" s="232">
        <v>2.1327669639084699E-3</v>
      </c>
      <c r="U86" s="232">
        <v>4.6557582977491569E-4</v>
      </c>
      <c r="V86" s="232">
        <v>8.6860584748504974E-4</v>
      </c>
      <c r="W86" s="232">
        <v>6.9865176391433565E-4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2.0180127705229641E-2</v>
      </c>
      <c r="I87" s="232">
        <v>1.2029544253153231E-2</v>
      </c>
      <c r="J87" s="232">
        <v>1.810659838182898E-2</v>
      </c>
      <c r="K87" s="232">
        <v>6.2735024418344616E-3</v>
      </c>
      <c r="L87" s="232">
        <v>1.1334554504936371E-2</v>
      </c>
      <c r="M87" s="232">
        <v>1.3323819171136239E-2</v>
      </c>
      <c r="N87" s="232">
        <v>9.1783936741940859E-3</v>
      </c>
      <c r="O87" s="232">
        <v>9.5508094126722422E-3</v>
      </c>
      <c r="P87" s="232">
        <v>4.0202959688515182E-3</v>
      </c>
      <c r="Q87" s="232">
        <v>1.992161096957862E-3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0.1173650898522112</v>
      </c>
      <c r="I88" s="232">
        <v>0.12248179818494601</v>
      </c>
      <c r="J88" s="232">
        <v>0.1857042750970356</v>
      </c>
      <c r="K88" s="232">
        <v>0.1211922962371782</v>
      </c>
      <c r="L88" s="232">
        <v>0.14416798037446471</v>
      </c>
      <c r="M88" s="232">
        <v>0.16853194950997091</v>
      </c>
      <c r="N88" s="232">
        <v>0.1278567396054483</v>
      </c>
      <c r="O88" s="232">
        <v>0.14000612099871521</v>
      </c>
      <c r="P88" s="232">
        <v>6.4153101844807242E-2</v>
      </c>
      <c r="Q88" s="232">
        <v>7.4588950877322799E-2</v>
      </c>
      <c r="R88" s="232">
        <v>0.1024523745319828</v>
      </c>
      <c r="S88" s="232">
        <v>0.2121654247603561</v>
      </c>
      <c r="T88" s="232">
        <v>0.172449529445378</v>
      </c>
      <c r="U88" s="232">
        <v>5.9043650990926247E-2</v>
      </c>
      <c r="V88" s="232">
        <v>0.1388941663908039</v>
      </c>
      <c r="W88" s="232">
        <v>0.15370730831780929</v>
      </c>
      <c r="DA88" s="71" t="s">
        <v>724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0.17865058082408081</v>
      </c>
      <c r="I89" s="264">
        <v>0.20675031544927089</v>
      </c>
      <c r="J89" s="264">
        <v>9.1307856893574527E-2</v>
      </c>
      <c r="K89" s="264">
        <v>4.0416815690455167E-2</v>
      </c>
      <c r="L89" s="264">
        <v>9.4917841395611019E-2</v>
      </c>
      <c r="M89" s="264">
        <v>5.81940997386114E-2</v>
      </c>
      <c r="N89" s="264">
        <v>0.1125522914648473</v>
      </c>
      <c r="O89" s="264">
        <v>0.1001792065851133</v>
      </c>
      <c r="P89" s="264">
        <v>3.7107618159500103E-2</v>
      </c>
      <c r="Q89" s="264">
        <v>3.5672462252707753E-2</v>
      </c>
      <c r="R89" s="264">
        <v>4.9167954824608007E-2</v>
      </c>
      <c r="S89" s="264">
        <v>8.2358655898128061E-2</v>
      </c>
      <c r="T89" s="264">
        <v>7.0775013155070982E-2</v>
      </c>
      <c r="U89" s="264">
        <v>3.4710832653672773E-2</v>
      </c>
      <c r="V89" s="264">
        <v>2.478440407431861E-2</v>
      </c>
      <c r="W89" s="264">
        <v>8.8235755518492505E-3</v>
      </c>
      <c r="DA89" s="72" t="s">
        <v>725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0.64580605713496109</v>
      </c>
      <c r="I90" s="296">
        <v>0.70871197177854883</v>
      </c>
      <c r="J90" s="296">
        <v>0.66580579250280769</v>
      </c>
      <c r="K90" s="296">
        <v>0.3766449145187224</v>
      </c>
      <c r="L90" s="296">
        <v>0.5878428805488809</v>
      </c>
      <c r="M90" s="296">
        <v>0.59971325751203886</v>
      </c>
      <c r="N90" s="296">
        <v>0.57952034150154352</v>
      </c>
      <c r="O90" s="296">
        <v>0.57327470560795712</v>
      </c>
      <c r="P90" s="296">
        <v>0.2368951600798051</v>
      </c>
      <c r="Q90" s="296">
        <v>0.25526274470032512</v>
      </c>
      <c r="R90" s="296">
        <v>0.33703873991786981</v>
      </c>
      <c r="S90" s="296">
        <v>0.64710686173837439</v>
      </c>
      <c r="T90" s="296">
        <v>0.53421666694544856</v>
      </c>
      <c r="U90" s="296">
        <v>0.18900774872792331</v>
      </c>
      <c r="V90" s="296">
        <v>0.33090336981027968</v>
      </c>
      <c r="W90" s="296">
        <v>0.32845842684303761</v>
      </c>
      <c r="DA90" s="70" t="s">
        <v>726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0.29308908235358122</v>
      </c>
      <c r="I91" s="264">
        <v>0.30051656897617979</v>
      </c>
      <c r="J91" s="264">
        <v>0.48553304494881999</v>
      </c>
      <c r="K91" s="264">
        <v>0.29684838156106191</v>
      </c>
      <c r="L91" s="264">
        <v>0.40044279645508207</v>
      </c>
      <c r="M91" s="264">
        <v>0.48481832285665633</v>
      </c>
      <c r="N91" s="264">
        <v>0.35730385853759949</v>
      </c>
      <c r="O91" s="264">
        <v>0.37548689814767938</v>
      </c>
      <c r="P91" s="264">
        <v>0.16363210793529601</v>
      </c>
      <c r="Q91" s="264">
        <v>0.18483317816469791</v>
      </c>
      <c r="R91" s="264">
        <v>0.23996448355706609</v>
      </c>
      <c r="S91" s="264">
        <v>0.48450287902838501</v>
      </c>
      <c r="T91" s="264">
        <v>0.39448273260828071</v>
      </c>
      <c r="U91" s="264">
        <v>0.12047676590507921</v>
      </c>
      <c r="V91" s="264">
        <v>0.28197053126853883</v>
      </c>
      <c r="W91" s="264">
        <v>0.31103768932823572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9.6170347711629581E-3</v>
      </c>
      <c r="J92" s="299">
        <v>5.7842235746925853E-2</v>
      </c>
      <c r="K92" s="299">
        <v>4.5187565846022251E-2</v>
      </c>
      <c r="L92" s="299">
        <v>8.1499266596767581E-2</v>
      </c>
      <c r="M92" s="299">
        <v>0.1118553295585475</v>
      </c>
      <c r="N92" s="299">
        <v>7.7096423834510847E-2</v>
      </c>
      <c r="O92" s="299">
        <v>8.0210679011069055E-2</v>
      </c>
      <c r="P92" s="299">
        <v>2.9034646642519431E-2</v>
      </c>
      <c r="Q92" s="299">
        <v>3.3636031106100563E-2</v>
      </c>
      <c r="R92" s="299">
        <v>3.7688669857506518E-2</v>
      </c>
      <c r="S92" s="299">
        <v>6.2165929504220993E-2</v>
      </c>
      <c r="T92" s="299">
        <v>4.9797934183211837E-2</v>
      </c>
      <c r="U92" s="299">
        <v>2.9853233418686421E-3</v>
      </c>
      <c r="V92" s="299">
        <v>6.0313096687425044E-3</v>
      </c>
      <c r="W92" s="299">
        <v>6.187837304138106E-3</v>
      </c>
      <c r="DA92" s="71" t="s">
        <v>728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2.1528067501465551E-2</v>
      </c>
      <c r="I93" s="299">
        <v>2.5328420135884971E-2</v>
      </c>
      <c r="J93" s="299">
        <v>2.5298864046091749E-2</v>
      </c>
      <c r="K93" s="299">
        <v>0</v>
      </c>
      <c r="L93" s="299">
        <v>1.192866642773769E-2</v>
      </c>
      <c r="M93" s="299">
        <v>1.391788815565482E-2</v>
      </c>
      <c r="N93" s="299">
        <v>9.6534996069899542E-3</v>
      </c>
      <c r="O93" s="299">
        <v>0</v>
      </c>
      <c r="P93" s="299">
        <v>0</v>
      </c>
      <c r="Q93" s="299">
        <v>0</v>
      </c>
      <c r="R93" s="299">
        <v>0</v>
      </c>
      <c r="S93" s="299">
        <v>3.4502801974656458E-3</v>
      </c>
      <c r="T93" s="299">
        <v>4.2108069727700807E-3</v>
      </c>
      <c r="U93" s="299">
        <v>9.1920494997575644E-4</v>
      </c>
      <c r="V93" s="299">
        <v>1.7149232058978391E-3</v>
      </c>
      <c r="W93" s="299">
        <v>1.379376072872655E-3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3.9842431869278737E-2</v>
      </c>
      <c r="I94" s="299">
        <v>2.375040952791023E-2</v>
      </c>
      <c r="J94" s="299">
        <v>3.5748580135370578E-2</v>
      </c>
      <c r="K94" s="299">
        <v>1.238602635580789E-2</v>
      </c>
      <c r="L94" s="299">
        <v>2.2378263518844019E-2</v>
      </c>
      <c r="M94" s="299">
        <v>2.6305748175568581E-2</v>
      </c>
      <c r="N94" s="299">
        <v>1.81212691007267E-2</v>
      </c>
      <c r="O94" s="299">
        <v>1.8856544362811291E-2</v>
      </c>
      <c r="P94" s="299">
        <v>7.937430851430765E-3</v>
      </c>
      <c r="Q94" s="299">
        <v>3.9332031956171394E-3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0.23171858298283701</v>
      </c>
      <c r="I95" s="299">
        <v>0.2418207045412217</v>
      </c>
      <c r="J95" s="299">
        <v>0.36664336502043182</v>
      </c>
      <c r="K95" s="299">
        <v>0.23927478935923169</v>
      </c>
      <c r="L95" s="299">
        <v>0.28463659991173279</v>
      </c>
      <c r="M95" s="299">
        <v>0.33273935696688539</v>
      </c>
      <c r="N95" s="299">
        <v>0.25243266599537201</v>
      </c>
      <c r="O95" s="299">
        <v>0.27641967477379908</v>
      </c>
      <c r="P95" s="299">
        <v>0.1266600304413458</v>
      </c>
      <c r="Q95" s="299">
        <v>0.14726394386298031</v>
      </c>
      <c r="R95" s="299">
        <v>0.2022758136995596</v>
      </c>
      <c r="S95" s="299">
        <v>0.41888666932669838</v>
      </c>
      <c r="T95" s="299">
        <v>0.34047399145229867</v>
      </c>
      <c r="U95" s="299">
        <v>0.11657223761323481</v>
      </c>
      <c r="V95" s="299">
        <v>0.2742242983938985</v>
      </c>
      <c r="W95" s="299">
        <v>0.30347047595122489</v>
      </c>
      <c r="DA95" s="71" t="s">
        <v>731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0.35271697478137992</v>
      </c>
      <c r="I96" s="264">
        <v>0.40819540280236888</v>
      </c>
      <c r="J96" s="264">
        <v>0.1802727475539877</v>
      </c>
      <c r="K96" s="264">
        <v>7.9796532957660565E-2</v>
      </c>
      <c r="L96" s="264">
        <v>0.18740008409379891</v>
      </c>
      <c r="M96" s="264">
        <v>0.1148949346553826</v>
      </c>
      <c r="N96" s="264">
        <v>0.22221648296394411</v>
      </c>
      <c r="O96" s="264">
        <v>0.19778780746027769</v>
      </c>
      <c r="P96" s="264">
        <v>7.3263052144509136E-2</v>
      </c>
      <c r="Q96" s="264">
        <v>7.0429566535627194E-2</v>
      </c>
      <c r="R96" s="264">
        <v>9.7074256360803649E-2</v>
      </c>
      <c r="S96" s="264">
        <v>0.16260398270998941</v>
      </c>
      <c r="T96" s="264">
        <v>0.13973393433716791</v>
      </c>
      <c r="U96" s="264">
        <v>6.8530982822844103E-2</v>
      </c>
      <c r="V96" s="264">
        <v>4.8932838541740853E-2</v>
      </c>
      <c r="W96" s="264">
        <v>1.7420737514801891E-2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0.54299251729410647</v>
      </c>
      <c r="I97" s="296">
        <f t="shared" si="1"/>
        <v>0.55048304316526875</v>
      </c>
      <c r="J97" s="296">
        <f t="shared" si="1"/>
        <v>0.56980550613861114</v>
      </c>
      <c r="K97" s="296">
        <f t="shared" si="1"/>
        <v>0.29485504246424543</v>
      </c>
      <c r="L97" s="296">
        <f t="shared" si="1"/>
        <v>0.42771039050235798</v>
      </c>
      <c r="M97" s="296">
        <f t="shared" si="1"/>
        <v>0.58380697778215007</v>
      </c>
      <c r="N97" s="296">
        <f t="shared" si="1"/>
        <v>0.49715878502962135</v>
      </c>
      <c r="O97" s="296">
        <f t="shared" si="1"/>
        <v>0.50696391386017636</v>
      </c>
      <c r="P97" s="296">
        <f t="shared" si="1"/>
        <v>0.20701918849684547</v>
      </c>
      <c r="Q97" s="296">
        <f t="shared" si="1"/>
        <v>0.2156494217840994</v>
      </c>
      <c r="R97" s="296">
        <f t="shared" si="1"/>
        <v>0.28626720422235774</v>
      </c>
      <c r="S97" s="296">
        <f t="shared" si="1"/>
        <v>0.51960528751365098</v>
      </c>
      <c r="T97" s="296">
        <f t="shared" si="1"/>
        <v>0.41407032482789591</v>
      </c>
      <c r="U97" s="296">
        <f t="shared" si="1"/>
        <v>0.14182257561041769</v>
      </c>
      <c r="V97" s="296">
        <f t="shared" si="1"/>
        <v>0.25435482446781538</v>
      </c>
      <c r="W97" s="296">
        <f t="shared" si="1"/>
        <v>0.24240587190683455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6.4308807079913544E-2</v>
      </c>
      <c r="I98" s="264">
        <v>6.597390744650386E-2</v>
      </c>
      <c r="J98" s="264">
        <v>0.1116689236569134</v>
      </c>
      <c r="K98" s="264">
        <v>6.6559611397117496E-2</v>
      </c>
      <c r="L98" s="264">
        <v>8.7565620842699504E-2</v>
      </c>
      <c r="M98" s="264">
        <v>0.1166749646691969</v>
      </c>
      <c r="N98" s="264">
        <v>8.2119173969421255E-2</v>
      </c>
      <c r="O98" s="264">
        <v>8.7209019079542635E-2</v>
      </c>
      <c r="P98" s="264">
        <v>3.7918455142721977E-2</v>
      </c>
      <c r="Q98" s="264">
        <v>4.254407181918797E-2</v>
      </c>
      <c r="R98" s="264">
        <v>5.5517481489570662E-2</v>
      </c>
      <c r="S98" s="264">
        <v>0.1099414925970164</v>
      </c>
      <c r="T98" s="264">
        <v>8.8696198365530499E-2</v>
      </c>
      <c r="U98" s="264">
        <v>2.6944127505373391E-2</v>
      </c>
      <c r="V98" s="264">
        <v>6.2924412808822841E-2</v>
      </c>
      <c r="W98" s="264">
        <v>6.8279035339192731E-2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2.2924528170905371E-3</v>
      </c>
      <c r="J99" s="232">
        <v>1.4360612055482259E-2</v>
      </c>
      <c r="K99" s="232">
        <v>1.057316290769904E-2</v>
      </c>
      <c r="L99" s="232">
        <v>1.8876496619095028E-2</v>
      </c>
      <c r="M99" s="232">
        <v>2.8463159670990831E-2</v>
      </c>
      <c r="N99" s="232">
        <v>1.8665741811210342E-2</v>
      </c>
      <c r="O99" s="232">
        <v>1.96144118469486E-2</v>
      </c>
      <c r="P99" s="232">
        <v>7.0712047895261599E-3</v>
      </c>
      <c r="Q99" s="232">
        <v>7.910524715854541E-3</v>
      </c>
      <c r="R99" s="232">
        <v>8.7195404926790673E-3</v>
      </c>
      <c r="S99" s="232">
        <v>1.410644884521841E-2</v>
      </c>
      <c r="T99" s="232">
        <v>1.119665598365679E-2</v>
      </c>
      <c r="U99" s="232">
        <v>6.6765514631634843E-4</v>
      </c>
      <c r="V99" s="232">
        <v>1.345944264694665E-3</v>
      </c>
      <c r="W99" s="232">
        <v>1.3583548761403001E-3</v>
      </c>
      <c r="DA99" s="71" t="s">
        <v>734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5.4667824317025616E-3</v>
      </c>
      <c r="I100" s="232">
        <v>6.0376414845737976E-3</v>
      </c>
      <c r="J100" s="232">
        <v>6.281001543575717E-3</v>
      </c>
      <c r="K100" s="232">
        <v>0</v>
      </c>
      <c r="L100" s="232">
        <v>2.7628645127272039E-3</v>
      </c>
      <c r="M100" s="232">
        <v>3.541602125002393E-3</v>
      </c>
      <c r="N100" s="232">
        <v>2.3371996037776818E-3</v>
      </c>
      <c r="O100" s="232">
        <v>0</v>
      </c>
      <c r="P100" s="232">
        <v>0</v>
      </c>
      <c r="Q100" s="232">
        <v>0</v>
      </c>
      <c r="R100" s="232">
        <v>0</v>
      </c>
      <c r="S100" s="232">
        <v>7.8292404690763105E-4</v>
      </c>
      <c r="T100" s="232">
        <v>9.4676531990727289E-4</v>
      </c>
      <c r="U100" s="232">
        <v>2.0557636312407859E-4</v>
      </c>
      <c r="V100" s="232">
        <v>3.827014662059677E-4</v>
      </c>
      <c r="W100" s="232">
        <v>3.0280082079158871E-4</v>
      </c>
      <c r="DA100" s="71" t="s">
        <v>735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5.8842024648210978E-2</v>
      </c>
      <c r="I101" s="232">
        <v>5.7643813144839531E-2</v>
      </c>
      <c r="J101" s="232">
        <v>9.1027310057855457E-2</v>
      </c>
      <c r="K101" s="232">
        <v>5.5986448489418458E-2</v>
      </c>
      <c r="L101" s="232">
        <v>6.5926259710877275E-2</v>
      </c>
      <c r="M101" s="232">
        <v>8.4670202873203718E-2</v>
      </c>
      <c r="N101" s="232">
        <v>6.1116232554433228E-2</v>
      </c>
      <c r="O101" s="232">
        <v>6.7594607232594028E-2</v>
      </c>
      <c r="P101" s="232">
        <v>3.084725035319583E-2</v>
      </c>
      <c r="Q101" s="232">
        <v>3.4633547103333433E-2</v>
      </c>
      <c r="R101" s="232">
        <v>4.6797940996891593E-2</v>
      </c>
      <c r="S101" s="232">
        <v>9.5052119704890331E-2</v>
      </c>
      <c r="T101" s="232">
        <v>7.6552777061966434E-2</v>
      </c>
      <c r="U101" s="232">
        <v>2.6070895995932961E-2</v>
      </c>
      <c r="V101" s="232">
        <v>6.1195767077922202E-2</v>
      </c>
      <c r="W101" s="232">
        <v>6.6617879642260847E-2</v>
      </c>
      <c r="DA101" s="71" t="s">
        <v>736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0.38911566324635161</v>
      </c>
      <c r="I102" s="264">
        <v>0.3872058896201197</v>
      </c>
      <c r="J102" s="264">
        <v>0.41337989286953503</v>
      </c>
      <c r="K102" s="264">
        <v>0.20962432704471051</v>
      </c>
      <c r="L102" s="264">
        <v>0.29673999803984841</v>
      </c>
      <c r="M102" s="264">
        <v>0.43789538323227789</v>
      </c>
      <c r="N102" s="264">
        <v>0.36123898982641078</v>
      </c>
      <c r="O102" s="264">
        <v>0.37138862283702517</v>
      </c>
      <c r="P102" s="264">
        <v>0.15125797977774991</v>
      </c>
      <c r="Q102" s="264">
        <v>0.15654171839228059</v>
      </c>
      <c r="R102" s="264">
        <v>0.208290906533251</v>
      </c>
      <c r="S102" s="264">
        <v>0.37276633705796142</v>
      </c>
      <c r="T102" s="264">
        <v>0.29395610044024162</v>
      </c>
      <c r="U102" s="264">
        <v>9.9551778888989126E-2</v>
      </c>
      <c r="V102" s="264">
        <v>0.1805105821347662</v>
      </c>
      <c r="W102" s="264">
        <v>0.17030263392847961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3.346539519329883E-2</v>
      </c>
      <c r="K103" s="231">
        <v>6.8514005719762464E-3</v>
      </c>
      <c r="L103" s="231">
        <v>1.6213971648232371E-2</v>
      </c>
      <c r="M103" s="231">
        <v>4.3177422778246037E-2</v>
      </c>
      <c r="N103" s="231">
        <v>1.7237490938296861E-2</v>
      </c>
      <c r="O103" s="231">
        <v>1.9074814803085691E-2</v>
      </c>
      <c r="P103" s="231">
        <v>8.0583070259023157E-3</v>
      </c>
      <c r="Q103" s="231">
        <v>7.6366766817422401E-3</v>
      </c>
      <c r="R103" s="231">
        <v>1.090039076931011E-2</v>
      </c>
      <c r="S103" s="231">
        <v>1.8897423720703771E-2</v>
      </c>
      <c r="T103" s="231">
        <v>1.5788306543778E-2</v>
      </c>
      <c r="U103" s="231">
        <v>5.5737130821778584E-3</v>
      </c>
      <c r="V103" s="231">
        <v>1.010067324836016E-2</v>
      </c>
      <c r="W103" s="231">
        <v>8.2004294822007901E-3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1.176708489546616E-2</v>
      </c>
      <c r="J105" s="231">
        <v>4.2969370500934322E-2</v>
      </c>
      <c r="K105" s="231">
        <v>2.1712313429965421E-2</v>
      </c>
      <c r="L105" s="231">
        <v>5.356002341116007E-2</v>
      </c>
      <c r="M105" s="231">
        <v>7.2514000063224685E-2</v>
      </c>
      <c r="N105" s="231">
        <v>5.7348015010905237E-2</v>
      </c>
      <c r="O105" s="231">
        <v>5.7399763772931787E-2</v>
      </c>
      <c r="P105" s="231">
        <v>2.111474332330333E-2</v>
      </c>
      <c r="Q105" s="231">
        <v>2.3884621414613099E-2</v>
      </c>
      <c r="R105" s="231">
        <v>2.6849370680944399E-2</v>
      </c>
      <c r="S105" s="231">
        <v>4.1251180330247633E-2</v>
      </c>
      <c r="T105" s="231">
        <v>3.4923177100664629E-2</v>
      </c>
      <c r="U105" s="231">
        <v>2.3163251323616821E-3</v>
      </c>
      <c r="V105" s="231">
        <v>3.621099212015914E-3</v>
      </c>
      <c r="W105" s="231">
        <v>3.2020134714718222E-3</v>
      </c>
      <c r="DA105" s="73" t="s">
        <v>740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2.9187594275524351E-2</v>
      </c>
      <c r="I106" s="231">
        <v>3.1580366440251653E-2</v>
      </c>
      <c r="J106" s="231">
        <v>1.9151213789375988E-2</v>
      </c>
      <c r="K106" s="231">
        <v>0</v>
      </c>
      <c r="L106" s="231">
        <v>7.9884094147664817E-3</v>
      </c>
      <c r="M106" s="231">
        <v>9.1943257427417394E-3</v>
      </c>
      <c r="N106" s="231">
        <v>7.3172906008292576E-3</v>
      </c>
      <c r="O106" s="231">
        <v>0</v>
      </c>
      <c r="P106" s="231">
        <v>0</v>
      </c>
      <c r="Q106" s="231">
        <v>0</v>
      </c>
      <c r="R106" s="231">
        <v>0</v>
      </c>
      <c r="S106" s="231">
        <v>2.333026526267986E-3</v>
      </c>
      <c r="T106" s="231">
        <v>3.009186577404743E-3</v>
      </c>
      <c r="U106" s="231">
        <v>7.2677814668926824E-4</v>
      </c>
      <c r="V106" s="231">
        <v>1.0491916772760359E-3</v>
      </c>
      <c r="W106" s="231">
        <v>7.2735816732334084E-4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5.2369265480976437E-2</v>
      </c>
      <c r="I107" s="231">
        <v>2.8708966326081619E-2</v>
      </c>
      <c r="J107" s="231">
        <v>2.6235628352238229E-2</v>
      </c>
      <c r="K107" s="231">
        <v>5.8794662920570217E-3</v>
      </c>
      <c r="L107" s="231">
        <v>1.452888191771361E-2</v>
      </c>
      <c r="M107" s="231">
        <v>1.6847466135027571E-2</v>
      </c>
      <c r="N107" s="231">
        <v>1.331654372056078E-2</v>
      </c>
      <c r="O107" s="231">
        <v>1.3330878564763411E-2</v>
      </c>
      <c r="P107" s="231">
        <v>5.7025351270304503E-3</v>
      </c>
      <c r="Q107" s="231">
        <v>2.7591718630176551E-3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2.1398827931895129E-2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4.8656989561979189E-5</v>
      </c>
      <c r="W108" s="231">
        <v>2.1638315392583119E-5</v>
      </c>
      <c r="DA108" s="73" t="s">
        <v>743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0.30755880348985082</v>
      </c>
      <c r="I109" s="231">
        <v>0.29517297342425758</v>
      </c>
      <c r="J109" s="231">
        <v>0.27171471447056222</v>
      </c>
      <c r="K109" s="231">
        <v>0.1146936839110199</v>
      </c>
      <c r="L109" s="231">
        <v>0.18660926748633719</v>
      </c>
      <c r="M109" s="231">
        <v>0.21519132589156559</v>
      </c>
      <c r="N109" s="231">
        <v>0.18732041803032121</v>
      </c>
      <c r="O109" s="231">
        <v>0.19733416006481941</v>
      </c>
      <c r="P109" s="231">
        <v>9.1889154837384315E-2</v>
      </c>
      <c r="Q109" s="231">
        <v>0.1043194890070248</v>
      </c>
      <c r="R109" s="231">
        <v>0.1437549026935202</v>
      </c>
      <c r="S109" s="231">
        <v>0.27729107738536812</v>
      </c>
      <c r="T109" s="231">
        <v>0.2382000065634293</v>
      </c>
      <c r="U109" s="231">
        <v>9.0231605129107023E-2</v>
      </c>
      <c r="V109" s="231">
        <v>0.16424423633707369</v>
      </c>
      <c r="W109" s="231">
        <v>0.1566592783980012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4.6366557089894504E-3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1.533984282507323E-2</v>
      </c>
      <c r="J112" s="231">
        <v>1.9843570563125371E-2</v>
      </c>
      <c r="K112" s="231">
        <v>3.9088634907796731E-2</v>
      </c>
      <c r="L112" s="231">
        <v>1.7839444161638698E-2</v>
      </c>
      <c r="M112" s="231">
        <v>8.0970842621472292E-2</v>
      </c>
      <c r="N112" s="231">
        <v>7.8699231525497404E-2</v>
      </c>
      <c r="O112" s="231">
        <v>8.4249005631424886E-2</v>
      </c>
      <c r="P112" s="231">
        <v>2.449323946412953E-2</v>
      </c>
      <c r="Q112" s="231">
        <v>1.7941759425882858E-2</v>
      </c>
      <c r="R112" s="231">
        <v>2.6786242389476331E-2</v>
      </c>
      <c r="S112" s="231">
        <v>3.2993629095373837E-2</v>
      </c>
      <c r="T112" s="231">
        <v>2.035423654964843E-3</v>
      </c>
      <c r="U112" s="231">
        <v>7.0335739865329868E-4</v>
      </c>
      <c r="V112" s="231">
        <v>1.446724670478426E-3</v>
      </c>
      <c r="W112" s="231">
        <v>1.491916094089867E-3</v>
      </c>
      <c r="DA112" s="73" t="s">
        <v>747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8.9568046967841292E-2</v>
      </c>
      <c r="I113" s="265">
        <v>9.7303246098645185E-2</v>
      </c>
      <c r="J113" s="265">
        <v>4.4756689612162753E-2</v>
      </c>
      <c r="K113" s="265">
        <v>1.8671104022417478E-2</v>
      </c>
      <c r="L113" s="265">
        <v>4.3404771619810122E-2</v>
      </c>
      <c r="M113" s="265">
        <v>2.923662988067529E-2</v>
      </c>
      <c r="N113" s="265">
        <v>5.38006212337893E-2</v>
      </c>
      <c r="O113" s="265">
        <v>4.8366271943608527E-2</v>
      </c>
      <c r="P113" s="265">
        <v>1.7842753576373611E-2</v>
      </c>
      <c r="Q113" s="265">
        <v>1.6563631572630862E-2</v>
      </c>
      <c r="R113" s="265">
        <v>2.245881619953612E-2</v>
      </c>
      <c r="S113" s="265">
        <v>3.6897457858673197E-2</v>
      </c>
      <c r="T113" s="265">
        <v>3.1418026022123777E-2</v>
      </c>
      <c r="U113" s="265">
        <v>1.5326669216055199E-2</v>
      </c>
      <c r="V113" s="265">
        <v>1.091982952422634E-2</v>
      </c>
      <c r="W113" s="265">
        <v>3.824202639162225E-3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2.376939878166072</v>
      </c>
      <c r="C115" s="225">
        <v>5.6062496170271414</v>
      </c>
      <c r="D115" s="225">
        <v>9.2887456781408879</v>
      </c>
      <c r="E115" s="225">
        <v>9.411741806443068</v>
      </c>
      <c r="F115" s="225">
        <v>5.7869905512715318</v>
      </c>
      <c r="G115" s="225">
        <v>1.9514369027121179</v>
      </c>
      <c r="H115" s="225">
        <v>5.1558482063220694</v>
      </c>
      <c r="I115" s="225">
        <v>12.794937352327601</v>
      </c>
      <c r="J115" s="225">
        <v>6.1417985870908796</v>
      </c>
      <c r="K115" s="225">
        <v>14.5361435916674</v>
      </c>
      <c r="L115" s="225">
        <v>11.0712180242776</v>
      </c>
      <c r="M115" s="225">
        <v>1.9783121328186171</v>
      </c>
      <c r="N115" s="225">
        <v>10.63027765965437</v>
      </c>
      <c r="O115" s="225">
        <v>9.2568093943621896</v>
      </c>
      <c r="P115" s="225">
        <v>8.7264378340546447</v>
      </c>
      <c r="Q115" s="225">
        <v>9.7284299856932979</v>
      </c>
      <c r="R115" s="225">
        <v>9.8472952954776929</v>
      </c>
      <c r="S115" s="225">
        <v>12.96368239999579</v>
      </c>
      <c r="T115" s="225">
        <v>12.98505999980901</v>
      </c>
      <c r="U115" s="225">
        <v>14.217181458308641</v>
      </c>
      <c r="V115" s="225">
        <v>10.486175117932991</v>
      </c>
      <c r="W115" s="225">
        <v>9.8523985771080067</v>
      </c>
      <c r="DA115" s="89" t="s">
        <v>749</v>
      </c>
    </row>
    <row r="116" spans="1:105" ht="12" customHeight="1" x14ac:dyDescent="0.25">
      <c r="A116" s="55" t="s">
        <v>92</v>
      </c>
      <c r="B116" s="261">
        <v>4.3980379126161142E-3</v>
      </c>
      <c r="C116" s="261">
        <v>1.0255971204722771E-2</v>
      </c>
      <c r="D116" s="261">
        <v>1.6406682833480849E-2</v>
      </c>
      <c r="E116" s="261">
        <v>1.677782197616003E-2</v>
      </c>
      <c r="F116" s="261">
        <v>1.046200479865453E-2</v>
      </c>
      <c r="G116" s="261">
        <v>3.5511863460462711E-3</v>
      </c>
      <c r="H116" s="261">
        <v>9.4030557651955376E-3</v>
      </c>
      <c r="I116" s="261">
        <v>2.3169519951444909E-2</v>
      </c>
      <c r="J116" s="261">
        <v>1.188927664605053E-2</v>
      </c>
      <c r="K116" s="261">
        <v>2.8228788663628698E-2</v>
      </c>
      <c r="L116" s="261">
        <v>2.12733604413008E-2</v>
      </c>
      <c r="M116" s="261">
        <v>3.87184977333496E-3</v>
      </c>
      <c r="N116" s="261">
        <v>1.9986198341372462E-2</v>
      </c>
      <c r="O116" s="261">
        <v>1.749263845069364E-2</v>
      </c>
      <c r="P116" s="261">
        <v>1.6602540695501589E-2</v>
      </c>
      <c r="Q116" s="261">
        <v>1.858692617325924E-2</v>
      </c>
      <c r="R116" s="261">
        <v>1.872035882934639E-2</v>
      </c>
      <c r="S116" s="261">
        <v>2.4861902721969201E-2</v>
      </c>
      <c r="T116" s="261">
        <v>2.4916766396803021E-2</v>
      </c>
      <c r="U116" s="261">
        <v>2.672342337935954E-2</v>
      </c>
      <c r="V116" s="261">
        <v>2.0481950646534321E-2</v>
      </c>
      <c r="W116" s="261">
        <v>1.9571981191403191E-2</v>
      </c>
      <c r="DA116" s="67" t="s">
        <v>750</v>
      </c>
    </row>
    <row r="117" spans="1:105" ht="12" customHeight="1" x14ac:dyDescent="0.25">
      <c r="A117" s="202" t="s">
        <v>93</v>
      </c>
      <c r="B117" s="226">
        <v>5.6970183304548159E-4</v>
      </c>
      <c r="C117" s="226">
        <v>1.3285118753141229E-3</v>
      </c>
      <c r="D117" s="226">
        <v>2.12524709203109E-3</v>
      </c>
      <c r="E117" s="226">
        <v>2.173322768980742E-3</v>
      </c>
      <c r="F117" s="226">
        <v>1.3552005302243421E-3</v>
      </c>
      <c r="G117" s="226">
        <v>4.6000453179932281E-4</v>
      </c>
      <c r="H117" s="226">
        <v>1.2180290875378739E-3</v>
      </c>
      <c r="I117" s="226">
        <v>3.001274261246726E-3</v>
      </c>
      <c r="J117" s="226">
        <v>1.5400828354412231E-3</v>
      </c>
      <c r="K117" s="226">
        <v>3.6566289254102041E-3</v>
      </c>
      <c r="L117" s="226">
        <v>2.7556543802591282E-3</v>
      </c>
      <c r="M117" s="226">
        <v>5.015418140935417E-4</v>
      </c>
      <c r="N117" s="226">
        <v>2.588921254641378E-3</v>
      </c>
      <c r="O117" s="226">
        <v>2.2659168447763901E-3</v>
      </c>
      <c r="P117" s="226">
        <v>2.1506176288992478E-3</v>
      </c>
      <c r="Q117" s="226">
        <v>2.4076659005624851E-3</v>
      </c>
      <c r="R117" s="226">
        <v>2.4249501601053399E-3</v>
      </c>
      <c r="S117" s="226">
        <v>3.2204978299696201E-3</v>
      </c>
      <c r="T117" s="226">
        <v>3.227604620939014E-3</v>
      </c>
      <c r="U117" s="226">
        <v>3.4663662322069609E-3</v>
      </c>
      <c r="V117" s="226">
        <v>2.6531387540351548E-3</v>
      </c>
      <c r="W117" s="226">
        <v>2.535265448505773E-3</v>
      </c>
      <c r="DA117" s="174" t="s">
        <v>751</v>
      </c>
    </row>
    <row r="118" spans="1:105" ht="12" customHeight="1" x14ac:dyDescent="0.25">
      <c r="A118" s="202" t="s">
        <v>94</v>
      </c>
      <c r="B118" s="226">
        <v>7.9592600057633009E-2</v>
      </c>
      <c r="C118" s="226">
        <v>0.1856053609630062</v>
      </c>
      <c r="D118" s="226">
        <v>0.29691661849747603</v>
      </c>
      <c r="E118" s="226">
        <v>0.30363323393734271</v>
      </c>
      <c r="F118" s="226">
        <v>0.1893340121856813</v>
      </c>
      <c r="G118" s="226">
        <v>6.4266875408279148E-2</v>
      </c>
      <c r="H118" s="226">
        <v>0.17016989660137891</v>
      </c>
      <c r="I118" s="226">
        <v>0.419305693052962</v>
      </c>
      <c r="J118" s="226">
        <v>0.21516377527104191</v>
      </c>
      <c r="K118" s="226">
        <v>0.5108647835368848</v>
      </c>
      <c r="L118" s="226">
        <v>0.38499033049015879</v>
      </c>
      <c r="M118" s="226">
        <v>7.0070016815515626E-2</v>
      </c>
      <c r="N118" s="226">
        <v>0.36169617517261182</v>
      </c>
      <c r="O118" s="226">
        <v>0.31656948025958459</v>
      </c>
      <c r="P118" s="226">
        <v>0.30046111647354901</v>
      </c>
      <c r="Q118" s="226">
        <v>0.33637313061018692</v>
      </c>
      <c r="R118" s="226">
        <v>0.33878790106955609</v>
      </c>
      <c r="S118" s="226">
        <v>0.44993324735675039</v>
      </c>
      <c r="T118" s="226">
        <v>0.45092613159638212</v>
      </c>
      <c r="U118" s="226">
        <v>0.48222724113622117</v>
      </c>
      <c r="V118" s="226">
        <v>0.37066795207321762</v>
      </c>
      <c r="W118" s="226">
        <v>0.35419996422364658</v>
      </c>
      <c r="DA118" s="174" t="s">
        <v>752</v>
      </c>
    </row>
    <row r="119" spans="1:105" ht="12" customHeight="1" x14ac:dyDescent="0.25">
      <c r="A119" s="202" t="s">
        <v>95</v>
      </c>
      <c r="B119" s="226">
        <v>1.4525898249246019E-3</v>
      </c>
      <c r="C119" s="226">
        <v>3.3873558420141718E-3</v>
      </c>
      <c r="D119" s="226">
        <v>5.4188210784438589E-3</v>
      </c>
      <c r="E119" s="226">
        <v>5.5414014092637709E-3</v>
      </c>
      <c r="F119" s="226">
        <v>3.4554048920870271E-3</v>
      </c>
      <c r="G119" s="226">
        <v>1.172890560556713E-3</v>
      </c>
      <c r="H119" s="226">
        <v>3.1056537936019991E-3</v>
      </c>
      <c r="I119" s="226">
        <v>7.6524599374898786E-3</v>
      </c>
      <c r="J119" s="226">
        <v>3.9268061405804784E-3</v>
      </c>
      <c r="K119" s="226">
        <v>9.3234419524007295E-3</v>
      </c>
      <c r="L119" s="226">
        <v>7.0261938466568974E-3</v>
      </c>
      <c r="M119" s="226">
        <v>1.2787997048068879E-3</v>
      </c>
      <c r="N119" s="226">
        <v>6.6010682323412347E-3</v>
      </c>
      <c r="O119" s="226">
        <v>5.7774919474143102E-3</v>
      </c>
      <c r="P119" s="226">
        <v>5.4835092742155896E-3</v>
      </c>
      <c r="Q119" s="226">
        <v>6.1389147552484459E-3</v>
      </c>
      <c r="R119" s="226">
        <v>6.1829850707836656E-3</v>
      </c>
      <c r="S119" s="226">
        <v>8.2114223751008353E-3</v>
      </c>
      <c r="T119" s="226">
        <v>8.2295428227652269E-3</v>
      </c>
      <c r="U119" s="226">
        <v>8.8383221297518265E-3</v>
      </c>
      <c r="V119" s="226">
        <v>6.7648059645911782E-3</v>
      </c>
      <c r="W119" s="226">
        <v>6.4642600398450677E-3</v>
      </c>
      <c r="DA119" s="174" t="s">
        <v>753</v>
      </c>
    </row>
    <row r="120" spans="1:105" ht="12" customHeight="1" x14ac:dyDescent="0.25">
      <c r="A120" s="56" t="s">
        <v>96</v>
      </c>
      <c r="B120" s="262">
        <v>1.0180443653963169E-2</v>
      </c>
      <c r="C120" s="262">
        <v>2.475932905540227E-2</v>
      </c>
      <c r="D120" s="262">
        <v>4.2536104601485561E-2</v>
      </c>
      <c r="E120" s="262">
        <v>4.245606415737712E-2</v>
      </c>
      <c r="F120" s="262">
        <v>2.562743223899349E-2</v>
      </c>
      <c r="G120" s="262">
        <v>8.4713958370611284E-3</v>
      </c>
      <c r="H120" s="262">
        <v>2.2761915624082439E-2</v>
      </c>
      <c r="I120" s="262">
        <v>5.7617596359652537E-2</v>
      </c>
      <c r="J120" s="262">
        <v>2.5898909411362071E-2</v>
      </c>
      <c r="K120" s="262">
        <v>6.3437415961572638E-2</v>
      </c>
      <c r="L120" s="262">
        <v>4.868987194589347E-2</v>
      </c>
      <c r="M120" s="262">
        <v>7.7052108398813534E-3</v>
      </c>
      <c r="N120" s="262">
        <v>4.4961221209945952E-2</v>
      </c>
      <c r="O120" s="262">
        <v>3.8653160837813963E-2</v>
      </c>
      <c r="P120" s="262">
        <v>3.6643188548096797E-2</v>
      </c>
      <c r="Q120" s="262">
        <v>4.1222060147761343E-2</v>
      </c>
      <c r="R120" s="262">
        <v>4.208994764889229E-2</v>
      </c>
      <c r="S120" s="262">
        <v>5.6402054076289752E-2</v>
      </c>
      <c r="T120" s="262">
        <v>5.6981354134196291E-2</v>
      </c>
      <c r="U120" s="262">
        <v>6.4284961430464596E-2</v>
      </c>
      <c r="V120" s="262">
        <v>4.6879261528388581E-2</v>
      </c>
      <c r="W120" s="262">
        <v>4.4345619714373202E-2</v>
      </c>
      <c r="DA120" s="68" t="s">
        <v>754</v>
      </c>
    </row>
    <row r="121" spans="1:105" ht="12" customHeight="1" x14ac:dyDescent="0.25">
      <c r="A121" s="37" t="s">
        <v>160</v>
      </c>
      <c r="B121" s="228">
        <v>3.3113409334931181E-4</v>
      </c>
      <c r="C121" s="228">
        <v>6.249641660588096E-4</v>
      </c>
      <c r="D121" s="228">
        <v>6.827763171696811E-4</v>
      </c>
      <c r="E121" s="228">
        <v>6.4758750981470893E-4</v>
      </c>
      <c r="F121" s="228">
        <v>9.2330439767457221E-4</v>
      </c>
      <c r="G121" s="228">
        <v>3.5039062824058467E-4</v>
      </c>
      <c r="H121" s="228">
        <v>7.8825724589114902E-4</v>
      </c>
      <c r="I121" s="228">
        <v>2.106312894865639E-3</v>
      </c>
      <c r="J121" s="228">
        <v>1.1174978242799189E-3</v>
      </c>
      <c r="K121" s="228">
        <v>0</v>
      </c>
      <c r="L121" s="228">
        <v>1.1703597841794559E-3</v>
      </c>
      <c r="M121" s="228">
        <v>2.2673650141269669E-4</v>
      </c>
      <c r="N121" s="228">
        <v>8.7366358087271289E-4</v>
      </c>
      <c r="O121" s="228">
        <v>0</v>
      </c>
      <c r="P121" s="228">
        <v>0</v>
      </c>
      <c r="Q121" s="228">
        <v>0</v>
      </c>
      <c r="R121" s="228">
        <v>0</v>
      </c>
      <c r="S121" s="228">
        <v>3.2443110562485741E-4</v>
      </c>
      <c r="T121" s="228">
        <v>4.830303876179131E-4</v>
      </c>
      <c r="U121" s="228">
        <v>3.0966015138711342E-4</v>
      </c>
      <c r="V121" s="228">
        <v>2.4143383573876521E-4</v>
      </c>
      <c r="W121" s="228">
        <v>1.8524388762445899E-4</v>
      </c>
      <c r="DA121" s="69" t="s">
        <v>755</v>
      </c>
    </row>
    <row r="122" spans="1:105" ht="12" customHeight="1" x14ac:dyDescent="0.25">
      <c r="A122" s="37" t="s">
        <v>162</v>
      </c>
      <c r="B122" s="228">
        <v>4.3675471352952102E-3</v>
      </c>
      <c r="C122" s="228">
        <v>9.3750372473588427E-3</v>
      </c>
      <c r="D122" s="228">
        <v>9.6714958759308682E-3</v>
      </c>
      <c r="E122" s="228">
        <v>1.1879849048832439E-2</v>
      </c>
      <c r="F122" s="228">
        <v>8.9830975165897005E-3</v>
      </c>
      <c r="G122" s="228">
        <v>3.58398003453618E-3</v>
      </c>
      <c r="H122" s="228">
        <v>8.6925970108578891E-3</v>
      </c>
      <c r="I122" s="228">
        <v>2.0603168970112339E-2</v>
      </c>
      <c r="J122" s="228">
        <v>1.6592630892153699E-2</v>
      </c>
      <c r="K122" s="228">
        <v>4.7527996636868401E-2</v>
      </c>
      <c r="L122" s="228">
        <v>2.8611721958132708E-2</v>
      </c>
      <c r="M122" s="228">
        <v>5.5536438955903454E-3</v>
      </c>
      <c r="N122" s="228">
        <v>2.3406191832916021E-2</v>
      </c>
      <c r="O122" s="228">
        <v>2.2496247700260281E-2</v>
      </c>
      <c r="P122" s="228">
        <v>2.3183359784189211E-2</v>
      </c>
      <c r="Q122" s="228">
        <v>2.7852013432729139E-2</v>
      </c>
      <c r="R122" s="228">
        <v>2.8406498982908202E-2</v>
      </c>
      <c r="S122" s="228">
        <v>4.0354355689917611E-2</v>
      </c>
      <c r="T122" s="228">
        <v>4.0014631241272719E-2</v>
      </c>
      <c r="U122" s="228">
        <v>4.0234059821715989E-2</v>
      </c>
      <c r="V122" s="228">
        <v>3.9553520843752348E-2</v>
      </c>
      <c r="W122" s="228">
        <v>4.1754510944310382E-2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5.4817624253186478E-3</v>
      </c>
      <c r="C125" s="228">
        <v>1.4759327641984619E-2</v>
      </c>
      <c r="D125" s="228">
        <v>3.2181832408385007E-2</v>
      </c>
      <c r="E125" s="228">
        <v>2.9928627598729971E-2</v>
      </c>
      <c r="F125" s="228">
        <v>1.572103032472922E-2</v>
      </c>
      <c r="G125" s="228">
        <v>4.5370251742843631E-3</v>
      </c>
      <c r="H125" s="228">
        <v>1.32810613673334E-2</v>
      </c>
      <c r="I125" s="228">
        <v>3.4908114494674562E-2</v>
      </c>
      <c r="J125" s="228">
        <v>8.188780694928453E-3</v>
      </c>
      <c r="K125" s="228">
        <v>1.590941932470424E-2</v>
      </c>
      <c r="L125" s="228">
        <v>1.8907790203581298E-2</v>
      </c>
      <c r="M125" s="228">
        <v>1.9248304428783111E-3</v>
      </c>
      <c r="N125" s="228">
        <v>2.068136579615721E-2</v>
      </c>
      <c r="O125" s="228">
        <v>1.6156913137553679E-2</v>
      </c>
      <c r="P125" s="228">
        <v>1.345982876390759E-2</v>
      </c>
      <c r="Q125" s="228">
        <v>1.3370046715032211E-2</v>
      </c>
      <c r="R125" s="228">
        <v>1.368344866598409E-2</v>
      </c>
      <c r="S125" s="228">
        <v>1.5723267280747279E-2</v>
      </c>
      <c r="T125" s="228">
        <v>1.648369250530566E-2</v>
      </c>
      <c r="U125" s="228">
        <v>2.3741241457361489E-2</v>
      </c>
      <c r="V125" s="228">
        <v>7.0843068488974674E-3</v>
      </c>
      <c r="W125" s="228">
        <v>2.40586488243836E-3</v>
      </c>
      <c r="DA125" s="69" t="s">
        <v>759</v>
      </c>
    </row>
    <row r="126" spans="1:105" ht="12" customHeight="1" x14ac:dyDescent="0.25">
      <c r="A126" s="57" t="s">
        <v>604</v>
      </c>
      <c r="B126" s="296">
        <v>1.073787424744268</v>
      </c>
      <c r="C126" s="296">
        <v>2.582141428393069</v>
      </c>
      <c r="D126" s="296">
        <v>4.367568165955209</v>
      </c>
      <c r="E126" s="296">
        <v>4.3820093950756034</v>
      </c>
      <c r="F126" s="296">
        <v>2.6465610587966228</v>
      </c>
      <c r="G126" s="296">
        <v>0.87478207979020906</v>
      </c>
      <c r="H126" s="296">
        <v>2.3577989914254882</v>
      </c>
      <c r="I126" s="296">
        <v>5.9430206589296164</v>
      </c>
      <c r="J126" s="296">
        <v>2.8184031313380311</v>
      </c>
      <c r="K126" s="296">
        <v>6.7422490594374658</v>
      </c>
      <c r="L126" s="296">
        <v>5.2156059863306572</v>
      </c>
      <c r="M126" s="296">
        <v>0.88937723101252986</v>
      </c>
      <c r="N126" s="296">
        <v>4.8530222559189191</v>
      </c>
      <c r="O126" s="296">
        <v>4.2026092689721111</v>
      </c>
      <c r="P126" s="296">
        <v>3.9720671242933689</v>
      </c>
      <c r="Q126" s="296">
        <v>4.4543419321195694</v>
      </c>
      <c r="R126" s="296">
        <v>4.5048472151963201</v>
      </c>
      <c r="S126" s="296">
        <v>5.9943811279622548</v>
      </c>
      <c r="T126" s="296">
        <v>6.0452962424301848</v>
      </c>
      <c r="U126" s="296">
        <v>6.6593782854488452</v>
      </c>
      <c r="V126" s="296">
        <v>4.8919045798033007</v>
      </c>
      <c r="W126" s="296">
        <v>4.6275373876675507</v>
      </c>
      <c r="DA126" s="70" t="s">
        <v>760</v>
      </c>
    </row>
    <row r="127" spans="1:105" ht="12" customHeight="1" x14ac:dyDescent="0.25">
      <c r="A127" s="60" t="s">
        <v>606</v>
      </c>
      <c r="B127" s="264">
        <v>0.56363839134475413</v>
      </c>
      <c r="C127" s="264">
        <v>1.186952663329482</v>
      </c>
      <c r="D127" s="264">
        <v>1.2090798977182129</v>
      </c>
      <c r="E127" s="264">
        <v>1.474462416052756</v>
      </c>
      <c r="F127" s="264">
        <v>1.1047779758090071</v>
      </c>
      <c r="G127" s="264">
        <v>0.42502177447882361</v>
      </c>
      <c r="H127" s="264">
        <v>1.070050574992796</v>
      </c>
      <c r="I127" s="264">
        <v>2.5200310547796811</v>
      </c>
      <c r="J127" s="264">
        <v>2.1041070841129099</v>
      </c>
      <c r="K127" s="264">
        <v>5.3664316431729562</v>
      </c>
      <c r="L127" s="264">
        <v>3.620521605006441</v>
      </c>
      <c r="M127" s="264">
        <v>0.73617177895710006</v>
      </c>
      <c r="N127" s="264">
        <v>3.0643718992300562</v>
      </c>
      <c r="O127" s="264">
        <v>2.8176860201539631</v>
      </c>
      <c r="P127" s="264">
        <v>2.7990659186162161</v>
      </c>
      <c r="Q127" s="264">
        <v>3.2755048691511979</v>
      </c>
      <c r="R127" s="264">
        <v>3.2642391328146618</v>
      </c>
      <c r="S127" s="264">
        <v>4.5522232920321004</v>
      </c>
      <c r="T127" s="264">
        <v>4.5285947832505453</v>
      </c>
      <c r="U127" s="264">
        <v>4.3340593469078188</v>
      </c>
      <c r="V127" s="264">
        <v>4.2038379490388076</v>
      </c>
      <c r="W127" s="264">
        <v>4.3935065079217956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0.18027589215608969</v>
      </c>
      <c r="K128" s="232">
        <v>0.24829983714148379</v>
      </c>
      <c r="L128" s="232">
        <v>0.21209170313090719</v>
      </c>
      <c r="M128" s="232">
        <v>8.9695843870873759E-2</v>
      </c>
      <c r="N128" s="232">
        <v>0.1883850890019389</v>
      </c>
      <c r="O128" s="232">
        <v>0.1885020398635156</v>
      </c>
      <c r="P128" s="232">
        <v>0.17918244014743509</v>
      </c>
      <c r="Q128" s="232">
        <v>0.18180130679060769</v>
      </c>
      <c r="R128" s="232">
        <v>0.19749529211044611</v>
      </c>
      <c r="S128" s="232">
        <v>0.25509838846982441</v>
      </c>
      <c r="T128" s="232">
        <v>0.24679638541494431</v>
      </c>
      <c r="U128" s="232">
        <v>0.24617246897630479</v>
      </c>
      <c r="V128" s="232">
        <v>0.23892360507899671</v>
      </c>
      <c r="W128" s="232">
        <v>0.21501383470837471</v>
      </c>
      <c r="DA128" s="71" t="s">
        <v>762</v>
      </c>
    </row>
    <row r="129" spans="1:105" ht="12" customHeight="1" x14ac:dyDescent="0.25">
      <c r="A129" s="59" t="s">
        <v>33</v>
      </c>
      <c r="B129" s="232">
        <v>3.6894081628526677E-2</v>
      </c>
      <c r="C129" s="232">
        <v>7.0533697173772308E-2</v>
      </c>
      <c r="D129" s="232">
        <v>0</v>
      </c>
      <c r="E129" s="232">
        <v>7.5008633939956784E-2</v>
      </c>
      <c r="F129" s="232">
        <v>0</v>
      </c>
      <c r="G129" s="232">
        <v>0</v>
      </c>
      <c r="H129" s="232">
        <v>0</v>
      </c>
      <c r="I129" s="232">
        <v>8.0645224856628867E-2</v>
      </c>
      <c r="J129" s="232">
        <v>0.22918872052093939</v>
      </c>
      <c r="K129" s="232">
        <v>0.77910452729247737</v>
      </c>
      <c r="L129" s="232">
        <v>0.69369343064336475</v>
      </c>
      <c r="M129" s="232">
        <v>0.1491523223476024</v>
      </c>
      <c r="N129" s="232">
        <v>0.62055948393984939</v>
      </c>
      <c r="O129" s="232">
        <v>0.56164045495185078</v>
      </c>
      <c r="P129" s="232">
        <v>0.46486836845000201</v>
      </c>
      <c r="Q129" s="232">
        <v>0.56299366969652498</v>
      </c>
      <c r="R129" s="232">
        <v>0.48166084595746561</v>
      </c>
      <c r="S129" s="232">
        <v>0.55135846532303989</v>
      </c>
      <c r="T129" s="232">
        <v>0.54051723225343351</v>
      </c>
      <c r="U129" s="232">
        <v>0.1012947519293675</v>
      </c>
      <c r="V129" s="232">
        <v>8.4808955428346308E-2</v>
      </c>
      <c r="W129" s="232">
        <v>8.3127652131868471E-2</v>
      </c>
      <c r="DA129" s="71" t="s">
        <v>763</v>
      </c>
    </row>
    <row r="130" spans="1:105" ht="12" customHeight="1" x14ac:dyDescent="0.25">
      <c r="A130" s="59" t="s">
        <v>160</v>
      </c>
      <c r="B130" s="232">
        <v>3.1690146986525843E-2</v>
      </c>
      <c r="C130" s="232">
        <v>6.0752619826673911E-2</v>
      </c>
      <c r="D130" s="232">
        <v>6.8911300395476494E-2</v>
      </c>
      <c r="E130" s="232">
        <v>6.469666579347233E-2</v>
      </c>
      <c r="F130" s="232">
        <v>9.3117363758533092E-2</v>
      </c>
      <c r="G130" s="232">
        <v>3.5719544592744602E-2</v>
      </c>
      <c r="H130" s="232">
        <v>7.8597676936448521E-2</v>
      </c>
      <c r="I130" s="232">
        <v>0.2123956277299186</v>
      </c>
      <c r="J130" s="232">
        <v>0.10024187700360671</v>
      </c>
      <c r="K130" s="232">
        <v>0</v>
      </c>
      <c r="L130" s="232">
        <v>0.1015326625968176</v>
      </c>
      <c r="M130" s="232">
        <v>1.8558662772555169E-2</v>
      </c>
      <c r="N130" s="232">
        <v>7.7702316610509928E-2</v>
      </c>
      <c r="O130" s="232">
        <v>0</v>
      </c>
      <c r="P130" s="232">
        <v>0</v>
      </c>
      <c r="Q130" s="232">
        <v>0</v>
      </c>
      <c r="R130" s="232">
        <v>0</v>
      </c>
      <c r="S130" s="232">
        <v>3.0601025509961469E-2</v>
      </c>
      <c r="T130" s="232">
        <v>4.5704982903536709E-2</v>
      </c>
      <c r="U130" s="232">
        <v>3.118946483088797E-2</v>
      </c>
      <c r="V130" s="232">
        <v>2.4114305800907451E-2</v>
      </c>
      <c r="W130" s="232">
        <v>1.8530592953389279E-2</v>
      </c>
      <c r="DA130" s="71" t="s">
        <v>764</v>
      </c>
    </row>
    <row r="131" spans="1:105" ht="12" customHeight="1" x14ac:dyDescent="0.25">
      <c r="A131" s="59" t="s">
        <v>70</v>
      </c>
      <c r="B131" s="232">
        <v>8.7080432478704256E-2</v>
      </c>
      <c r="C131" s="232">
        <v>0.16614343455744579</v>
      </c>
      <c r="D131" s="232">
        <v>0.18741655029316939</v>
      </c>
      <c r="E131" s="232">
        <v>0.1763303040375469</v>
      </c>
      <c r="F131" s="232">
        <v>0.12738809952345551</v>
      </c>
      <c r="G131" s="232">
        <v>3.2692444512099468E-2</v>
      </c>
      <c r="H131" s="232">
        <v>0.1454623174240256</v>
      </c>
      <c r="I131" s="232">
        <v>0.19916296055813501</v>
      </c>
      <c r="J131" s="232">
        <v>0.14164686471513671</v>
      </c>
      <c r="K131" s="232">
        <v>0.2135545260803938</v>
      </c>
      <c r="L131" s="232">
        <v>0.19047600107905571</v>
      </c>
      <c r="M131" s="232">
        <v>3.5077125488451412E-2</v>
      </c>
      <c r="N131" s="232">
        <v>0.14586053207371119</v>
      </c>
      <c r="O131" s="232">
        <v>0.13203476501286809</v>
      </c>
      <c r="P131" s="232">
        <v>0.12708474034554831</v>
      </c>
      <c r="Q131" s="232">
        <v>6.5833227879283626E-2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0.40797373025099742</v>
      </c>
      <c r="C132" s="232">
        <v>0.88952291177159049</v>
      </c>
      <c r="D132" s="232">
        <v>0.95275204702956739</v>
      </c>
      <c r="E132" s="232">
        <v>1.15842681228178</v>
      </c>
      <c r="F132" s="232">
        <v>0.88427251252701844</v>
      </c>
      <c r="G132" s="232">
        <v>0.35660978537397953</v>
      </c>
      <c r="H132" s="232">
        <v>0.84599058063232213</v>
      </c>
      <c r="I132" s="232">
        <v>2.0278272416349981</v>
      </c>
      <c r="J132" s="232">
        <v>1.4527537297171369</v>
      </c>
      <c r="K132" s="232">
        <v>4.1254727526586006</v>
      </c>
      <c r="L132" s="232">
        <v>2.4227278075562961</v>
      </c>
      <c r="M132" s="232">
        <v>0.44368782447761729</v>
      </c>
      <c r="N132" s="232">
        <v>2.0318644776040462</v>
      </c>
      <c r="O132" s="232">
        <v>1.9355087603257279</v>
      </c>
      <c r="P132" s="232">
        <v>2.0279303696732298</v>
      </c>
      <c r="Q132" s="232">
        <v>2.4648766647847822</v>
      </c>
      <c r="R132" s="232">
        <v>2.5850829947467511</v>
      </c>
      <c r="S132" s="232">
        <v>3.715165412729275</v>
      </c>
      <c r="T132" s="232">
        <v>3.6955761826786309</v>
      </c>
      <c r="U132" s="232">
        <v>3.955402661171258</v>
      </c>
      <c r="V132" s="232">
        <v>3.855991082730557</v>
      </c>
      <c r="W132" s="232">
        <v>4.076834428128163</v>
      </c>
      <c r="DA132" s="71" t="s">
        <v>766</v>
      </c>
    </row>
    <row r="133" spans="1:105" ht="12" customHeight="1" x14ac:dyDescent="0.25">
      <c r="A133" s="60" t="s">
        <v>613</v>
      </c>
      <c r="B133" s="264">
        <v>0.51014903339951434</v>
      </c>
      <c r="C133" s="264">
        <v>1.395188765063587</v>
      </c>
      <c r="D133" s="264">
        <v>3.158488268236995</v>
      </c>
      <c r="E133" s="264">
        <v>2.9075469790228472</v>
      </c>
      <c r="F133" s="264">
        <v>1.541783082987616</v>
      </c>
      <c r="G133" s="264">
        <v>0.4497603053113855</v>
      </c>
      <c r="H133" s="264">
        <v>1.287748416432692</v>
      </c>
      <c r="I133" s="264">
        <v>3.4229896041499348</v>
      </c>
      <c r="J133" s="264">
        <v>0.71429604722512119</v>
      </c>
      <c r="K133" s="264">
        <v>1.3758174162645089</v>
      </c>
      <c r="L133" s="264">
        <v>1.595084381324217</v>
      </c>
      <c r="M133" s="264">
        <v>0.15320545205542971</v>
      </c>
      <c r="N133" s="264">
        <v>1.788650356688863</v>
      </c>
      <c r="O133" s="264">
        <v>1.3849232488181491</v>
      </c>
      <c r="P133" s="264">
        <v>1.173001205677153</v>
      </c>
      <c r="Q133" s="264">
        <v>1.17883706296837</v>
      </c>
      <c r="R133" s="264">
        <v>1.2406080823816581</v>
      </c>
      <c r="S133" s="264">
        <v>1.4421578359301539</v>
      </c>
      <c r="T133" s="264">
        <v>1.5167014591796391</v>
      </c>
      <c r="U133" s="264">
        <v>2.3253189385410269</v>
      </c>
      <c r="V133" s="264">
        <v>0.68806663076449337</v>
      </c>
      <c r="W133" s="264">
        <v>0.2340308797457552</v>
      </c>
      <c r="DA133" s="72" t="s">
        <v>767</v>
      </c>
    </row>
    <row r="134" spans="1:105" ht="12" customHeight="1" x14ac:dyDescent="0.25">
      <c r="A134" s="57" t="s">
        <v>615</v>
      </c>
      <c r="B134" s="296">
        <v>0.73363275858368948</v>
      </c>
      <c r="C134" s="296">
        <v>1.764169979562193</v>
      </c>
      <c r="D134" s="296">
        <v>2.9840087600719771</v>
      </c>
      <c r="E134" s="296">
        <v>2.993875292788597</v>
      </c>
      <c r="F134" s="296">
        <v>1.8081827423035299</v>
      </c>
      <c r="G134" s="296">
        <v>0.59766837976232678</v>
      </c>
      <c r="H134" s="296">
        <v>1.6108947994779119</v>
      </c>
      <c r="I134" s="296">
        <v>4.0603889930716601</v>
      </c>
      <c r="J134" s="296">
        <v>1.8868291878167149</v>
      </c>
      <c r="K134" s="296">
        <v>4.5698224232462454</v>
      </c>
      <c r="L134" s="296">
        <v>3.5316301305313318</v>
      </c>
      <c r="M134" s="296">
        <v>0.5853531783745779</v>
      </c>
      <c r="N134" s="296">
        <v>3.2819344724004549</v>
      </c>
      <c r="O134" s="296">
        <v>2.8352958515887061</v>
      </c>
      <c r="P134" s="296">
        <v>2.6784163832430981</v>
      </c>
      <c r="Q134" s="296">
        <v>3.007763590655284</v>
      </c>
      <c r="R134" s="296">
        <v>3.0396697880284411</v>
      </c>
      <c r="S134" s="296">
        <v>4.0482568573196538</v>
      </c>
      <c r="T134" s="296">
        <v>4.0854983766222874</v>
      </c>
      <c r="U134" s="296">
        <v>4.5116826082481323</v>
      </c>
      <c r="V134" s="296">
        <v>3.2963353540402509</v>
      </c>
      <c r="W134" s="296">
        <v>3.1186283857873169</v>
      </c>
      <c r="DA134" s="70" t="s">
        <v>768</v>
      </c>
    </row>
    <row r="135" spans="1:105" ht="12" customHeight="1" x14ac:dyDescent="0.25">
      <c r="A135" s="60" t="s">
        <v>617</v>
      </c>
      <c r="B135" s="264">
        <v>0.38508887174237921</v>
      </c>
      <c r="C135" s="264">
        <v>0.81094948277500145</v>
      </c>
      <c r="D135" s="264">
        <v>0.82606724596569914</v>
      </c>
      <c r="E135" s="264">
        <v>1.0073818195201669</v>
      </c>
      <c r="F135" s="264">
        <v>0.75480611463511449</v>
      </c>
      <c r="G135" s="264">
        <v>0.29038326365508921</v>
      </c>
      <c r="H135" s="264">
        <v>0.73107966909091748</v>
      </c>
      <c r="I135" s="264">
        <v>1.721734946630507</v>
      </c>
      <c r="J135" s="264">
        <v>1.3759536657306799</v>
      </c>
      <c r="K135" s="264">
        <v>3.6016532762575402</v>
      </c>
      <c r="L135" s="264">
        <v>2.4057718351449808</v>
      </c>
      <c r="M135" s="264">
        <v>0.47320939242814569</v>
      </c>
      <c r="N135" s="264">
        <v>2.0234800514817128</v>
      </c>
      <c r="O135" s="264">
        <v>1.857079048193836</v>
      </c>
      <c r="P135" s="264">
        <v>1.8500796663420811</v>
      </c>
      <c r="Q135" s="264">
        <v>2.1778912715270651</v>
      </c>
      <c r="R135" s="264">
        <v>2.164180862550122</v>
      </c>
      <c r="S135" s="264">
        <v>3.0310173147426251</v>
      </c>
      <c r="T135" s="264">
        <v>3.0168631257647172</v>
      </c>
      <c r="U135" s="264">
        <v>2.8758235209413132</v>
      </c>
      <c r="V135" s="264">
        <v>2.8088847555432852</v>
      </c>
      <c r="W135" s="264">
        <v>2.9532229582658198</v>
      </c>
      <c r="DA135" s="72" t="s">
        <v>769</v>
      </c>
    </row>
    <row r="136" spans="1:105" ht="12" customHeight="1" x14ac:dyDescent="0.25">
      <c r="A136" s="59" t="s">
        <v>33</v>
      </c>
      <c r="B136" s="299">
        <v>2.5206764632202699E-2</v>
      </c>
      <c r="C136" s="299">
        <v>4.8190013813045787E-2</v>
      </c>
      <c r="D136" s="299">
        <v>0</v>
      </c>
      <c r="E136" s="299">
        <v>5.1247378919594119E-2</v>
      </c>
      <c r="F136" s="299">
        <v>0</v>
      </c>
      <c r="G136" s="299">
        <v>0</v>
      </c>
      <c r="H136" s="299">
        <v>0</v>
      </c>
      <c r="I136" s="299">
        <v>5.5098409065705907E-2</v>
      </c>
      <c r="J136" s="299">
        <v>0.16391929887785539</v>
      </c>
      <c r="K136" s="299">
        <v>0.54825949772595139</v>
      </c>
      <c r="L136" s="299">
        <v>0.48962958479756002</v>
      </c>
      <c r="M136" s="299">
        <v>0.1091769639158215</v>
      </c>
      <c r="N136" s="299">
        <v>0.43661178557716462</v>
      </c>
      <c r="O136" s="299">
        <v>0.39670511053163898</v>
      </c>
      <c r="P136" s="299">
        <v>0.32827548364770381</v>
      </c>
      <c r="Q136" s="299">
        <v>0.39633370633011511</v>
      </c>
      <c r="R136" s="299">
        <v>0.33990487605299402</v>
      </c>
      <c r="S136" s="299">
        <v>0.3889058597386047</v>
      </c>
      <c r="T136" s="299">
        <v>0.38083682493086768</v>
      </c>
      <c r="U136" s="299">
        <v>7.1260736621408749E-2</v>
      </c>
      <c r="V136" s="299">
        <v>6.0081646504958272E-2</v>
      </c>
      <c r="W136" s="299">
        <v>5.8751925620530991E-2</v>
      </c>
      <c r="DA136" s="71" t="s">
        <v>770</v>
      </c>
    </row>
    <row r="137" spans="1:105" ht="12" customHeight="1" x14ac:dyDescent="0.25">
      <c r="A137" s="59" t="s">
        <v>160</v>
      </c>
      <c r="B137" s="299">
        <v>2.1651333790935829E-2</v>
      </c>
      <c r="C137" s="299">
        <v>4.1507388750844872E-2</v>
      </c>
      <c r="D137" s="299">
        <v>4.7081560317921378E-2</v>
      </c>
      <c r="E137" s="299">
        <v>4.4202038786714221E-2</v>
      </c>
      <c r="F137" s="299">
        <v>6.3619620487251546E-2</v>
      </c>
      <c r="G137" s="299">
        <v>2.4404297751176661E-2</v>
      </c>
      <c r="H137" s="299">
        <v>5.3699483920561862E-2</v>
      </c>
      <c r="I137" s="299">
        <v>0.14511288425614091</v>
      </c>
      <c r="J137" s="299">
        <v>7.1694532607376682E-2</v>
      </c>
      <c r="K137" s="299">
        <v>0</v>
      </c>
      <c r="L137" s="299">
        <v>7.1664792017078691E-2</v>
      </c>
      <c r="M137" s="299">
        <v>1.3584625595859689E-2</v>
      </c>
      <c r="N137" s="299">
        <v>5.4669613593538002E-2</v>
      </c>
      <c r="O137" s="299">
        <v>0</v>
      </c>
      <c r="P137" s="299">
        <v>0</v>
      </c>
      <c r="Q137" s="299">
        <v>0</v>
      </c>
      <c r="R137" s="299">
        <v>0</v>
      </c>
      <c r="S137" s="299">
        <v>2.158472007473726E-2</v>
      </c>
      <c r="T137" s="299">
        <v>3.2202748652315413E-2</v>
      </c>
      <c r="U137" s="299">
        <v>2.1941751140536859E-2</v>
      </c>
      <c r="V137" s="299">
        <v>1.708342225800288E-2</v>
      </c>
      <c r="W137" s="299">
        <v>1.3096821466517611E-2</v>
      </c>
      <c r="DA137" s="71" t="s">
        <v>771</v>
      </c>
    </row>
    <row r="138" spans="1:105" ht="12" customHeight="1" x14ac:dyDescent="0.25">
      <c r="A138" s="59" t="s">
        <v>70</v>
      </c>
      <c r="B138" s="299">
        <v>5.9495069904760042E-2</v>
      </c>
      <c r="C138" s="299">
        <v>0.11351247314520969</v>
      </c>
      <c r="D138" s="299">
        <v>0.12804668561709251</v>
      </c>
      <c r="E138" s="299">
        <v>0.1204723434005337</v>
      </c>
      <c r="F138" s="299">
        <v>8.7034063456632116E-2</v>
      </c>
      <c r="G138" s="299">
        <v>2.233612323963264E-2</v>
      </c>
      <c r="H138" s="299">
        <v>9.9382725800853444E-2</v>
      </c>
      <c r="I138" s="299">
        <v>0.1360720649124357</v>
      </c>
      <c r="J138" s="299">
        <v>0.1013080168150348</v>
      </c>
      <c r="K138" s="299">
        <v>0.1502793182486373</v>
      </c>
      <c r="L138" s="299">
        <v>0.13444366229004259</v>
      </c>
      <c r="M138" s="299">
        <v>2.567585943984441E-2</v>
      </c>
      <c r="N138" s="299">
        <v>0.10262421089693841</v>
      </c>
      <c r="O138" s="299">
        <v>9.3260493589157847E-2</v>
      </c>
      <c r="P138" s="299">
        <v>8.9743263755027308E-2</v>
      </c>
      <c r="Q138" s="299">
        <v>4.6344974392227338E-2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0.27873570341448062</v>
      </c>
      <c r="C139" s="299">
        <v>0.60773960706590113</v>
      </c>
      <c r="D139" s="299">
        <v>0.65093900003068528</v>
      </c>
      <c r="E139" s="299">
        <v>0.7914600584133249</v>
      </c>
      <c r="F139" s="299">
        <v>0.60415243069123081</v>
      </c>
      <c r="G139" s="299">
        <v>0.2436428426642798</v>
      </c>
      <c r="H139" s="299">
        <v>0.5779974593695022</v>
      </c>
      <c r="I139" s="299">
        <v>1.385451588396224</v>
      </c>
      <c r="J139" s="299">
        <v>1.039031817430413</v>
      </c>
      <c r="K139" s="299">
        <v>2.9031144602829508</v>
      </c>
      <c r="L139" s="299">
        <v>1.7100337960403</v>
      </c>
      <c r="M139" s="299">
        <v>0.32477194347662008</v>
      </c>
      <c r="N139" s="299">
        <v>1.4295744414140721</v>
      </c>
      <c r="O139" s="299">
        <v>1.367113444073039</v>
      </c>
      <c r="P139" s="299">
        <v>1.4320609189393501</v>
      </c>
      <c r="Q139" s="299">
        <v>1.7352125908047229</v>
      </c>
      <c r="R139" s="299">
        <v>1.8242759864971281</v>
      </c>
      <c r="S139" s="299">
        <v>2.6205267349292831</v>
      </c>
      <c r="T139" s="299">
        <v>2.6038235521815341</v>
      </c>
      <c r="U139" s="299">
        <v>2.782621033179367</v>
      </c>
      <c r="V139" s="299">
        <v>2.7317196867803242</v>
      </c>
      <c r="W139" s="299">
        <v>2.881374211178771</v>
      </c>
      <c r="DA139" s="71" t="s">
        <v>773</v>
      </c>
    </row>
    <row r="140" spans="1:105" ht="12" customHeight="1" x14ac:dyDescent="0.25">
      <c r="A140" s="60" t="s">
        <v>623</v>
      </c>
      <c r="B140" s="264">
        <v>0.34854388684131032</v>
      </c>
      <c r="C140" s="264">
        <v>0.95322049678719112</v>
      </c>
      <c r="D140" s="264">
        <v>2.1579415141062781</v>
      </c>
      <c r="E140" s="264">
        <v>1.9864934732684301</v>
      </c>
      <c r="F140" s="264">
        <v>1.053376627668416</v>
      </c>
      <c r="G140" s="264">
        <v>0.30728511610723758</v>
      </c>
      <c r="H140" s="264">
        <v>0.87981513038699466</v>
      </c>
      <c r="I140" s="264">
        <v>2.338654046441154</v>
      </c>
      <c r="J140" s="264">
        <v>0.51087552208603526</v>
      </c>
      <c r="K140" s="264">
        <v>0.96816914698870504</v>
      </c>
      <c r="L140" s="264">
        <v>1.125858295386351</v>
      </c>
      <c r="M140" s="264">
        <v>0.11214378594643221</v>
      </c>
      <c r="N140" s="264">
        <v>1.258454420918742</v>
      </c>
      <c r="O140" s="264">
        <v>0.97821680339487005</v>
      </c>
      <c r="P140" s="264">
        <v>0.82833671690101685</v>
      </c>
      <c r="Q140" s="264">
        <v>0.8298723191282189</v>
      </c>
      <c r="R140" s="264">
        <v>0.87548892547831969</v>
      </c>
      <c r="S140" s="264">
        <v>1.0172395425770291</v>
      </c>
      <c r="T140" s="264">
        <v>1.0686352508575709</v>
      </c>
      <c r="U140" s="264">
        <v>1.6358590873068199</v>
      </c>
      <c r="V140" s="264">
        <v>0.48745059849696609</v>
      </c>
      <c r="W140" s="264">
        <v>0.1654054275214977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0.47332632155593135</v>
      </c>
      <c r="C141" s="263">
        <f t="shared" si="2"/>
        <v>1.0346016801314202</v>
      </c>
      <c r="D141" s="263">
        <f t="shared" si="2"/>
        <v>1.5737652780107854</v>
      </c>
      <c r="E141" s="263">
        <f t="shared" si="2"/>
        <v>1.6652752743297412</v>
      </c>
      <c r="F141" s="263">
        <f t="shared" si="2"/>
        <v>1.1020126955257381</v>
      </c>
      <c r="G141" s="263">
        <f t="shared" si="2"/>
        <v>0.40106409047583963</v>
      </c>
      <c r="H141" s="263">
        <f t="shared" si="2"/>
        <v>0.9804958645468711</v>
      </c>
      <c r="I141" s="263">
        <f t="shared" si="2"/>
        <v>2.2807811567635325</v>
      </c>
      <c r="J141" s="263">
        <f t="shared" si="2"/>
        <v>1.1781474176316569</v>
      </c>
      <c r="K141" s="263">
        <f t="shared" si="2"/>
        <v>2.6085610499437935</v>
      </c>
      <c r="L141" s="263">
        <f t="shared" si="2"/>
        <v>1.8592464963113373</v>
      </c>
      <c r="M141" s="263">
        <f t="shared" si="2"/>
        <v>0.42015430448387714</v>
      </c>
      <c r="N141" s="263">
        <f t="shared" si="2"/>
        <v>2.0594873471240804</v>
      </c>
      <c r="O141" s="263">
        <f t="shared" si="2"/>
        <v>1.8381455854610895</v>
      </c>
      <c r="P141" s="263">
        <f t="shared" si="2"/>
        <v>1.714613353897916</v>
      </c>
      <c r="Q141" s="263">
        <f t="shared" si="2"/>
        <v>1.8615957653314261</v>
      </c>
      <c r="R141" s="263">
        <f t="shared" si="2"/>
        <v>1.8945721494742482</v>
      </c>
      <c r="S141" s="263">
        <f t="shared" si="2"/>
        <v>2.3784152903538032</v>
      </c>
      <c r="T141" s="263">
        <f t="shared" si="2"/>
        <v>2.3099839811854563</v>
      </c>
      <c r="U141" s="263">
        <f t="shared" si="2"/>
        <v>2.4605802503036625</v>
      </c>
      <c r="V141" s="263">
        <f t="shared" si="2"/>
        <v>1.8504880751226664</v>
      </c>
      <c r="W141" s="263">
        <f t="shared" si="2"/>
        <v>1.6791157130353651</v>
      </c>
      <c r="DA141" s="70"/>
    </row>
    <row r="142" spans="1:105" ht="12" customHeight="1" x14ac:dyDescent="0.25">
      <c r="A142" s="60" t="s">
        <v>626</v>
      </c>
      <c r="B142" s="264">
        <v>3.3987569619922567E-2</v>
      </c>
      <c r="C142" s="264">
        <v>7.2010736007076928E-2</v>
      </c>
      <c r="D142" s="264">
        <v>7.0965518725195978E-2</v>
      </c>
      <c r="E142" s="264">
        <v>8.9819323967547979E-2</v>
      </c>
      <c r="F142" s="264">
        <v>6.7941265715139282E-2</v>
      </c>
      <c r="G142" s="264">
        <v>2.6980432686001511E-2</v>
      </c>
      <c r="H142" s="264">
        <v>6.5006711985349033E-2</v>
      </c>
      <c r="I142" s="264">
        <v>0.1595865638114411</v>
      </c>
      <c r="J142" s="264">
        <v>0.13010815766703121</v>
      </c>
      <c r="K142" s="264">
        <v>0.34755317564605348</v>
      </c>
      <c r="L142" s="264">
        <v>0.22974200155444879</v>
      </c>
      <c r="M142" s="264">
        <v>4.5243534081419977E-2</v>
      </c>
      <c r="N142" s="264">
        <v>0.1927376296313785</v>
      </c>
      <c r="O142" s="264">
        <v>0.1771374007887058</v>
      </c>
      <c r="P142" s="264">
        <v>0.17681531906466011</v>
      </c>
      <c r="Q142" s="264">
        <v>0.2109335370419313</v>
      </c>
      <c r="R142" s="264">
        <v>0.21147574864148341</v>
      </c>
      <c r="S142" s="264">
        <v>0.29617980034496783</v>
      </c>
      <c r="T142" s="264">
        <v>0.29479670535401159</v>
      </c>
      <c r="U142" s="264">
        <v>0.2810148368723806</v>
      </c>
      <c r="V142" s="264">
        <v>0.2744738283223816</v>
      </c>
      <c r="W142" s="264">
        <v>0.28857802358929058</v>
      </c>
      <c r="DA142" s="72" t="s">
        <v>775</v>
      </c>
    </row>
    <row r="143" spans="1:105" ht="12" customHeight="1" x14ac:dyDescent="0.25">
      <c r="A143" s="59" t="s">
        <v>33</v>
      </c>
      <c r="B143" s="232">
        <v>2.6312437859528251E-3</v>
      </c>
      <c r="C143" s="232">
        <v>4.9756441297984103E-3</v>
      </c>
      <c r="D143" s="232">
        <v>0</v>
      </c>
      <c r="E143" s="232">
        <v>5.1899377034571497E-3</v>
      </c>
      <c r="F143" s="232">
        <v>0</v>
      </c>
      <c r="G143" s="232">
        <v>0</v>
      </c>
      <c r="H143" s="232">
        <v>0</v>
      </c>
      <c r="I143" s="232">
        <v>5.5452933127538122E-3</v>
      </c>
      <c r="J143" s="232">
        <v>1.6731895645831101E-2</v>
      </c>
      <c r="K143" s="232">
        <v>5.520970252168577E-2</v>
      </c>
      <c r="L143" s="232">
        <v>4.9525419609564018E-2</v>
      </c>
      <c r="M143" s="232">
        <v>1.103727726244047E-2</v>
      </c>
      <c r="N143" s="232">
        <v>4.3809388941779083E-2</v>
      </c>
      <c r="O143" s="232">
        <v>3.9840442757401742E-2</v>
      </c>
      <c r="P143" s="232">
        <v>3.2973319359283028E-2</v>
      </c>
      <c r="Q143" s="232">
        <v>3.9220386926393312E-2</v>
      </c>
      <c r="R143" s="232">
        <v>3.3214247188886561E-2</v>
      </c>
      <c r="S143" s="232">
        <v>3.8002442061321202E-2</v>
      </c>
      <c r="T143" s="232">
        <v>3.7213965827052303E-2</v>
      </c>
      <c r="U143" s="232">
        <v>6.9633355910922474E-3</v>
      </c>
      <c r="V143" s="232">
        <v>5.8709562560669516E-3</v>
      </c>
      <c r="W143" s="232">
        <v>5.741020849842576E-3</v>
      </c>
      <c r="DA143" s="71" t="s">
        <v>776</v>
      </c>
    </row>
    <row r="144" spans="1:105" ht="12" customHeight="1" x14ac:dyDescent="0.25">
      <c r="A144" s="59" t="s">
        <v>160</v>
      </c>
      <c r="B144" s="232">
        <v>2.2601051077459108E-3</v>
      </c>
      <c r="C144" s="232">
        <v>4.2856595970821674E-3</v>
      </c>
      <c r="D144" s="232">
        <v>4.7866317128026168E-3</v>
      </c>
      <c r="E144" s="232">
        <v>4.4764402103135001E-3</v>
      </c>
      <c r="F144" s="232">
        <v>6.472863805234921E-3</v>
      </c>
      <c r="G144" s="232">
        <v>2.4564280436053928E-3</v>
      </c>
      <c r="H144" s="232">
        <v>5.5261101420003532E-3</v>
      </c>
      <c r="I144" s="232">
        <v>1.460465955923307E-2</v>
      </c>
      <c r="J144" s="232">
        <v>7.318146467043719E-3</v>
      </c>
      <c r="K144" s="232">
        <v>0</v>
      </c>
      <c r="L144" s="232">
        <v>7.2488040062885532E-3</v>
      </c>
      <c r="M144" s="232">
        <v>1.373341718162769E-3</v>
      </c>
      <c r="N144" s="232">
        <v>5.4855192744053633E-3</v>
      </c>
      <c r="O144" s="232">
        <v>0</v>
      </c>
      <c r="P144" s="232">
        <v>0</v>
      </c>
      <c r="Q144" s="232">
        <v>0</v>
      </c>
      <c r="R144" s="232">
        <v>0</v>
      </c>
      <c r="S144" s="232">
        <v>2.1091790044031962E-3</v>
      </c>
      <c r="T144" s="232">
        <v>3.146733481201459E-3</v>
      </c>
      <c r="U144" s="232">
        <v>2.144066759504805E-3</v>
      </c>
      <c r="V144" s="232">
        <v>1.6693288319317031E-3</v>
      </c>
      <c r="W144" s="232">
        <v>1.279772948917071E-3</v>
      </c>
      <c r="DA144" s="71" t="s">
        <v>777</v>
      </c>
    </row>
    <row r="145" spans="1:105" ht="12" customHeight="1" x14ac:dyDescent="0.25">
      <c r="A145" s="59" t="s">
        <v>162</v>
      </c>
      <c r="B145" s="232">
        <v>2.909622072622383E-2</v>
      </c>
      <c r="C145" s="232">
        <v>6.2749432280196346E-2</v>
      </c>
      <c r="D145" s="232">
        <v>6.6178887012393356E-2</v>
      </c>
      <c r="E145" s="232">
        <v>8.0152946053777333E-2</v>
      </c>
      <c r="F145" s="232">
        <v>6.1468401909904373E-2</v>
      </c>
      <c r="G145" s="232">
        <v>2.4524004642396121E-2</v>
      </c>
      <c r="H145" s="232">
        <v>5.9480601843348677E-2</v>
      </c>
      <c r="I145" s="232">
        <v>0.13943661093945431</v>
      </c>
      <c r="J145" s="232">
        <v>0.1060581155541564</v>
      </c>
      <c r="K145" s="232">
        <v>0.29234347312436781</v>
      </c>
      <c r="L145" s="232">
        <v>0.17296777793859619</v>
      </c>
      <c r="M145" s="232">
        <v>3.2832915100816748E-2</v>
      </c>
      <c r="N145" s="232">
        <v>0.1434427214151941</v>
      </c>
      <c r="O145" s="232">
        <v>0.13729695803130409</v>
      </c>
      <c r="P145" s="232">
        <v>0.14384199970537709</v>
      </c>
      <c r="Q145" s="232">
        <v>0.171713150115538</v>
      </c>
      <c r="R145" s="232">
        <v>0.17826150145259681</v>
      </c>
      <c r="S145" s="232">
        <v>0.25606817927924341</v>
      </c>
      <c r="T145" s="232">
        <v>0.25443600604575789</v>
      </c>
      <c r="U145" s="232">
        <v>0.27190743452178362</v>
      </c>
      <c r="V145" s="232">
        <v>0.26693354323438301</v>
      </c>
      <c r="W145" s="232">
        <v>0.28155722979053099</v>
      </c>
      <c r="DA145" s="71" t="s">
        <v>778</v>
      </c>
    </row>
    <row r="146" spans="1:105" ht="12" customHeight="1" x14ac:dyDescent="0.25">
      <c r="A146" s="60" t="s">
        <v>631</v>
      </c>
      <c r="B146" s="264">
        <v>0.40295550522566331</v>
      </c>
      <c r="C146" s="264">
        <v>0.86417042929231103</v>
      </c>
      <c r="D146" s="264">
        <v>1.2834087447133169</v>
      </c>
      <c r="E146" s="264">
        <v>1.374279273780096</v>
      </c>
      <c r="F146" s="264">
        <v>0.92689752034218864</v>
      </c>
      <c r="G146" s="264">
        <v>0.34315370502969511</v>
      </c>
      <c r="H146" s="264">
        <v>0.82494907731034706</v>
      </c>
      <c r="I146" s="264">
        <v>1.8858244095932659</v>
      </c>
      <c r="J146" s="264">
        <v>0.99589216086116683</v>
      </c>
      <c r="K146" s="264">
        <v>2.1635132922291609</v>
      </c>
      <c r="L146" s="264">
        <v>1.5156253374690969</v>
      </c>
      <c r="M146" s="264">
        <v>0.36357356139465868</v>
      </c>
      <c r="N146" s="264">
        <v>1.7404770858030869</v>
      </c>
      <c r="O146" s="264">
        <v>1.5627674775946421</v>
      </c>
      <c r="P146" s="264">
        <v>1.45459653955282</v>
      </c>
      <c r="Q146" s="264">
        <v>1.568539731676496</v>
      </c>
      <c r="R146" s="264">
        <v>1.597546861445057</v>
      </c>
      <c r="S146" s="264">
        <v>1.982834604649969</v>
      </c>
      <c r="T146" s="264">
        <v>1.910764191970749</v>
      </c>
      <c r="U146" s="264">
        <v>2.01971531441851</v>
      </c>
      <c r="V146" s="264">
        <v>1.5283823773818399</v>
      </c>
      <c r="W146" s="264">
        <v>1.37437488289891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8.0605437082673786E-2</v>
      </c>
      <c r="K147" s="231">
        <v>7.0652891246172966E-2</v>
      </c>
      <c r="L147" s="231">
        <v>8.2791685195913428E-2</v>
      </c>
      <c r="M147" s="231">
        <v>3.5819078602278752E-2</v>
      </c>
      <c r="N147" s="231">
        <v>8.2969530894343335E-2</v>
      </c>
      <c r="O147" s="231">
        <v>8.0182445039377367E-2</v>
      </c>
      <c r="P147" s="231">
        <v>7.743709954063184E-2</v>
      </c>
      <c r="Q147" s="231">
        <v>7.6479322121242616E-2</v>
      </c>
      <c r="R147" s="231">
        <v>8.3554917454518415E-2</v>
      </c>
      <c r="S147" s="231">
        <v>0.1004796280832293</v>
      </c>
      <c r="T147" s="231">
        <v>0.1026234289414511</v>
      </c>
      <c r="U147" s="231">
        <v>0.11308028702032299</v>
      </c>
      <c r="V147" s="231">
        <v>8.5519249969934277E-2</v>
      </c>
      <c r="W147" s="231">
        <v>6.6176406436218999E-2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2.644334955465303E-2</v>
      </c>
      <c r="C149" s="231">
        <v>5.148230334244587E-2</v>
      </c>
      <c r="D149" s="231">
        <v>0</v>
      </c>
      <c r="E149" s="231">
        <v>7.0087244232465151E-2</v>
      </c>
      <c r="F149" s="231">
        <v>0</v>
      </c>
      <c r="G149" s="231">
        <v>0</v>
      </c>
      <c r="H149" s="231">
        <v>0</v>
      </c>
      <c r="I149" s="231">
        <v>5.7299406311239767E-2</v>
      </c>
      <c r="J149" s="231">
        <v>0.1034969068911134</v>
      </c>
      <c r="K149" s="231">
        <v>0.22390133277927479</v>
      </c>
      <c r="L149" s="231">
        <v>0.27348787166689931</v>
      </c>
      <c r="M149" s="231">
        <v>6.0156083918443647E-2</v>
      </c>
      <c r="N149" s="231">
        <v>0.27603425116849928</v>
      </c>
      <c r="O149" s="231">
        <v>0.2412843034917341</v>
      </c>
      <c r="P149" s="231">
        <v>0.20290421738038061</v>
      </c>
      <c r="Q149" s="231">
        <v>0.23919824434617601</v>
      </c>
      <c r="R149" s="231">
        <v>0.2058088557034421</v>
      </c>
      <c r="S149" s="231">
        <v>0.21933694872049689</v>
      </c>
      <c r="T149" s="231">
        <v>0.226999404506252</v>
      </c>
      <c r="U149" s="231">
        <v>4.6993935091022052E-2</v>
      </c>
      <c r="V149" s="231">
        <v>3.0658717598710191E-2</v>
      </c>
      <c r="W149" s="231">
        <v>2.5839835018677551E-2</v>
      </c>
      <c r="DA149" s="73" t="s">
        <v>782</v>
      </c>
    </row>
    <row r="150" spans="1:105" ht="12" customHeight="1" x14ac:dyDescent="0.25">
      <c r="A150" s="64" t="s">
        <v>160</v>
      </c>
      <c r="B150" s="231">
        <v>2.3145436646247929E-2</v>
      </c>
      <c r="C150" s="231">
        <v>4.5186394963703753E-2</v>
      </c>
      <c r="D150" s="231">
        <v>7.4739205276552312E-2</v>
      </c>
      <c r="E150" s="231">
        <v>6.160145790722845E-2</v>
      </c>
      <c r="F150" s="231">
        <v>7.9746869695224348E-2</v>
      </c>
      <c r="G150" s="231">
        <v>2.9427289466381869E-2</v>
      </c>
      <c r="H150" s="231">
        <v>6.1879490446670793E-2</v>
      </c>
      <c r="I150" s="231">
        <v>0.15377948440017061</v>
      </c>
      <c r="J150" s="231">
        <v>4.6128006235691882E-2</v>
      </c>
      <c r="K150" s="231">
        <v>0</v>
      </c>
      <c r="L150" s="231">
        <v>4.0790368444706127E-2</v>
      </c>
      <c r="M150" s="231">
        <v>7.6274185739531363E-3</v>
      </c>
      <c r="N150" s="231">
        <v>3.5220448889087347E-2</v>
      </c>
      <c r="O150" s="231">
        <v>0</v>
      </c>
      <c r="P150" s="231">
        <v>0</v>
      </c>
      <c r="Q150" s="231">
        <v>0</v>
      </c>
      <c r="R150" s="231">
        <v>0</v>
      </c>
      <c r="S150" s="231">
        <v>1.2404952184613729E-2</v>
      </c>
      <c r="T150" s="231">
        <v>1.9559605334592649E-2</v>
      </c>
      <c r="U150" s="231">
        <v>1.474497883475703E-2</v>
      </c>
      <c r="V150" s="231">
        <v>8.8831786861248031E-3</v>
      </c>
      <c r="W150" s="231">
        <v>5.8696864365419639E-3</v>
      </c>
      <c r="DA150" s="73" t="s">
        <v>783</v>
      </c>
    </row>
    <row r="151" spans="1:105" ht="12" customHeight="1" x14ac:dyDescent="0.25">
      <c r="A151" s="64" t="s">
        <v>70</v>
      </c>
      <c r="B151" s="231">
        <v>6.1659371242485113E-2</v>
      </c>
      <c r="C151" s="231">
        <v>0.1198017762544923</v>
      </c>
      <c r="D151" s="231">
        <v>0.19706221485775571</v>
      </c>
      <c r="E151" s="231">
        <v>0.1627696528769205</v>
      </c>
      <c r="F151" s="231">
        <v>0.10576676491434631</v>
      </c>
      <c r="G151" s="231">
        <v>2.611133839668861E-2</v>
      </c>
      <c r="H151" s="231">
        <v>0.1110260555371185</v>
      </c>
      <c r="I151" s="231">
        <v>0.13979730246763761</v>
      </c>
      <c r="J151" s="231">
        <v>6.3191672420297912E-2</v>
      </c>
      <c r="K151" s="231">
        <v>6.0630127833618187E-2</v>
      </c>
      <c r="L151" s="231">
        <v>7.4187290077757095E-2</v>
      </c>
      <c r="M151" s="231">
        <v>1.39763023105636E-2</v>
      </c>
      <c r="N151" s="231">
        <v>6.4096763826238551E-2</v>
      </c>
      <c r="O151" s="231">
        <v>5.6037369111066923E-2</v>
      </c>
      <c r="P151" s="231">
        <v>5.4799076139241613E-2</v>
      </c>
      <c r="Q151" s="231">
        <v>2.7632385459515608E-2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0.2206686131959234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4.1196355439088519E-4</v>
      </c>
      <c r="W152" s="231">
        <v>1.746184095751014E-4</v>
      </c>
      <c r="DA152" s="73" t="s">
        <v>785</v>
      </c>
    </row>
    <row r="153" spans="1:105" ht="12" customHeight="1" x14ac:dyDescent="0.25">
      <c r="A153" s="64" t="s">
        <v>162</v>
      </c>
      <c r="B153" s="231">
        <v>0.29170734778227719</v>
      </c>
      <c r="C153" s="231">
        <v>0.64769995473166908</v>
      </c>
      <c r="D153" s="231">
        <v>1.0116073245790089</v>
      </c>
      <c r="E153" s="231">
        <v>1.079820918763482</v>
      </c>
      <c r="F153" s="231">
        <v>0.74138388573261804</v>
      </c>
      <c r="G153" s="231">
        <v>0.28761507716662471</v>
      </c>
      <c r="H153" s="231">
        <v>0.65204353132655779</v>
      </c>
      <c r="I153" s="231">
        <v>1.4373344194066251</v>
      </c>
      <c r="J153" s="231">
        <v>0.65445763288279424</v>
      </c>
      <c r="K153" s="231">
        <v>1.1827421694088509</v>
      </c>
      <c r="L153" s="231">
        <v>0.95286312715695087</v>
      </c>
      <c r="M153" s="231">
        <v>0.17851818197268701</v>
      </c>
      <c r="N153" s="231">
        <v>0.90163279949162078</v>
      </c>
      <c r="O153" s="231">
        <v>0.8295092564269344</v>
      </c>
      <c r="P153" s="231">
        <v>0.88301793502963499</v>
      </c>
      <c r="Q153" s="231">
        <v>1.0447324321541791</v>
      </c>
      <c r="R153" s="231">
        <v>1.101926461394156</v>
      </c>
      <c r="S153" s="231">
        <v>1.4743863892914879</v>
      </c>
      <c r="T153" s="231">
        <v>1.5482915396679291</v>
      </c>
      <c r="U153" s="231">
        <v>1.8306316912741081</v>
      </c>
      <c r="V153" s="231">
        <v>1.390604720899326</v>
      </c>
      <c r="W153" s="231">
        <v>1.264220136490781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2.2578032006642639E-2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7.5035765000950772E-2</v>
      </c>
      <c r="J156" s="231">
        <v>4.8012505348595712E-2</v>
      </c>
      <c r="K156" s="231">
        <v>0.4049181577653202</v>
      </c>
      <c r="L156" s="231">
        <v>9.150499492686974E-2</v>
      </c>
      <c r="M156" s="231">
        <v>6.7476496016732598E-2</v>
      </c>
      <c r="N156" s="231">
        <v>0.3805232915332975</v>
      </c>
      <c r="O156" s="231">
        <v>0.35575410352552861</v>
      </c>
      <c r="P156" s="231">
        <v>0.2364382114629304</v>
      </c>
      <c r="Q156" s="231">
        <v>0.18049734759538341</v>
      </c>
      <c r="R156" s="231">
        <v>0.2062566268929413</v>
      </c>
      <c r="S156" s="231">
        <v>0.17622668637014169</v>
      </c>
      <c r="T156" s="231">
        <v>1.3290213520523919E-2</v>
      </c>
      <c r="U156" s="231">
        <v>1.426442219829977E-2</v>
      </c>
      <c r="V156" s="231">
        <v>1.230454667335402E-2</v>
      </c>
      <c r="W156" s="231">
        <v>1.20942001071149E-2</v>
      </c>
      <c r="DA156" s="73" t="s">
        <v>789</v>
      </c>
    </row>
    <row r="157" spans="1:105" ht="12" customHeight="1" x14ac:dyDescent="0.25">
      <c r="A157" s="61" t="s">
        <v>643</v>
      </c>
      <c r="B157" s="265">
        <v>3.6383246710345513E-2</v>
      </c>
      <c r="C157" s="265">
        <v>9.8420514832032222E-2</v>
      </c>
      <c r="D157" s="265">
        <v>0.21939101457227231</v>
      </c>
      <c r="E157" s="265">
        <v>0.2011766765820972</v>
      </c>
      <c r="F157" s="265">
        <v>0.1071739094684101</v>
      </c>
      <c r="G157" s="265">
        <v>3.092995276014298E-2</v>
      </c>
      <c r="H157" s="265">
        <v>9.0540075251175064E-2</v>
      </c>
      <c r="I157" s="265">
        <v>0.23537018335882551</v>
      </c>
      <c r="J157" s="265">
        <v>5.2147099103458883E-2</v>
      </c>
      <c r="K157" s="265">
        <v>9.7494582068578958E-2</v>
      </c>
      <c r="L157" s="265">
        <v>0.1138791572877918</v>
      </c>
      <c r="M157" s="265">
        <v>1.133720900779852E-2</v>
      </c>
      <c r="N157" s="265">
        <v>0.12627263168961519</v>
      </c>
      <c r="O157" s="265">
        <v>9.8240707077741546E-2</v>
      </c>
      <c r="P157" s="265">
        <v>8.3201495280435925E-2</v>
      </c>
      <c r="Q157" s="265">
        <v>8.2122496612998669E-2</v>
      </c>
      <c r="R157" s="265">
        <v>8.5549539387707985E-2</v>
      </c>
      <c r="S157" s="265">
        <v>9.94008853588665E-2</v>
      </c>
      <c r="T157" s="265">
        <v>0.1044230838606957</v>
      </c>
      <c r="U157" s="265">
        <v>0.159850099012772</v>
      </c>
      <c r="V157" s="265">
        <v>4.7631869418444973E-2</v>
      </c>
      <c r="W157" s="265">
        <v>1.6162806547164552E-2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0.99999999999999989</v>
      </c>
      <c r="C171" s="234">
        <f t="shared" si="11"/>
        <v>1</v>
      </c>
      <c r="D171" s="234">
        <f t="shared" si="11"/>
        <v>1</v>
      </c>
      <c r="E171" s="234">
        <f t="shared" si="11"/>
        <v>0.99999999999999989</v>
      </c>
      <c r="F171" s="234">
        <f t="shared" si="11"/>
        <v>1</v>
      </c>
      <c r="G171" s="234">
        <f t="shared" si="11"/>
        <v>1</v>
      </c>
      <c r="H171" s="234">
        <f t="shared" si="11"/>
        <v>1</v>
      </c>
      <c r="I171" s="234">
        <f t="shared" si="11"/>
        <v>1</v>
      </c>
      <c r="J171" s="234">
        <f t="shared" si="11"/>
        <v>1.0000000000000002</v>
      </c>
      <c r="K171" s="234">
        <f t="shared" si="11"/>
        <v>1</v>
      </c>
      <c r="L171" s="234">
        <f t="shared" si="11"/>
        <v>0.99999999999999989</v>
      </c>
      <c r="M171" s="234">
        <f t="shared" si="11"/>
        <v>1</v>
      </c>
      <c r="N171" s="234">
        <f t="shared" si="11"/>
        <v>1</v>
      </c>
      <c r="O171" s="234">
        <f t="shared" si="11"/>
        <v>1</v>
      </c>
      <c r="P171" s="234">
        <f t="shared" si="11"/>
        <v>0.99999999999999978</v>
      </c>
      <c r="Q171" s="234">
        <f t="shared" si="11"/>
        <v>1</v>
      </c>
      <c r="R171" s="234">
        <f t="shared" si="11"/>
        <v>1</v>
      </c>
      <c r="S171" s="234">
        <f t="shared" si="11"/>
        <v>1</v>
      </c>
      <c r="T171" s="234">
        <f t="shared" si="11"/>
        <v>1.0000000000000002</v>
      </c>
      <c r="U171" s="234">
        <f t="shared" si="11"/>
        <v>1.0000000000000002</v>
      </c>
      <c r="V171" s="234">
        <f t="shared" si="11"/>
        <v>1.0000000000000002</v>
      </c>
      <c r="W171" s="234">
        <f t="shared" si="11"/>
        <v>1.0000000000000002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9.9705463603828696E-4</v>
      </c>
      <c r="C172" s="301">
        <f t="shared" si="12"/>
        <v>9.9276045129778547E-4</v>
      </c>
      <c r="D172" s="301">
        <f t="shared" si="12"/>
        <v>9.8473594975968934E-4</v>
      </c>
      <c r="E172" s="301">
        <f t="shared" si="12"/>
        <v>9.8692497727306057E-4</v>
      </c>
      <c r="F172" s="301">
        <f t="shared" si="12"/>
        <v>9.9080689959732187E-4</v>
      </c>
      <c r="G172" s="301">
        <f t="shared" si="12"/>
        <v>9.9402232924794814E-4</v>
      </c>
      <c r="H172" s="301">
        <f t="shared" si="12"/>
        <v>9.9265963810778938E-4</v>
      </c>
      <c r="I172" s="301">
        <f t="shared" si="12"/>
        <v>9.9009469602713974E-4</v>
      </c>
      <c r="J172" s="301">
        <f t="shared" si="12"/>
        <v>1.0094401019144572E-3</v>
      </c>
      <c r="K172" s="301">
        <f t="shared" si="12"/>
        <v>1.0094752486369057E-3</v>
      </c>
      <c r="L172" s="301">
        <f t="shared" si="12"/>
        <v>1.0022360367337548E-3</v>
      </c>
      <c r="M172" s="301">
        <f t="shared" si="12"/>
        <v>1.0189368546253855E-3</v>
      </c>
      <c r="N172" s="301">
        <f t="shared" si="12"/>
        <v>9.9943529080030171E-4</v>
      </c>
      <c r="O172" s="301">
        <f t="shared" si="12"/>
        <v>1.0019119336817466E-3</v>
      </c>
      <c r="P172" s="301">
        <f t="shared" si="12"/>
        <v>1.0046477895926974E-3</v>
      </c>
      <c r="Q172" s="301">
        <f t="shared" si="12"/>
        <v>1.0066190369344074E-3</v>
      </c>
      <c r="R172" s="301">
        <f t="shared" si="12"/>
        <v>1.0050205767864898E-3</v>
      </c>
      <c r="S172" s="301">
        <f t="shared" si="12"/>
        <v>1.0074062942269104E-3</v>
      </c>
      <c r="T172" s="301">
        <f t="shared" si="12"/>
        <v>1.0066282236441439E-3</v>
      </c>
      <c r="U172" s="301">
        <f t="shared" si="12"/>
        <v>9.9856883637239042E-4</v>
      </c>
      <c r="V172" s="301">
        <f t="shared" si="12"/>
        <v>1.0187613493078524E-3</v>
      </c>
      <c r="W172" s="301">
        <f t="shared" si="12"/>
        <v>1.0435537639834115E-3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1.2023272221823071E-4</v>
      </c>
      <c r="C173" s="235">
        <f t="shared" si="13"/>
        <v>1.197148955090447E-4</v>
      </c>
      <c r="D173" s="235">
        <f t="shared" si="13"/>
        <v>1.187472377403558E-4</v>
      </c>
      <c r="E173" s="235">
        <f t="shared" si="13"/>
        <v>1.1901120796568767E-4</v>
      </c>
      <c r="F173" s="235">
        <f t="shared" si="13"/>
        <v>1.1947932081689532E-4</v>
      </c>
      <c r="G173" s="235">
        <f t="shared" si="13"/>
        <v>1.1986706271791304E-4</v>
      </c>
      <c r="H173" s="235">
        <f t="shared" si="13"/>
        <v>1.1970273865842619E-4</v>
      </c>
      <c r="I173" s="235">
        <f t="shared" si="13"/>
        <v>1.1939343768579954E-4</v>
      </c>
      <c r="J173" s="235">
        <f t="shared" si="13"/>
        <v>1.2172625950737065E-4</v>
      </c>
      <c r="K173" s="235">
        <f t="shared" si="13"/>
        <v>1.217304977767335E-4</v>
      </c>
      <c r="L173" s="235">
        <f t="shared" si="13"/>
        <v>1.2085753643402429E-4</v>
      </c>
      <c r="M173" s="235">
        <f t="shared" si="13"/>
        <v>1.228714529495326E-4</v>
      </c>
      <c r="N173" s="235">
        <f t="shared" si="13"/>
        <v>1.2051980037057372E-4</v>
      </c>
      <c r="O173" s="235">
        <f t="shared" si="13"/>
        <v>1.2081845352842037E-4</v>
      </c>
      <c r="P173" s="235">
        <f t="shared" si="13"/>
        <v>1.2114836464049095E-4</v>
      </c>
      <c r="Q173" s="235">
        <f t="shared" si="13"/>
        <v>1.2138607321281243E-4</v>
      </c>
      <c r="R173" s="235">
        <f t="shared" si="13"/>
        <v>1.211933182643925E-4</v>
      </c>
      <c r="S173" s="235">
        <f t="shared" si="13"/>
        <v>1.2148100691447992E-4</v>
      </c>
      <c r="T173" s="235">
        <f t="shared" si="13"/>
        <v>1.2138718101882419E-4</v>
      </c>
      <c r="U173" s="235">
        <f t="shared" si="13"/>
        <v>1.2041531645286212E-4</v>
      </c>
      <c r="V173" s="235">
        <f t="shared" si="13"/>
        <v>1.2285028913229726E-4</v>
      </c>
      <c r="W173" s="235">
        <f t="shared" si="13"/>
        <v>1.2583995429111934E-4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1.9319644383456042E-2</v>
      </c>
      <c r="C174" s="235">
        <f t="shared" si="14"/>
        <v>1.9236437185871577E-2</v>
      </c>
      <c r="D174" s="235">
        <f t="shared" si="14"/>
        <v>1.9080948699617177E-2</v>
      </c>
      <c r="E174" s="235">
        <f t="shared" si="14"/>
        <v>1.9123364863762388E-2</v>
      </c>
      <c r="F174" s="235">
        <f t="shared" si="14"/>
        <v>1.9198583769645942E-2</v>
      </c>
      <c r="G174" s="235">
        <f t="shared" si="14"/>
        <v>1.9260888236366996E-2</v>
      </c>
      <c r="H174" s="235">
        <f t="shared" si="14"/>
        <v>1.9234483757333668E-2</v>
      </c>
      <c r="I174" s="235">
        <f t="shared" si="14"/>
        <v>1.9184783603429158E-2</v>
      </c>
      <c r="J174" s="235">
        <f t="shared" si="14"/>
        <v>1.9559634036582587E-2</v>
      </c>
      <c r="K174" s="235">
        <f t="shared" si="14"/>
        <v>1.9560315064637016E-2</v>
      </c>
      <c r="L174" s="235">
        <f t="shared" si="14"/>
        <v>1.9420042912509955E-2</v>
      </c>
      <c r="M174" s="235">
        <f t="shared" si="14"/>
        <v>1.9743649915493475E-2</v>
      </c>
      <c r="N174" s="235">
        <f t="shared" si="14"/>
        <v>1.9365773654350028E-2</v>
      </c>
      <c r="O174" s="235">
        <f t="shared" si="14"/>
        <v>1.9413762859760514E-2</v>
      </c>
      <c r="P174" s="235">
        <f t="shared" si="14"/>
        <v>1.9466774762392038E-2</v>
      </c>
      <c r="Q174" s="235">
        <f t="shared" si="14"/>
        <v>1.9504971062030117E-2</v>
      </c>
      <c r="R174" s="235">
        <f t="shared" si="14"/>
        <v>1.9473998153923897E-2</v>
      </c>
      <c r="S174" s="235">
        <f t="shared" si="14"/>
        <v>1.9520225522898855E-2</v>
      </c>
      <c r="T174" s="235">
        <f t="shared" si="14"/>
        <v>1.9505149070294402E-2</v>
      </c>
      <c r="U174" s="235">
        <f t="shared" si="14"/>
        <v>1.9348984613091234E-2</v>
      </c>
      <c r="V174" s="235">
        <f t="shared" si="14"/>
        <v>1.9740249198822994E-2</v>
      </c>
      <c r="W174" s="235">
        <f t="shared" si="14"/>
        <v>2.022064477357521E-2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3.2966716021227591E-4</v>
      </c>
      <c r="C175" s="235">
        <f t="shared" si="15"/>
        <v>3.2824732659668512E-4</v>
      </c>
      <c r="D175" s="235">
        <f t="shared" si="15"/>
        <v>3.2559409723636177E-4</v>
      </c>
      <c r="E175" s="235">
        <f t="shared" si="15"/>
        <v>3.2631787952258336E-4</v>
      </c>
      <c r="F175" s="235">
        <f t="shared" si="15"/>
        <v>3.2760140227304046E-4</v>
      </c>
      <c r="G175" s="235">
        <f t="shared" si="15"/>
        <v>3.2866455520716268E-4</v>
      </c>
      <c r="H175" s="235">
        <f t="shared" si="15"/>
        <v>3.2821399362088132E-4</v>
      </c>
      <c r="I175" s="235">
        <f t="shared" si="15"/>
        <v>3.2736591855932158E-4</v>
      </c>
      <c r="J175" s="235">
        <f t="shared" si="15"/>
        <v>3.3376230326233672E-4</v>
      </c>
      <c r="K175" s="235">
        <f t="shared" si="15"/>
        <v>3.3377392421043886E-4</v>
      </c>
      <c r="L175" s="235">
        <f t="shared" si="15"/>
        <v>3.3138034381471518E-4</v>
      </c>
      <c r="M175" s="235">
        <f t="shared" si="15"/>
        <v>3.3690231924971513E-4</v>
      </c>
      <c r="N175" s="235">
        <f t="shared" si="15"/>
        <v>3.3045430232713305E-4</v>
      </c>
      <c r="O175" s="235">
        <f t="shared" si="15"/>
        <v>3.3127318205154819E-4</v>
      </c>
      <c r="P175" s="235">
        <f t="shared" si="15"/>
        <v>3.3217776823600938E-4</v>
      </c>
      <c r="Q175" s="235">
        <f t="shared" si="15"/>
        <v>3.3282954346449599E-4</v>
      </c>
      <c r="R175" s="235">
        <f t="shared" si="15"/>
        <v>3.3230102697339342E-4</v>
      </c>
      <c r="S175" s="235">
        <f t="shared" si="15"/>
        <v>3.3308984301739424E-4</v>
      </c>
      <c r="T175" s="235">
        <f t="shared" si="15"/>
        <v>3.3283258096755859E-4</v>
      </c>
      <c r="U175" s="235">
        <f t="shared" si="15"/>
        <v>3.3016781695273297E-4</v>
      </c>
      <c r="V175" s="235">
        <f t="shared" si="15"/>
        <v>3.3684428999279989E-4</v>
      </c>
      <c r="W175" s="235">
        <f t="shared" si="15"/>
        <v>3.4504167922853163E-4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3.3238565800542417E-3</v>
      </c>
      <c r="C176" s="302">
        <f t="shared" si="16"/>
        <v>3.1955027882881321E-3</v>
      </c>
      <c r="D176" s="302">
        <f t="shared" si="16"/>
        <v>2.9850442628804965E-3</v>
      </c>
      <c r="E176" s="302">
        <f t="shared" si="16"/>
        <v>3.0458561972593967E-3</v>
      </c>
      <c r="F176" s="302">
        <f t="shared" si="16"/>
        <v>3.1809015285992602E-3</v>
      </c>
      <c r="G176" s="302">
        <f t="shared" si="16"/>
        <v>3.33798927826893E-3</v>
      </c>
      <c r="H176" s="302">
        <f t="shared" si="16"/>
        <v>3.2261622853394312E-3</v>
      </c>
      <c r="I176" s="302">
        <f t="shared" si="16"/>
        <v>3.1468817126590128E-3</v>
      </c>
      <c r="J176" s="302">
        <f t="shared" si="16"/>
        <v>3.8783474338540324E-3</v>
      </c>
      <c r="K176" s="302">
        <f t="shared" si="16"/>
        <v>3.8862116343325662E-3</v>
      </c>
      <c r="L176" s="302">
        <f t="shared" si="16"/>
        <v>3.4738374061412834E-3</v>
      </c>
      <c r="M176" s="302">
        <f t="shared" si="16"/>
        <v>4.2372325428904119E-3</v>
      </c>
      <c r="N176" s="302">
        <f t="shared" si="16"/>
        <v>3.4037365309107651E-3</v>
      </c>
      <c r="O176" s="302">
        <f t="shared" si="16"/>
        <v>3.5235637205682331E-3</v>
      </c>
      <c r="P176" s="302">
        <f t="shared" si="16"/>
        <v>3.6834328813582749E-3</v>
      </c>
      <c r="Q176" s="302">
        <f t="shared" si="16"/>
        <v>3.8215722284647207E-3</v>
      </c>
      <c r="R176" s="302">
        <f t="shared" si="16"/>
        <v>3.8117496735719254E-3</v>
      </c>
      <c r="S176" s="302">
        <f t="shared" si="16"/>
        <v>3.9521783226569877E-3</v>
      </c>
      <c r="T176" s="302">
        <f t="shared" si="16"/>
        <v>3.9035508754335481E-3</v>
      </c>
      <c r="U176" s="302">
        <f t="shared" si="16"/>
        <v>3.5682921539536804E-3</v>
      </c>
      <c r="V176" s="302">
        <f t="shared" si="16"/>
        <v>4.7891887036271962E-3</v>
      </c>
      <c r="W176" s="302">
        <f t="shared" si="16"/>
        <v>6.607597803836112E-3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0.8266854396895178</v>
      </c>
      <c r="C177" s="303">
        <f t="shared" si="17"/>
        <v>0.83673413742820668</v>
      </c>
      <c r="D177" s="303">
        <f t="shared" si="17"/>
        <v>0.85022360565601174</v>
      </c>
      <c r="E177" s="303">
        <f t="shared" si="17"/>
        <v>0.84582176596781766</v>
      </c>
      <c r="F177" s="303">
        <f t="shared" si="17"/>
        <v>0.83760927515666761</v>
      </c>
      <c r="G177" s="303">
        <f t="shared" si="17"/>
        <v>0.82792761002339044</v>
      </c>
      <c r="H177" s="303">
        <f t="shared" si="17"/>
        <v>0.83527754909244689</v>
      </c>
      <c r="I177" s="303">
        <f t="shared" si="17"/>
        <v>0.84146640041688492</v>
      </c>
      <c r="J177" s="303">
        <f t="shared" si="17"/>
        <v>0.80156679833904776</v>
      </c>
      <c r="K177" s="303">
        <f t="shared" si="17"/>
        <v>0.8062870306558354</v>
      </c>
      <c r="L177" s="303">
        <f t="shared" si="17"/>
        <v>0.82543285351004936</v>
      </c>
      <c r="M177" s="303">
        <f t="shared" si="17"/>
        <v>0.77142057127244412</v>
      </c>
      <c r="N177" s="303">
        <f t="shared" si="17"/>
        <v>0.82228326067206192</v>
      </c>
      <c r="O177" s="303">
        <f t="shared" si="17"/>
        <v>0.81506231337324375</v>
      </c>
      <c r="P177" s="303">
        <f t="shared" si="17"/>
        <v>0.80887482992231663</v>
      </c>
      <c r="Q177" s="303">
        <f t="shared" si="17"/>
        <v>0.80424881855160912</v>
      </c>
      <c r="R177" s="303">
        <f t="shared" si="17"/>
        <v>0.80616560017733607</v>
      </c>
      <c r="S177" s="303">
        <f t="shared" si="17"/>
        <v>0.803128007026776</v>
      </c>
      <c r="T177" s="303">
        <f t="shared" si="17"/>
        <v>0.80670530395425144</v>
      </c>
      <c r="U177" s="303">
        <f t="shared" si="17"/>
        <v>0.82529628233209817</v>
      </c>
      <c r="V177" s="303">
        <f t="shared" si="17"/>
        <v>0.77278848144336409</v>
      </c>
      <c r="W177" s="303">
        <f t="shared" si="17"/>
        <v>0.69827675468111727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0.11625085851357969</v>
      </c>
      <c r="C178" s="303">
        <f t="shared" si="18"/>
        <v>0.11050518050031742</v>
      </c>
      <c r="D178" s="303">
        <f t="shared" si="18"/>
        <v>0.10163306790417521</v>
      </c>
      <c r="E178" s="303">
        <f t="shared" si="18"/>
        <v>0.10424260416604757</v>
      </c>
      <c r="F178" s="303">
        <f t="shared" si="18"/>
        <v>0.10892544240455425</v>
      </c>
      <c r="G178" s="303">
        <f t="shared" si="18"/>
        <v>0.11429628732708075</v>
      </c>
      <c r="H178" s="303">
        <f t="shared" si="18"/>
        <v>0.11081191541836466</v>
      </c>
      <c r="I178" s="303">
        <f t="shared" si="18"/>
        <v>0.10763036307039028</v>
      </c>
      <c r="J178" s="303">
        <f t="shared" si="18"/>
        <v>0.13713228189658666</v>
      </c>
      <c r="K178" s="303">
        <f t="shared" si="18"/>
        <v>0.13586956010504045</v>
      </c>
      <c r="L178" s="303">
        <f t="shared" si="18"/>
        <v>0.12228915666425441</v>
      </c>
      <c r="M178" s="303">
        <f t="shared" si="18"/>
        <v>0.15622755451392856</v>
      </c>
      <c r="N178" s="303">
        <f t="shared" si="18"/>
        <v>0.12058398282170545</v>
      </c>
      <c r="O178" s="303">
        <f t="shared" si="18"/>
        <v>0.12544038549142786</v>
      </c>
      <c r="P178" s="303">
        <f t="shared" si="18"/>
        <v>0.13067107917579016</v>
      </c>
      <c r="Q178" s="303">
        <f t="shared" si="18"/>
        <v>0.13533120819681199</v>
      </c>
      <c r="R178" s="303">
        <f t="shared" si="18"/>
        <v>0.13360240462444206</v>
      </c>
      <c r="S178" s="303">
        <f t="shared" si="18"/>
        <v>0.13767388028135366</v>
      </c>
      <c r="T178" s="303">
        <f t="shared" si="18"/>
        <v>0.13583572405076677</v>
      </c>
      <c r="U178" s="303">
        <f t="shared" si="18"/>
        <v>0.12154341622684157</v>
      </c>
      <c r="V178" s="303">
        <f t="shared" si="18"/>
        <v>0.16343853384015095</v>
      </c>
      <c r="W178" s="303">
        <f t="shared" si="18"/>
        <v>0.22552691590184143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6.1020873755013139E-2</v>
      </c>
      <c r="C179" s="304">
        <f t="shared" si="19"/>
        <v>5.0796759954463019E-2</v>
      </c>
      <c r="D179" s="304">
        <f t="shared" si="19"/>
        <v>2.8135221861956543E-2</v>
      </c>
      <c r="E179" s="304">
        <f t="shared" si="19"/>
        <v>3.5075644102230366E-2</v>
      </c>
      <c r="F179" s="304">
        <f t="shared" si="19"/>
        <v>4.5469734912717746E-2</v>
      </c>
      <c r="G179" s="304">
        <f t="shared" si="19"/>
        <v>5.5532014176316272E-2</v>
      </c>
      <c r="H179" s="304">
        <f t="shared" si="19"/>
        <v>5.0290272512919357E-2</v>
      </c>
      <c r="I179" s="304">
        <f t="shared" si="19"/>
        <v>4.5638720263753298E-2</v>
      </c>
      <c r="J179" s="304">
        <f t="shared" si="19"/>
        <v>0.10000251595850887</v>
      </c>
      <c r="K179" s="304">
        <f t="shared" si="19"/>
        <v>0.10708403981010023</v>
      </c>
      <c r="L179" s="304">
        <f t="shared" si="19"/>
        <v>8.3304252702769102E-2</v>
      </c>
      <c r="M179" s="304">
        <f t="shared" si="19"/>
        <v>0.12629699279562651</v>
      </c>
      <c r="N179" s="304">
        <f t="shared" si="19"/>
        <v>7.4346177786258447E-2</v>
      </c>
      <c r="O179" s="304">
        <f t="shared" si="19"/>
        <v>8.2161694541667635E-2</v>
      </c>
      <c r="P179" s="304">
        <f t="shared" si="19"/>
        <v>9.0259269647009047E-2</v>
      </c>
      <c r="Q179" s="304">
        <f t="shared" si="19"/>
        <v>9.7991962537466684E-2</v>
      </c>
      <c r="R179" s="304">
        <f t="shared" si="19"/>
        <v>9.5122097938945591E-2</v>
      </c>
      <c r="S179" s="304">
        <f t="shared" si="19"/>
        <v>0.10307940667501879</v>
      </c>
      <c r="T179" s="304">
        <f t="shared" si="19"/>
        <v>0.10030545829982992</v>
      </c>
      <c r="U179" s="304">
        <f t="shared" si="19"/>
        <v>7.7473848572968435E-2</v>
      </c>
      <c r="V179" s="304">
        <f t="shared" si="19"/>
        <v>0.13926981234153263</v>
      </c>
      <c r="W179" s="304">
        <f t="shared" si="19"/>
        <v>0.21356544716374057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5.5229984758566553E-2</v>
      </c>
      <c r="C180" s="304">
        <f t="shared" si="20"/>
        <v>5.9708420545854415E-2</v>
      </c>
      <c r="D180" s="304">
        <f t="shared" si="20"/>
        <v>7.3497846042218679E-2</v>
      </c>
      <c r="E180" s="304">
        <f t="shared" si="20"/>
        <v>6.9166960063817215E-2</v>
      </c>
      <c r="F180" s="304">
        <f t="shared" si="20"/>
        <v>6.3455707491836502E-2</v>
      </c>
      <c r="G180" s="304">
        <f t="shared" si="20"/>
        <v>5.8764273150764462E-2</v>
      </c>
      <c r="H180" s="304">
        <f t="shared" si="20"/>
        <v>6.0521642905445296E-2</v>
      </c>
      <c r="I180" s="304">
        <f t="shared" si="20"/>
        <v>6.1991642806636979E-2</v>
      </c>
      <c r="J180" s="304">
        <f t="shared" si="20"/>
        <v>3.7129765938077791E-2</v>
      </c>
      <c r="K180" s="304">
        <f t="shared" si="20"/>
        <v>2.8785520294940203E-2</v>
      </c>
      <c r="L180" s="304">
        <f t="shared" si="20"/>
        <v>3.898490396148533E-2</v>
      </c>
      <c r="M180" s="304">
        <f t="shared" si="20"/>
        <v>2.9930561718302048E-2</v>
      </c>
      <c r="N180" s="304">
        <f t="shared" si="20"/>
        <v>4.6237805035446992E-2</v>
      </c>
      <c r="O180" s="304">
        <f t="shared" si="20"/>
        <v>4.3278690949760196E-2</v>
      </c>
      <c r="P180" s="304">
        <f t="shared" si="20"/>
        <v>4.0411809528781095E-2</v>
      </c>
      <c r="Q180" s="304">
        <f t="shared" si="20"/>
        <v>3.7339245659345328E-2</v>
      </c>
      <c r="R180" s="304">
        <f t="shared" si="20"/>
        <v>3.8480306685496464E-2</v>
      </c>
      <c r="S180" s="304">
        <f t="shared" si="20"/>
        <v>3.4594473606334858E-2</v>
      </c>
      <c r="T180" s="304">
        <f t="shared" si="20"/>
        <v>3.5530265750936832E-2</v>
      </c>
      <c r="U180" s="304">
        <f t="shared" si="20"/>
        <v>4.4069567653873154E-2</v>
      </c>
      <c r="V180" s="304">
        <f t="shared" si="20"/>
        <v>2.4168721498618317E-2</v>
      </c>
      <c r="W180" s="304">
        <f t="shared" si="20"/>
        <v>1.1961468738100859E-2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3.2973246314923245E-2</v>
      </c>
      <c r="C181" s="303">
        <f t="shared" si="21"/>
        <v>2.8888019423912566E-2</v>
      </c>
      <c r="D181" s="303">
        <f t="shared" si="21"/>
        <v>2.4648256192579016E-2</v>
      </c>
      <c r="E181" s="303">
        <f t="shared" si="21"/>
        <v>2.6334154740351435E-2</v>
      </c>
      <c r="F181" s="303">
        <f t="shared" si="21"/>
        <v>2.9647909517845725E-2</v>
      </c>
      <c r="G181" s="303">
        <f t="shared" si="21"/>
        <v>3.3734671187719986E-2</v>
      </c>
      <c r="H181" s="303">
        <f t="shared" si="21"/>
        <v>3.0009313076128294E-2</v>
      </c>
      <c r="I181" s="303">
        <f t="shared" si="21"/>
        <v>2.7134717144364478E-2</v>
      </c>
      <c r="J181" s="303">
        <f t="shared" si="21"/>
        <v>3.6398009629245019E-2</v>
      </c>
      <c r="K181" s="303">
        <f t="shared" si="21"/>
        <v>3.2931902869530405E-2</v>
      </c>
      <c r="L181" s="303">
        <f t="shared" si="21"/>
        <v>2.7929635590062396E-2</v>
      </c>
      <c r="M181" s="303">
        <f t="shared" si="21"/>
        <v>4.689228112841886E-2</v>
      </c>
      <c r="N181" s="303">
        <f t="shared" si="21"/>
        <v>3.2912836927474057E-2</v>
      </c>
      <c r="O181" s="303">
        <f t="shared" si="21"/>
        <v>3.5105970985737922E-2</v>
      </c>
      <c r="P181" s="303">
        <f t="shared" si="21"/>
        <v>3.5845909335673561E-2</v>
      </c>
      <c r="Q181" s="303">
        <f t="shared" si="21"/>
        <v>3.5632595307472287E-2</v>
      </c>
      <c r="R181" s="303">
        <f t="shared" si="21"/>
        <v>3.548773244870173E-2</v>
      </c>
      <c r="S181" s="303">
        <f t="shared" si="21"/>
        <v>3.4263731702155679E-2</v>
      </c>
      <c r="T181" s="303">
        <f t="shared" si="21"/>
        <v>3.2589424063623466E-2</v>
      </c>
      <c r="U181" s="303">
        <f t="shared" si="21"/>
        <v>2.8793872704237399E-2</v>
      </c>
      <c r="V181" s="303">
        <f t="shared" si="21"/>
        <v>3.7765090885601961E-2</v>
      </c>
      <c r="W181" s="303">
        <f t="shared" si="21"/>
        <v>4.785365144212695E-2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2.7866658581604861E-3</v>
      </c>
      <c r="C182" s="304">
        <f t="shared" si="22"/>
        <v>2.4617319371804808E-3</v>
      </c>
      <c r="D182" s="304">
        <f t="shared" si="22"/>
        <v>1.4726179537489655E-3</v>
      </c>
      <c r="E182" s="304">
        <f t="shared" si="22"/>
        <v>1.8359006844598227E-3</v>
      </c>
      <c r="F182" s="304">
        <f t="shared" si="22"/>
        <v>2.2732987170717544E-3</v>
      </c>
      <c r="G182" s="304">
        <f t="shared" si="22"/>
        <v>2.6912135566184324E-3</v>
      </c>
      <c r="H182" s="304">
        <f t="shared" si="22"/>
        <v>2.4375997464610175E-3</v>
      </c>
      <c r="I182" s="304">
        <f t="shared" si="22"/>
        <v>2.356166402863335E-3</v>
      </c>
      <c r="J182" s="304">
        <f t="shared" si="22"/>
        <v>3.9618817559046492E-3</v>
      </c>
      <c r="K182" s="304">
        <f t="shared" si="22"/>
        <v>4.2853084989494397E-3</v>
      </c>
      <c r="L182" s="304">
        <f t="shared" si="22"/>
        <v>3.7174776394699434E-3</v>
      </c>
      <c r="M182" s="304">
        <f t="shared" si="22"/>
        <v>4.3918421141607095E-3</v>
      </c>
      <c r="N182" s="304">
        <f t="shared" si="22"/>
        <v>3.3970979542228665E-3</v>
      </c>
      <c r="O182" s="304">
        <f t="shared" si="22"/>
        <v>3.6008616548998981E-3</v>
      </c>
      <c r="P182" s="304">
        <f t="shared" si="22"/>
        <v>3.7906367395407147E-3</v>
      </c>
      <c r="Q182" s="304">
        <f t="shared" si="22"/>
        <v>3.9863797246167528E-3</v>
      </c>
      <c r="R182" s="304">
        <f t="shared" si="22"/>
        <v>3.9464606372163653E-3</v>
      </c>
      <c r="S182" s="304">
        <f t="shared" si="22"/>
        <v>4.1293382858422515E-3</v>
      </c>
      <c r="T182" s="304">
        <f t="shared" si="22"/>
        <v>4.0775124159037517E-3</v>
      </c>
      <c r="U182" s="304">
        <f t="shared" si="22"/>
        <v>3.5763901326001601E-3</v>
      </c>
      <c r="V182" s="304">
        <f t="shared" si="22"/>
        <v>4.6677375546089776E-3</v>
      </c>
      <c r="W182" s="304">
        <f t="shared" si="22"/>
        <v>5.2148941646126875E-3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2.7203491270023181E-2</v>
      </c>
      <c r="C183" s="304">
        <f t="shared" si="23"/>
        <v>2.3061720783623427E-2</v>
      </c>
      <c r="D183" s="304">
        <f t="shared" si="23"/>
        <v>1.862301672976439E-2</v>
      </c>
      <c r="E183" s="304">
        <f t="shared" si="23"/>
        <v>2.038621689150738E-2</v>
      </c>
      <c r="F183" s="304">
        <f t="shared" si="23"/>
        <v>2.3788597082401174E-2</v>
      </c>
      <c r="G183" s="304">
        <f t="shared" si="23"/>
        <v>2.7958291831783149E-2</v>
      </c>
      <c r="H183" s="304">
        <f t="shared" si="23"/>
        <v>2.4176672144895977E-2</v>
      </c>
      <c r="I183" s="304">
        <f t="shared" si="23"/>
        <v>2.1303500555439749E-2</v>
      </c>
      <c r="J183" s="304">
        <f t="shared" si="23"/>
        <v>3.0848213293148779E-2</v>
      </c>
      <c r="K183" s="304">
        <f t="shared" si="23"/>
        <v>2.7444492389025535E-2</v>
      </c>
      <c r="L183" s="304">
        <f t="shared" si="23"/>
        <v>2.2369468246686855E-2</v>
      </c>
      <c r="M183" s="304">
        <f t="shared" si="23"/>
        <v>4.1399923040243217E-2</v>
      </c>
      <c r="N183" s="304">
        <f t="shared" si="23"/>
        <v>2.7290120137907308E-2</v>
      </c>
      <c r="O183" s="304">
        <f t="shared" si="23"/>
        <v>2.9508065265093513E-2</v>
      </c>
      <c r="P183" s="304">
        <f t="shared" si="23"/>
        <v>3.0271566034602338E-2</v>
      </c>
      <c r="Q183" s="304">
        <f t="shared" si="23"/>
        <v>3.0094203228519068E-2</v>
      </c>
      <c r="R183" s="304">
        <f t="shared" si="23"/>
        <v>2.9944786673617631E-2</v>
      </c>
      <c r="S183" s="304">
        <f t="shared" si="23"/>
        <v>2.8748546437279372E-2</v>
      </c>
      <c r="T183" s="304">
        <f t="shared" si="23"/>
        <v>2.7067572504113502E-2</v>
      </c>
      <c r="U183" s="304">
        <f t="shared" si="23"/>
        <v>2.3183119108244516E-2</v>
      </c>
      <c r="V183" s="304">
        <f t="shared" si="23"/>
        <v>3.2287319576446573E-2</v>
      </c>
      <c r="W183" s="304">
        <f t="shared" si="23"/>
        <v>4.2346679161176022E-2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2.9830891867395799E-3</v>
      </c>
      <c r="C184" s="305">
        <f t="shared" si="24"/>
        <v>3.3645667031086588E-3</v>
      </c>
      <c r="D184" s="305">
        <f t="shared" si="24"/>
        <v>4.5526215090656583E-3</v>
      </c>
      <c r="E184" s="305">
        <f t="shared" si="24"/>
        <v>4.11203716438423E-3</v>
      </c>
      <c r="F184" s="305">
        <f t="shared" si="24"/>
        <v>3.5860137183727999E-3</v>
      </c>
      <c r="G184" s="305">
        <f t="shared" si="24"/>
        <v>3.0851657993184122E-3</v>
      </c>
      <c r="H184" s="305">
        <f t="shared" si="24"/>
        <v>3.3950411847712969E-3</v>
      </c>
      <c r="I184" s="305">
        <f t="shared" si="24"/>
        <v>3.4750501860613967E-3</v>
      </c>
      <c r="J184" s="305">
        <f t="shared" si="24"/>
        <v>1.5879145801915922E-3</v>
      </c>
      <c r="K184" s="305">
        <f t="shared" si="24"/>
        <v>1.2021019815554354E-3</v>
      </c>
      <c r="L184" s="305">
        <f t="shared" si="24"/>
        <v>1.842689703905597E-3</v>
      </c>
      <c r="M184" s="305">
        <f t="shared" si="24"/>
        <v>1.1005159740149323E-3</v>
      </c>
      <c r="N184" s="305">
        <f t="shared" si="24"/>
        <v>2.2256188353438808E-3</v>
      </c>
      <c r="O184" s="305">
        <f t="shared" si="24"/>
        <v>1.9970440657445143E-3</v>
      </c>
      <c r="P184" s="305">
        <f t="shared" si="24"/>
        <v>1.7837065615305056E-3</v>
      </c>
      <c r="Q184" s="305">
        <f t="shared" si="24"/>
        <v>1.552012354336464E-3</v>
      </c>
      <c r="R184" s="305">
        <f t="shared" si="24"/>
        <v>1.596485137867733E-3</v>
      </c>
      <c r="S184" s="305">
        <f t="shared" si="24"/>
        <v>1.3858469790340572E-3</v>
      </c>
      <c r="T184" s="305">
        <f t="shared" si="24"/>
        <v>1.4443391436062096E-3</v>
      </c>
      <c r="U184" s="305">
        <f t="shared" si="24"/>
        <v>2.03436346339272E-3</v>
      </c>
      <c r="V184" s="305">
        <f t="shared" si="24"/>
        <v>8.1003375454641302E-4</v>
      </c>
      <c r="W184" s="305">
        <f t="shared" si="24"/>
        <v>2.9207811633823991E-4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1.0000000000000002</v>
      </c>
      <c r="I187" s="234">
        <f t="shared" si="25"/>
        <v>0.99999999999999956</v>
      </c>
      <c r="J187" s="234">
        <f t="shared" si="25"/>
        <v>1.0000000000000002</v>
      </c>
      <c r="K187" s="234">
        <f t="shared" si="25"/>
        <v>1</v>
      </c>
      <c r="L187" s="234">
        <f t="shared" si="25"/>
        <v>0.99999999999999989</v>
      </c>
      <c r="M187" s="234">
        <f t="shared" si="25"/>
        <v>1.0000000000000002</v>
      </c>
      <c r="N187" s="234">
        <f t="shared" si="25"/>
        <v>1.0000000000000002</v>
      </c>
      <c r="O187" s="234">
        <f t="shared" si="25"/>
        <v>0.99999999999999967</v>
      </c>
      <c r="P187" s="234">
        <f t="shared" si="25"/>
        <v>1</v>
      </c>
      <c r="Q187" s="234">
        <f t="shared" si="25"/>
        <v>1.0000000000000002</v>
      </c>
      <c r="R187" s="234">
        <f t="shared" si="25"/>
        <v>1.0000000000000002</v>
      </c>
      <c r="S187" s="234">
        <f t="shared" si="25"/>
        <v>1</v>
      </c>
      <c r="T187" s="234">
        <f t="shared" si="25"/>
        <v>1</v>
      </c>
      <c r="U187" s="234">
        <f t="shared" si="25"/>
        <v>1.0000000000000002</v>
      </c>
      <c r="V187" s="234">
        <f t="shared" si="25"/>
        <v>1</v>
      </c>
      <c r="W187" s="234">
        <f t="shared" si="25"/>
        <v>1.0000000000000002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1.5717676999444927E-3</v>
      </c>
      <c r="I188" s="301">
        <f t="shared" si="26"/>
        <v>1.5589396447375878E-3</v>
      </c>
      <c r="J188" s="301">
        <f t="shared" si="26"/>
        <v>1.6437071453386841E-3</v>
      </c>
      <c r="K188" s="301">
        <f t="shared" si="26"/>
        <v>1.6517503476083356E-3</v>
      </c>
      <c r="L188" s="301">
        <f t="shared" si="26"/>
        <v>1.6333656489946088E-3</v>
      </c>
      <c r="M188" s="301">
        <f t="shared" si="26"/>
        <v>1.6539810428306291E-3</v>
      </c>
      <c r="N188" s="301">
        <f t="shared" si="26"/>
        <v>1.6034219131581308E-3</v>
      </c>
      <c r="O188" s="301">
        <f t="shared" si="26"/>
        <v>1.6098505890109534E-3</v>
      </c>
      <c r="P188" s="301">
        <f t="shared" si="26"/>
        <v>1.6201764088561508E-3</v>
      </c>
      <c r="Q188" s="301">
        <f t="shared" si="26"/>
        <v>1.6269071221997611E-3</v>
      </c>
      <c r="R188" s="301">
        <f t="shared" si="26"/>
        <v>1.6186744203363997E-3</v>
      </c>
      <c r="S188" s="301">
        <f t="shared" si="26"/>
        <v>1.6309677948179362E-3</v>
      </c>
      <c r="T188" s="301">
        <f t="shared" si="26"/>
        <v>1.6324355315885254E-3</v>
      </c>
      <c r="U188" s="301">
        <f t="shared" si="26"/>
        <v>1.6033234581540679E-3</v>
      </c>
      <c r="V188" s="301">
        <f t="shared" si="26"/>
        <v>1.6566973194906238E-3</v>
      </c>
      <c r="W188" s="301">
        <f t="shared" si="26"/>
        <v>1.682244556126671E-3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2.1219976561373928E-4</v>
      </c>
      <c r="I189" s="235">
        <f t="shared" si="27"/>
        <v>2.1046788735445119E-4</v>
      </c>
      <c r="J189" s="235">
        <f t="shared" si="27"/>
        <v>2.2191209998195986E-4</v>
      </c>
      <c r="K189" s="235">
        <f t="shared" si="27"/>
        <v>2.229979892240306E-4</v>
      </c>
      <c r="L189" s="235">
        <f t="shared" si="27"/>
        <v>2.2051592477083577E-4</v>
      </c>
      <c r="M189" s="235">
        <f t="shared" si="27"/>
        <v>2.2329914886953225E-4</v>
      </c>
      <c r="N189" s="235">
        <f t="shared" si="27"/>
        <v>2.1647330846925078E-4</v>
      </c>
      <c r="O189" s="235">
        <f t="shared" si="27"/>
        <v>2.1734122521625083E-4</v>
      </c>
      <c r="P189" s="235">
        <f t="shared" si="27"/>
        <v>2.1873528398905673E-4</v>
      </c>
      <c r="Q189" s="235">
        <f t="shared" si="27"/>
        <v>2.1964397793535539E-4</v>
      </c>
      <c r="R189" s="235">
        <f t="shared" si="27"/>
        <v>2.1853250490671728E-4</v>
      </c>
      <c r="S189" s="235">
        <f t="shared" si="27"/>
        <v>2.2019219748321944E-4</v>
      </c>
      <c r="T189" s="235">
        <f t="shared" si="27"/>
        <v>2.2039035233696337E-4</v>
      </c>
      <c r="U189" s="235">
        <f t="shared" si="27"/>
        <v>2.1646001634676568E-4</v>
      </c>
      <c r="V189" s="235">
        <f t="shared" si="27"/>
        <v>2.2366586544642441E-4</v>
      </c>
      <c r="W189" s="235">
        <f t="shared" si="27"/>
        <v>2.2711492323431454E-4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2.7317397776144611E-2</v>
      </c>
      <c r="I190" s="235">
        <f t="shared" si="28"/>
        <v>2.7094445563299346E-2</v>
      </c>
      <c r="J190" s="235">
        <f t="shared" si="28"/>
        <v>2.856770877674461E-2</v>
      </c>
      <c r="K190" s="235">
        <f t="shared" si="28"/>
        <v>2.8707500016761714E-2</v>
      </c>
      <c r="L190" s="235">
        <f t="shared" si="28"/>
        <v>2.8387973075825454E-2</v>
      </c>
      <c r="M190" s="235">
        <f t="shared" si="28"/>
        <v>2.8746269606381658E-2</v>
      </c>
      <c r="N190" s="235">
        <f t="shared" si="28"/>
        <v>2.7867549515284175E-2</v>
      </c>
      <c r="O190" s="235">
        <f t="shared" si="28"/>
        <v>2.7979280208981262E-2</v>
      </c>
      <c r="P190" s="235">
        <f t="shared" si="28"/>
        <v>2.8158743451600386E-2</v>
      </c>
      <c r="Q190" s="235">
        <f t="shared" si="28"/>
        <v>2.8275723571328699E-2</v>
      </c>
      <c r="R190" s="235">
        <f t="shared" si="28"/>
        <v>2.813263881931238E-2</v>
      </c>
      <c r="S190" s="235">
        <f t="shared" si="28"/>
        <v>2.8346298255585985E-2</v>
      </c>
      <c r="T190" s="235">
        <f t="shared" si="28"/>
        <v>2.8371807590835907E-2</v>
      </c>
      <c r="U190" s="235">
        <f t="shared" si="28"/>
        <v>2.7865838362606133E-2</v>
      </c>
      <c r="V190" s="235">
        <f t="shared" si="28"/>
        <v>2.8793478624606034E-2</v>
      </c>
      <c r="W190" s="235">
        <f t="shared" si="28"/>
        <v>2.9237490818833482E-2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5.1904484554502828E-4</v>
      </c>
      <c r="I191" s="235">
        <f t="shared" si="29"/>
        <v>5.1480863689043769E-4</v>
      </c>
      <c r="J191" s="235">
        <f t="shared" si="29"/>
        <v>5.4280140850566276E-4</v>
      </c>
      <c r="K191" s="235">
        <f t="shared" si="29"/>
        <v>5.4545751518089627E-4</v>
      </c>
      <c r="L191" s="235">
        <f t="shared" si="29"/>
        <v>5.393863361811684E-4</v>
      </c>
      <c r="M191" s="235">
        <f t="shared" si="29"/>
        <v>5.4619415766130486E-4</v>
      </c>
      <c r="N191" s="235">
        <f t="shared" si="29"/>
        <v>5.2949801633413564E-4</v>
      </c>
      <c r="O191" s="235">
        <f t="shared" si="29"/>
        <v>5.3162095795280194E-4</v>
      </c>
      <c r="P191" s="235">
        <f t="shared" si="29"/>
        <v>5.3503085342709227E-4</v>
      </c>
      <c r="Q191" s="235">
        <f t="shared" si="29"/>
        <v>5.3725353688595509E-4</v>
      </c>
      <c r="R191" s="235">
        <f t="shared" si="29"/>
        <v>5.3453485176013337E-4</v>
      </c>
      <c r="S191" s="235">
        <f t="shared" si="29"/>
        <v>5.3859449279946832E-4</v>
      </c>
      <c r="T191" s="235">
        <f t="shared" si="29"/>
        <v>5.3907918351134548E-4</v>
      </c>
      <c r="U191" s="235">
        <f t="shared" si="29"/>
        <v>5.294655035382698E-4</v>
      </c>
      <c r="V191" s="235">
        <f t="shared" si="29"/>
        <v>5.4709115369926565E-4</v>
      </c>
      <c r="W191" s="235">
        <f t="shared" si="29"/>
        <v>5.5552761762095546E-4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3.5373788149473998E-3</v>
      </c>
      <c r="I192" s="302">
        <f t="shared" si="30"/>
        <v>3.6525945943492307E-3</v>
      </c>
      <c r="J192" s="302">
        <f t="shared" si="30"/>
        <v>3.4101023733297837E-3</v>
      </c>
      <c r="K192" s="302">
        <f t="shared" si="30"/>
        <v>3.5575925144095497E-3</v>
      </c>
      <c r="L192" s="302">
        <f t="shared" si="30"/>
        <v>3.6216852739861544E-3</v>
      </c>
      <c r="M192" s="302">
        <f t="shared" si="30"/>
        <v>3.1154471020874634E-3</v>
      </c>
      <c r="N192" s="302">
        <f t="shared" si="30"/>
        <v>3.4032307572179781E-3</v>
      </c>
      <c r="O192" s="302">
        <f t="shared" si="30"/>
        <v>3.3489476248759792E-3</v>
      </c>
      <c r="P192" s="302">
        <f t="shared" si="30"/>
        <v>3.374731646974959E-3</v>
      </c>
      <c r="Q192" s="302">
        <f t="shared" si="30"/>
        <v>3.4219097476607886E-3</v>
      </c>
      <c r="R192" s="302">
        <f t="shared" si="30"/>
        <v>3.4510580011449204E-3</v>
      </c>
      <c r="S192" s="302">
        <f t="shared" si="30"/>
        <v>3.5409542312686603E-3</v>
      </c>
      <c r="T192" s="302">
        <f t="shared" si="30"/>
        <v>3.5877342595658046E-3</v>
      </c>
      <c r="U192" s="302">
        <f t="shared" si="30"/>
        <v>3.7070824614164771E-3</v>
      </c>
      <c r="V192" s="302">
        <f t="shared" si="30"/>
        <v>3.6666243592341761E-3</v>
      </c>
      <c r="W192" s="302">
        <f t="shared" si="30"/>
        <v>3.7141361745380982E-3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0.20862469814500986</v>
      </c>
      <c r="I193" s="303">
        <f t="shared" si="31"/>
        <v>0.21450615461977901</v>
      </c>
      <c r="J193" s="303">
        <f t="shared" si="31"/>
        <v>0.20703525551503815</v>
      </c>
      <c r="K193" s="303">
        <f t="shared" si="31"/>
        <v>0.21356782420044146</v>
      </c>
      <c r="L193" s="303">
        <f t="shared" si="31"/>
        <v>0.21891376421855607</v>
      </c>
      <c r="M193" s="303">
        <f t="shared" si="31"/>
        <v>0.19723301609066671</v>
      </c>
      <c r="N193" s="303">
        <f t="shared" si="31"/>
        <v>0.20701841771710716</v>
      </c>
      <c r="O193" s="303">
        <f t="shared" si="31"/>
        <v>0.20471398129740875</v>
      </c>
      <c r="P193" s="303">
        <f t="shared" si="31"/>
        <v>0.20556532544780448</v>
      </c>
      <c r="Q193" s="303">
        <f t="shared" si="31"/>
        <v>0.20806945831691231</v>
      </c>
      <c r="R193" s="303">
        <f t="shared" si="31"/>
        <v>0.20769500894303264</v>
      </c>
      <c r="S193" s="303">
        <f t="shared" si="31"/>
        <v>0.21179672157658791</v>
      </c>
      <c r="T193" s="303">
        <f t="shared" si="31"/>
        <v>0.21436719469787671</v>
      </c>
      <c r="U193" s="303">
        <f t="shared" si="31"/>
        <v>0.21681392890616466</v>
      </c>
      <c r="V193" s="303">
        <f t="shared" si="31"/>
        <v>0.21485369472047333</v>
      </c>
      <c r="W193" s="303">
        <f t="shared" si="31"/>
        <v>0.21766895996370175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9.4681089872211466E-2</v>
      </c>
      <c r="I194" s="304">
        <f t="shared" si="32"/>
        <v>9.0957478041238091E-2</v>
      </c>
      <c r="J194" s="304">
        <f t="shared" si="32"/>
        <v>0.15097864745829701</v>
      </c>
      <c r="K194" s="304">
        <f t="shared" si="32"/>
        <v>0.16832103799523643</v>
      </c>
      <c r="L194" s="304">
        <f t="shared" si="32"/>
        <v>0.14912563003967128</v>
      </c>
      <c r="M194" s="304">
        <f t="shared" si="32"/>
        <v>0.15944650026536619</v>
      </c>
      <c r="N194" s="304">
        <f t="shared" si="32"/>
        <v>0.12763741691450858</v>
      </c>
      <c r="O194" s="304">
        <f t="shared" si="32"/>
        <v>0.13408478883314465</v>
      </c>
      <c r="P194" s="304">
        <f t="shared" si="32"/>
        <v>0.14199145102879154</v>
      </c>
      <c r="Q194" s="304">
        <f t="shared" si="32"/>
        <v>0.15066099561403423</v>
      </c>
      <c r="R194" s="304">
        <f t="shared" si="32"/>
        <v>0.14787447155344818</v>
      </c>
      <c r="S194" s="304">
        <f t="shared" si="32"/>
        <v>0.15857677833451539</v>
      </c>
      <c r="T194" s="304">
        <f t="shared" si="32"/>
        <v>0.15829561670082634</v>
      </c>
      <c r="U194" s="304">
        <f t="shared" si="32"/>
        <v>0.1382008998762782</v>
      </c>
      <c r="V194" s="304">
        <f t="shared" si="32"/>
        <v>0.1830818781932462</v>
      </c>
      <c r="W194" s="304">
        <f t="shared" si="32"/>
        <v>0.2061242605230639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0.11394360827279838</v>
      </c>
      <c r="I195" s="304">
        <f t="shared" si="33"/>
        <v>0.12354867657854093</v>
      </c>
      <c r="J195" s="304">
        <f t="shared" si="33"/>
        <v>5.6056608056741154E-2</v>
      </c>
      <c r="K195" s="304">
        <f t="shared" si="33"/>
        <v>4.5246786205205114E-2</v>
      </c>
      <c r="L195" s="304">
        <f t="shared" si="33"/>
        <v>6.9788134178884853E-2</v>
      </c>
      <c r="M195" s="304">
        <f t="shared" si="33"/>
        <v>3.7786515825300508E-2</v>
      </c>
      <c r="N195" s="304">
        <f t="shared" si="33"/>
        <v>7.938100080259855E-2</v>
      </c>
      <c r="O195" s="304">
        <f t="shared" si="33"/>
        <v>7.062919246426419E-2</v>
      </c>
      <c r="P195" s="304">
        <f t="shared" si="33"/>
        <v>6.3573874419012896E-2</v>
      </c>
      <c r="Q195" s="304">
        <f t="shared" si="33"/>
        <v>5.7408462702877999E-2</v>
      </c>
      <c r="R195" s="304">
        <f t="shared" si="33"/>
        <v>5.9820537389584476E-2</v>
      </c>
      <c r="S195" s="304">
        <f t="shared" si="33"/>
        <v>5.3219943242072493E-2</v>
      </c>
      <c r="T195" s="304">
        <f t="shared" si="33"/>
        <v>5.607157799705037E-2</v>
      </c>
      <c r="U195" s="304">
        <f t="shared" si="33"/>
        <v>7.8613029029886455E-2</v>
      </c>
      <c r="V195" s="304">
        <f t="shared" si="33"/>
        <v>3.1771816527227145E-2</v>
      </c>
      <c r="W195" s="304">
        <f t="shared" si="33"/>
        <v>1.1544699440637752E-2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0.4118960713978696</v>
      </c>
      <c r="I196" s="303">
        <f t="shared" si="34"/>
        <v>0.4235080657475086</v>
      </c>
      <c r="J196" s="303">
        <f t="shared" si="34"/>
        <v>0.408757971351141</v>
      </c>
      <c r="K196" s="303">
        <f t="shared" si="34"/>
        <v>0.42165548253547891</v>
      </c>
      <c r="L196" s="303">
        <f t="shared" si="34"/>
        <v>0.43221018536294314</v>
      </c>
      <c r="M196" s="303">
        <f t="shared" si="34"/>
        <v>0.38940501867727501</v>
      </c>
      <c r="N196" s="303">
        <f t="shared" si="34"/>
        <v>0.40872472781439545</v>
      </c>
      <c r="O196" s="303">
        <f t="shared" si="34"/>
        <v>0.40417498698073767</v>
      </c>
      <c r="P196" s="303">
        <f t="shared" si="34"/>
        <v>0.4058558297288562</v>
      </c>
      <c r="Q196" s="303">
        <f t="shared" si="34"/>
        <v>0.4107998392359512</v>
      </c>
      <c r="R196" s="303">
        <f t="shared" si="34"/>
        <v>0.41006054888629606</v>
      </c>
      <c r="S196" s="303">
        <f t="shared" si="34"/>
        <v>0.4181587239096104</v>
      </c>
      <c r="T196" s="303">
        <f t="shared" si="34"/>
        <v>0.42323371162538298</v>
      </c>
      <c r="U196" s="303">
        <f t="shared" si="34"/>
        <v>0.42806439666464002</v>
      </c>
      <c r="V196" s="303">
        <f t="shared" si="34"/>
        <v>0.42419422804469598</v>
      </c>
      <c r="W196" s="303">
        <f t="shared" si="34"/>
        <v>0.42975251862073671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0.18693265610826895</v>
      </c>
      <c r="I197" s="304">
        <f t="shared" si="35"/>
        <v>0.17958098059608915</v>
      </c>
      <c r="J197" s="304">
        <f t="shared" si="35"/>
        <v>0.29808317186784627</v>
      </c>
      <c r="K197" s="304">
        <f t="shared" si="35"/>
        <v>0.33232294594218831</v>
      </c>
      <c r="L197" s="304">
        <f t="shared" si="35"/>
        <v>0.29442468559201102</v>
      </c>
      <c r="M197" s="304">
        <f t="shared" si="35"/>
        <v>0.31480159176453015</v>
      </c>
      <c r="N197" s="304">
        <f t="shared" si="35"/>
        <v>0.25199964844965611</v>
      </c>
      <c r="O197" s="304">
        <f t="shared" si="35"/>
        <v>0.2647289522556765</v>
      </c>
      <c r="P197" s="304">
        <f t="shared" si="35"/>
        <v>0.28033939112132472</v>
      </c>
      <c r="Q197" s="304">
        <f t="shared" si="35"/>
        <v>0.29745601914869296</v>
      </c>
      <c r="R197" s="304">
        <f t="shared" si="35"/>
        <v>0.29195447343710507</v>
      </c>
      <c r="S197" s="304">
        <f t="shared" si="35"/>
        <v>0.31308446503068105</v>
      </c>
      <c r="T197" s="304">
        <f t="shared" si="35"/>
        <v>0.31252935639122442</v>
      </c>
      <c r="U197" s="304">
        <f t="shared" si="35"/>
        <v>0.27285555463391314</v>
      </c>
      <c r="V197" s="304">
        <f t="shared" si="35"/>
        <v>0.36146586210768433</v>
      </c>
      <c r="W197" s="304">
        <f t="shared" si="35"/>
        <v>0.40695935756478813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0.22496341528960068</v>
      </c>
      <c r="I198" s="304">
        <f t="shared" si="36"/>
        <v>0.24392708515141936</v>
      </c>
      <c r="J198" s="304">
        <f t="shared" si="36"/>
        <v>0.11067479948329473</v>
      </c>
      <c r="K198" s="304">
        <f t="shared" si="36"/>
        <v>8.9332536593290685E-2</v>
      </c>
      <c r="L198" s="304">
        <f t="shared" si="36"/>
        <v>0.13778549977093221</v>
      </c>
      <c r="M198" s="304">
        <f t="shared" si="36"/>
        <v>7.4603426912744894E-2</v>
      </c>
      <c r="N198" s="304">
        <f t="shared" si="36"/>
        <v>0.15672507936473942</v>
      </c>
      <c r="O198" s="304">
        <f t="shared" si="36"/>
        <v>0.13944603472506112</v>
      </c>
      <c r="P198" s="304">
        <f t="shared" si="36"/>
        <v>0.12551643860753153</v>
      </c>
      <c r="Q198" s="304">
        <f t="shared" si="36"/>
        <v>0.11334382008725824</v>
      </c>
      <c r="R198" s="304">
        <f t="shared" si="36"/>
        <v>0.1181060754491909</v>
      </c>
      <c r="S198" s="304">
        <f t="shared" si="36"/>
        <v>0.10507425887892941</v>
      </c>
      <c r="T198" s="304">
        <f t="shared" si="36"/>
        <v>0.11070435523415859</v>
      </c>
      <c r="U198" s="304">
        <f t="shared" si="36"/>
        <v>0.15520884203072688</v>
      </c>
      <c r="V198" s="304">
        <f t="shared" si="36"/>
        <v>6.2728365937011615E-2</v>
      </c>
      <c r="W198" s="304">
        <f t="shared" si="36"/>
        <v>2.2793161055948596E-2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0.34632144155492534</v>
      </c>
      <c r="I199" s="303">
        <f t="shared" si="37"/>
        <v>0.32895452330608099</v>
      </c>
      <c r="J199" s="303">
        <f t="shared" si="37"/>
        <v>0.34982054132992035</v>
      </c>
      <c r="K199" s="303">
        <f t="shared" si="37"/>
        <v>0.33009139488089501</v>
      </c>
      <c r="L199" s="303">
        <f t="shared" si="37"/>
        <v>0.31447312415874229</v>
      </c>
      <c r="M199" s="303">
        <f t="shared" si="37"/>
        <v>0.37907677417422769</v>
      </c>
      <c r="N199" s="303">
        <f t="shared" si="37"/>
        <v>0.35063668095803385</v>
      </c>
      <c r="O199" s="303">
        <f t="shared" si="37"/>
        <v>0.35742399111581619</v>
      </c>
      <c r="P199" s="303">
        <f t="shared" si="37"/>
        <v>0.35467142717849159</v>
      </c>
      <c r="Q199" s="303">
        <f t="shared" si="37"/>
        <v>0.34704926449112589</v>
      </c>
      <c r="R199" s="303">
        <f t="shared" si="37"/>
        <v>0.3482890035732108</v>
      </c>
      <c r="S199" s="303">
        <f t="shared" si="37"/>
        <v>0.33576754754184618</v>
      </c>
      <c r="T199" s="303">
        <f t="shared" si="37"/>
        <v>0.32804764675890175</v>
      </c>
      <c r="U199" s="303">
        <f t="shared" si="37"/>
        <v>0.32119950462713376</v>
      </c>
      <c r="V199" s="303">
        <f t="shared" si="37"/>
        <v>0.32606451991235436</v>
      </c>
      <c r="W199" s="303">
        <f t="shared" si="37"/>
        <v>0.31716200732520811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4.1016253563822325E-2</v>
      </c>
      <c r="I200" s="304">
        <f t="shared" si="38"/>
        <v>3.9424312054946578E-2</v>
      </c>
      <c r="J200" s="304">
        <f t="shared" si="38"/>
        <v>6.8556872305632385E-2</v>
      </c>
      <c r="K200" s="304">
        <f t="shared" si="38"/>
        <v>7.4513750164096434E-2</v>
      </c>
      <c r="L200" s="304">
        <f t="shared" si="38"/>
        <v>6.4382430183565487E-2</v>
      </c>
      <c r="M200" s="304">
        <f t="shared" si="38"/>
        <v>7.5759233645534274E-2</v>
      </c>
      <c r="N200" s="304">
        <f t="shared" si="38"/>
        <v>5.7917099065115892E-2</v>
      </c>
      <c r="O200" s="304">
        <f t="shared" si="38"/>
        <v>6.14848410478828E-2</v>
      </c>
      <c r="P200" s="304">
        <f t="shared" si="38"/>
        <v>6.4963024440015837E-2</v>
      </c>
      <c r="Q200" s="304">
        <f t="shared" si="38"/>
        <v>6.8467092149632133E-2</v>
      </c>
      <c r="R200" s="304">
        <f t="shared" si="38"/>
        <v>6.7545733579308043E-2</v>
      </c>
      <c r="S200" s="304">
        <f t="shared" si="38"/>
        <v>7.1043898569681921E-2</v>
      </c>
      <c r="T200" s="304">
        <f t="shared" si="38"/>
        <v>7.0269655673505987E-2</v>
      </c>
      <c r="U200" s="304">
        <f t="shared" si="38"/>
        <v>6.1023009701288655E-2</v>
      </c>
      <c r="V200" s="304">
        <f t="shared" si="38"/>
        <v>8.0664553920705276E-2</v>
      </c>
      <c r="W200" s="304">
        <f t="shared" si="38"/>
        <v>8.9335772834455915E-2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0.24817855335948663</v>
      </c>
      <c r="I201" s="304">
        <f t="shared" si="39"/>
        <v>0.23138429134692329</v>
      </c>
      <c r="J201" s="304">
        <f t="shared" si="39"/>
        <v>0.25378620659265377</v>
      </c>
      <c r="K201" s="304">
        <f t="shared" si="39"/>
        <v>0.23467526936917868</v>
      </c>
      <c r="L201" s="304">
        <f t="shared" si="39"/>
        <v>0.21817743108098689</v>
      </c>
      <c r="M201" s="304">
        <f t="shared" si="39"/>
        <v>0.28433365070778782</v>
      </c>
      <c r="N201" s="304">
        <f t="shared" si="39"/>
        <v>0.25477502206426633</v>
      </c>
      <c r="O201" s="304">
        <f t="shared" si="39"/>
        <v>0.26183955149523214</v>
      </c>
      <c r="P201" s="304">
        <f t="shared" si="39"/>
        <v>0.25913966695279284</v>
      </c>
      <c r="Q201" s="304">
        <f t="shared" si="39"/>
        <v>0.25192596289272179</v>
      </c>
      <c r="R201" s="304">
        <f t="shared" si="39"/>
        <v>0.25341859360696167</v>
      </c>
      <c r="S201" s="304">
        <f t="shared" si="39"/>
        <v>0.24088061035526062</v>
      </c>
      <c r="T201" s="304">
        <f t="shared" si="39"/>
        <v>0.23288702719743423</v>
      </c>
      <c r="U201" s="304">
        <f t="shared" si="39"/>
        <v>0.22546468308212306</v>
      </c>
      <c r="V201" s="304">
        <f t="shared" si="39"/>
        <v>0.2314015329806324</v>
      </c>
      <c r="W201" s="304">
        <f t="shared" si="39"/>
        <v>0.22282267671422606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5.712663463161638E-2</v>
      </c>
      <c r="I202" s="305">
        <f t="shared" si="40"/>
        <v>5.814591990421112E-2</v>
      </c>
      <c r="J202" s="305">
        <f t="shared" si="40"/>
        <v>2.7477462431634198E-2</v>
      </c>
      <c r="K202" s="305">
        <f t="shared" si="40"/>
        <v>2.0902375347619941E-2</v>
      </c>
      <c r="L202" s="305">
        <f t="shared" si="40"/>
        <v>3.191326289418997E-2</v>
      </c>
      <c r="M202" s="305">
        <f t="shared" si="40"/>
        <v>1.8983889820905608E-2</v>
      </c>
      <c r="N202" s="305">
        <f t="shared" si="40"/>
        <v>3.7944559828651588E-2</v>
      </c>
      <c r="O202" s="305">
        <f t="shared" si="40"/>
        <v>3.4099598572701201E-2</v>
      </c>
      <c r="P202" s="305">
        <f t="shared" si="40"/>
        <v>3.0568735785682949E-2</v>
      </c>
      <c r="Q202" s="305">
        <f t="shared" si="40"/>
        <v>2.6656209448772009E-2</v>
      </c>
      <c r="R202" s="305">
        <f t="shared" si="40"/>
        <v>2.7324676386941155E-2</v>
      </c>
      <c r="S202" s="305">
        <f t="shared" si="40"/>
        <v>2.3843038616903678E-2</v>
      </c>
      <c r="T202" s="305">
        <f t="shared" si="40"/>
        <v>2.4890963887961495E-2</v>
      </c>
      <c r="U202" s="305">
        <f t="shared" si="40"/>
        <v>3.4711811843722101E-2</v>
      </c>
      <c r="V202" s="305">
        <f t="shared" si="40"/>
        <v>1.3998433011016657E-2</v>
      </c>
      <c r="W202" s="305">
        <f t="shared" si="40"/>
        <v>5.0035577765261746E-3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0.99999999999999978</v>
      </c>
      <c r="C204" s="234">
        <f t="shared" si="41"/>
        <v>1</v>
      </c>
      <c r="D204" s="234">
        <f t="shared" si="41"/>
        <v>1.0000000000000002</v>
      </c>
      <c r="E204" s="234">
        <f t="shared" si="41"/>
        <v>0.99999999999999978</v>
      </c>
      <c r="F204" s="234">
        <f t="shared" si="41"/>
        <v>1</v>
      </c>
      <c r="G204" s="234">
        <f t="shared" si="41"/>
        <v>1</v>
      </c>
      <c r="H204" s="234">
        <f t="shared" si="41"/>
        <v>0.99999999999999989</v>
      </c>
      <c r="I204" s="234">
        <f t="shared" si="41"/>
        <v>1.0000000000000004</v>
      </c>
      <c r="J204" s="234">
        <f t="shared" si="41"/>
        <v>0.99999999999999989</v>
      </c>
      <c r="K204" s="234">
        <f t="shared" si="41"/>
        <v>1.0000000000000002</v>
      </c>
      <c r="L204" s="234">
        <f t="shared" si="41"/>
        <v>0.99999999999999956</v>
      </c>
      <c r="M204" s="234">
        <f t="shared" si="41"/>
        <v>1.0000000000000002</v>
      </c>
      <c r="N204" s="234">
        <f t="shared" si="41"/>
        <v>0.99999999999999978</v>
      </c>
      <c r="O204" s="234">
        <f t="shared" si="41"/>
        <v>0.99999999999999989</v>
      </c>
      <c r="P204" s="234">
        <f t="shared" si="41"/>
        <v>1</v>
      </c>
      <c r="Q204" s="234">
        <f t="shared" si="41"/>
        <v>1</v>
      </c>
      <c r="R204" s="234">
        <f t="shared" si="41"/>
        <v>1.0000000000000002</v>
      </c>
      <c r="S204" s="234">
        <f t="shared" si="41"/>
        <v>1.0000000000000004</v>
      </c>
      <c r="T204" s="234">
        <f t="shared" si="41"/>
        <v>1.0000000000000004</v>
      </c>
      <c r="U204" s="234">
        <f t="shared" si="41"/>
        <v>1.0000000000000002</v>
      </c>
      <c r="V204" s="234">
        <f t="shared" si="41"/>
        <v>0.99999999999999956</v>
      </c>
      <c r="W204" s="234">
        <f t="shared" si="41"/>
        <v>1.0000000000000002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1.8502941336528127E-3</v>
      </c>
      <c r="C205" s="301">
        <f t="shared" si="42"/>
        <v>1.8293818337259953E-3</v>
      </c>
      <c r="D205" s="301">
        <f t="shared" si="42"/>
        <v>1.7662969147804887E-3</v>
      </c>
      <c r="E205" s="301">
        <f t="shared" si="42"/>
        <v>1.782647922266026E-3</v>
      </c>
      <c r="F205" s="301">
        <f t="shared" si="42"/>
        <v>1.807848951188592E-3</v>
      </c>
      <c r="G205" s="301">
        <f t="shared" si="42"/>
        <v>1.8197802558262645E-3</v>
      </c>
      <c r="H205" s="301">
        <f t="shared" si="42"/>
        <v>1.8237650506594759E-3</v>
      </c>
      <c r="I205" s="301">
        <f t="shared" si="42"/>
        <v>1.8108349664744555E-3</v>
      </c>
      <c r="J205" s="301">
        <f t="shared" si="42"/>
        <v>1.9357972225009087E-3</v>
      </c>
      <c r="K205" s="301">
        <f t="shared" si="42"/>
        <v>1.9419723316306792E-3</v>
      </c>
      <c r="L205" s="301">
        <f t="shared" si="42"/>
        <v>1.9215013555555819E-3</v>
      </c>
      <c r="M205" s="301">
        <f t="shared" si="42"/>
        <v>1.9571480703697193E-3</v>
      </c>
      <c r="N205" s="301">
        <f t="shared" si="42"/>
        <v>1.8801200665930949E-3</v>
      </c>
      <c r="O205" s="301">
        <f t="shared" si="42"/>
        <v>1.8897049410294047E-3</v>
      </c>
      <c r="P205" s="301">
        <f t="shared" si="42"/>
        <v>1.9025564624675037E-3</v>
      </c>
      <c r="Q205" s="301">
        <f t="shared" si="42"/>
        <v>1.910578192020019E-3</v>
      </c>
      <c r="R205" s="301">
        <f t="shared" si="42"/>
        <v>1.9010660559700687E-3</v>
      </c>
      <c r="S205" s="301">
        <f t="shared" si="42"/>
        <v>1.9178117725236214E-3</v>
      </c>
      <c r="T205" s="301">
        <f t="shared" si="42"/>
        <v>1.9188795736923439E-3</v>
      </c>
      <c r="U205" s="301">
        <f t="shared" si="42"/>
        <v>1.8796569107403596E-3</v>
      </c>
      <c r="V205" s="301">
        <f t="shared" si="42"/>
        <v>1.9532337021062143E-3</v>
      </c>
      <c r="W205" s="301">
        <f t="shared" si="42"/>
        <v>1.9865194285662155E-3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2.3967868866966676E-4</v>
      </c>
      <c r="C206" s="235">
        <f t="shared" si="43"/>
        <v>2.369698044266892E-4</v>
      </c>
      <c r="D206" s="235">
        <f t="shared" si="43"/>
        <v>2.287980708775796E-4</v>
      </c>
      <c r="E206" s="235">
        <f t="shared" si="43"/>
        <v>2.309161060381973E-4</v>
      </c>
      <c r="F206" s="235">
        <f t="shared" si="43"/>
        <v>2.3418053273416422E-4</v>
      </c>
      <c r="G206" s="235">
        <f t="shared" si="43"/>
        <v>2.3572605968453603E-4</v>
      </c>
      <c r="H206" s="235">
        <f t="shared" si="43"/>
        <v>2.3624223188811768E-4</v>
      </c>
      <c r="I206" s="235">
        <f t="shared" si="43"/>
        <v>2.3456732757669557E-4</v>
      </c>
      <c r="J206" s="235">
        <f t="shared" si="43"/>
        <v>2.5075437001113019E-4</v>
      </c>
      <c r="K206" s="235">
        <f t="shared" si="43"/>
        <v>2.5155426556919161E-4</v>
      </c>
      <c r="L206" s="235">
        <f t="shared" si="43"/>
        <v>2.489025484112382E-4</v>
      </c>
      <c r="M206" s="235">
        <f t="shared" si="43"/>
        <v>2.5352006176040872E-4</v>
      </c>
      <c r="N206" s="235">
        <f t="shared" si="43"/>
        <v>2.4354220440235929E-4</v>
      </c>
      <c r="O206" s="235">
        <f t="shared" si="43"/>
        <v>2.447837854538125E-4</v>
      </c>
      <c r="P206" s="235">
        <f t="shared" si="43"/>
        <v>2.4644851310422807E-4</v>
      </c>
      <c r="Q206" s="235">
        <f t="shared" si="43"/>
        <v>2.4748761147515237E-4</v>
      </c>
      <c r="R206" s="235">
        <f t="shared" si="43"/>
        <v>2.4625545262352218E-4</v>
      </c>
      <c r="S206" s="235">
        <f t="shared" si="43"/>
        <v>2.4842461660204402E-4</v>
      </c>
      <c r="T206" s="235">
        <f t="shared" si="43"/>
        <v>2.4856293471008117E-4</v>
      </c>
      <c r="U206" s="235">
        <f t="shared" si="43"/>
        <v>2.4381529084171514E-4</v>
      </c>
      <c r="V206" s="235">
        <f t="shared" si="43"/>
        <v>2.5301301229443279E-4</v>
      </c>
      <c r="W206" s="235">
        <f t="shared" si="43"/>
        <v>2.5732469394777106E-4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3.348532320432214E-2</v>
      </c>
      <c r="C207" s="235">
        <f t="shared" si="44"/>
        <v>3.3106867093340063E-2</v>
      </c>
      <c r="D207" s="235">
        <f t="shared" si="44"/>
        <v>3.1965200554064786E-2</v>
      </c>
      <c r="E207" s="235">
        <f t="shared" si="44"/>
        <v>3.2261109599232972E-2</v>
      </c>
      <c r="F207" s="235">
        <f t="shared" si="44"/>
        <v>3.2717180114296258E-2</v>
      </c>
      <c r="G207" s="235">
        <f t="shared" si="44"/>
        <v>3.2933104482630558E-2</v>
      </c>
      <c r="H207" s="235">
        <f t="shared" si="44"/>
        <v>3.3005218499783918E-2</v>
      </c>
      <c r="I207" s="235">
        <f t="shared" si="44"/>
        <v>3.2771218920949516E-2</v>
      </c>
      <c r="J207" s="235">
        <f t="shared" si="44"/>
        <v>3.5032698031368728E-2</v>
      </c>
      <c r="K207" s="235">
        <f t="shared" si="44"/>
        <v>3.5144450817734728E-2</v>
      </c>
      <c r="L207" s="235">
        <f t="shared" si="44"/>
        <v>3.4773981475744578E-2</v>
      </c>
      <c r="M207" s="235">
        <f t="shared" si="44"/>
        <v>3.5419090674878882E-2</v>
      </c>
      <c r="N207" s="235">
        <f t="shared" si="44"/>
        <v>3.4025091982815801E-2</v>
      </c>
      <c r="O207" s="235">
        <f t="shared" si="44"/>
        <v>3.4198552305980241E-2</v>
      </c>
      <c r="P207" s="235">
        <f t="shared" si="44"/>
        <v>3.4431130111419475E-2</v>
      </c>
      <c r="Q207" s="235">
        <f t="shared" si="44"/>
        <v>3.4576301736750921E-2</v>
      </c>
      <c r="R207" s="235">
        <f t="shared" si="44"/>
        <v>3.4404157781796417E-2</v>
      </c>
      <c r="S207" s="235">
        <f t="shared" si="44"/>
        <v>3.4707209994352881E-2</v>
      </c>
      <c r="T207" s="235">
        <f t="shared" si="44"/>
        <v>3.4726534309661605E-2</v>
      </c>
      <c r="U207" s="235">
        <f t="shared" si="44"/>
        <v>3.391862462685271E-2</v>
      </c>
      <c r="V207" s="235">
        <f t="shared" si="44"/>
        <v>3.5348251188301989E-2</v>
      </c>
      <c r="W207" s="235">
        <f t="shared" si="44"/>
        <v>3.5950632879046145E-2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6.1111761314103902E-4</v>
      </c>
      <c r="C208" s="235">
        <f t="shared" si="45"/>
        <v>6.0421067084244539E-4</v>
      </c>
      <c r="D208" s="235">
        <f t="shared" si="45"/>
        <v>5.833748997128769E-4</v>
      </c>
      <c r="E208" s="235">
        <f t="shared" si="45"/>
        <v>5.8877533226317914E-4</v>
      </c>
      <c r="F208" s="235">
        <f t="shared" si="45"/>
        <v>5.9709876169191203E-4</v>
      </c>
      <c r="G208" s="235">
        <f t="shared" si="45"/>
        <v>6.0103944889359378E-4</v>
      </c>
      <c r="H208" s="235">
        <f t="shared" si="45"/>
        <v>6.0235555224334681E-4</v>
      </c>
      <c r="I208" s="235">
        <f t="shared" si="45"/>
        <v>5.9808498680126606E-4</v>
      </c>
      <c r="J208" s="235">
        <f t="shared" si="45"/>
        <v>6.3935768731231656E-4</v>
      </c>
      <c r="K208" s="235">
        <f t="shared" si="45"/>
        <v>6.4139721058790555E-4</v>
      </c>
      <c r="L208" s="235">
        <f t="shared" si="45"/>
        <v>6.3463602931939896E-4</v>
      </c>
      <c r="M208" s="235">
        <f t="shared" si="45"/>
        <v>6.4640947380983156E-4</v>
      </c>
      <c r="N208" s="235">
        <f t="shared" si="45"/>
        <v>6.2096856203432984E-4</v>
      </c>
      <c r="O208" s="235">
        <f t="shared" si="45"/>
        <v>6.2413426714101519E-4</v>
      </c>
      <c r="P208" s="235">
        <f t="shared" si="45"/>
        <v>6.2837888477430847E-4</v>
      </c>
      <c r="Q208" s="235">
        <f t="shared" si="45"/>
        <v>6.3102831230490227E-4</v>
      </c>
      <c r="R208" s="235">
        <f t="shared" si="45"/>
        <v>6.2788663132943331E-4</v>
      </c>
      <c r="S208" s="235">
        <f t="shared" si="45"/>
        <v>6.3341742891691809E-4</v>
      </c>
      <c r="T208" s="235">
        <f t="shared" si="45"/>
        <v>6.3377010371043875E-4</v>
      </c>
      <c r="U208" s="235">
        <f t="shared" si="45"/>
        <v>6.2166486062444092E-4</v>
      </c>
      <c r="V208" s="235">
        <f t="shared" si="45"/>
        <v>6.4511663104140874E-4</v>
      </c>
      <c r="W208" s="235">
        <f t="shared" si="45"/>
        <v>6.5611028515073886E-4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4.2830042726271604E-3</v>
      </c>
      <c r="C209" s="302">
        <f t="shared" si="46"/>
        <v>4.4163800663109863E-3</v>
      </c>
      <c r="D209" s="302">
        <f t="shared" si="46"/>
        <v>4.5793163119521455E-3</v>
      </c>
      <c r="E209" s="302">
        <f t="shared" si="46"/>
        <v>4.5109677922010828E-3</v>
      </c>
      <c r="F209" s="302">
        <f t="shared" si="46"/>
        <v>4.4284558635338655E-3</v>
      </c>
      <c r="G209" s="302">
        <f t="shared" si="46"/>
        <v>4.3411067123346574E-3</v>
      </c>
      <c r="H209" s="302">
        <f t="shared" si="46"/>
        <v>4.4147761363827424E-3</v>
      </c>
      <c r="I209" s="302">
        <f t="shared" si="46"/>
        <v>4.5031558008504814E-3</v>
      </c>
      <c r="J209" s="302">
        <f t="shared" si="46"/>
        <v>4.2168281886999052E-3</v>
      </c>
      <c r="K209" s="302">
        <f t="shared" si="46"/>
        <v>4.3641159404848662E-3</v>
      </c>
      <c r="L209" s="302">
        <f t="shared" si="46"/>
        <v>4.3978785206039237E-3</v>
      </c>
      <c r="M209" s="302">
        <f t="shared" si="46"/>
        <v>3.8948408150857815E-3</v>
      </c>
      <c r="N209" s="302">
        <f t="shared" si="46"/>
        <v>4.2295434465074748E-3</v>
      </c>
      <c r="O209" s="302">
        <f t="shared" si="46"/>
        <v>4.1756461855372616E-3</v>
      </c>
      <c r="P209" s="302">
        <f t="shared" si="46"/>
        <v>4.1991003941032994E-3</v>
      </c>
      <c r="Q209" s="302">
        <f t="shared" si="46"/>
        <v>4.2372777733285655E-3</v>
      </c>
      <c r="R209" s="302">
        <f t="shared" si="46"/>
        <v>4.2742647992105838E-3</v>
      </c>
      <c r="S209" s="302">
        <f t="shared" si="46"/>
        <v>4.3507741346940181E-3</v>
      </c>
      <c r="T209" s="302">
        <f t="shared" si="46"/>
        <v>4.3882241695482648E-3</v>
      </c>
      <c r="U209" s="302">
        <f t="shared" si="46"/>
        <v>4.5216389492515E-3</v>
      </c>
      <c r="V209" s="302">
        <f t="shared" si="46"/>
        <v>4.4705777846698125E-3</v>
      </c>
      <c r="W209" s="302">
        <f t="shared" si="46"/>
        <v>4.5009973325084518E-3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0.45175203403661551</v>
      </c>
      <c r="C210" s="303">
        <f t="shared" si="47"/>
        <v>0.46058267197926089</v>
      </c>
      <c r="D210" s="303">
        <f t="shared" si="47"/>
        <v>0.47019999441187882</v>
      </c>
      <c r="E210" s="303">
        <f t="shared" si="47"/>
        <v>0.46558963103681594</v>
      </c>
      <c r="F210" s="303">
        <f t="shared" si="47"/>
        <v>0.45732942456854608</v>
      </c>
      <c r="G210" s="303">
        <f t="shared" si="47"/>
        <v>0.4482758722941193</v>
      </c>
      <c r="H210" s="303">
        <f t="shared" si="47"/>
        <v>0.4573057423479554</v>
      </c>
      <c r="I210" s="303">
        <f t="shared" si="47"/>
        <v>0.46448220067669865</v>
      </c>
      <c r="J210" s="303">
        <f t="shared" si="47"/>
        <v>0.45888888920289295</v>
      </c>
      <c r="K210" s="303">
        <f t="shared" si="47"/>
        <v>0.46382653121989981</v>
      </c>
      <c r="L210" s="303">
        <f t="shared" si="47"/>
        <v>0.47109595122176962</v>
      </c>
      <c r="M210" s="303">
        <f t="shared" si="47"/>
        <v>0.44956365391409803</v>
      </c>
      <c r="N210" s="303">
        <f t="shared" si="47"/>
        <v>0.45652826871473356</v>
      </c>
      <c r="O210" s="303">
        <f t="shared" si="47"/>
        <v>0.45400192333350708</v>
      </c>
      <c r="P210" s="303">
        <f t="shared" si="47"/>
        <v>0.45517623569063931</v>
      </c>
      <c r="Q210" s="303">
        <f t="shared" si="47"/>
        <v>0.4578685295232795</v>
      </c>
      <c r="R210" s="303">
        <f t="shared" si="47"/>
        <v>0.45747051144745726</v>
      </c>
      <c r="S210" s="303">
        <f t="shared" si="47"/>
        <v>0.46239802418826625</v>
      </c>
      <c r="T210" s="303">
        <f t="shared" si="47"/>
        <v>0.46555782125913175</v>
      </c>
      <c r="U210" s="303">
        <f t="shared" si="47"/>
        <v>0.46840355136334344</v>
      </c>
      <c r="V210" s="303">
        <f t="shared" si="47"/>
        <v>0.46650990707158635</v>
      </c>
      <c r="W210" s="303">
        <f t="shared" si="47"/>
        <v>0.46968637651542117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0.23712774417316324</v>
      </c>
      <c r="C211" s="304">
        <f t="shared" si="48"/>
        <v>0.21171955307243245</v>
      </c>
      <c r="D211" s="304">
        <f t="shared" si="48"/>
        <v>0.13016611064759029</v>
      </c>
      <c r="E211" s="304">
        <f t="shared" si="48"/>
        <v>0.1566620128745321</v>
      </c>
      <c r="F211" s="304">
        <f t="shared" si="48"/>
        <v>0.19090716772749222</v>
      </c>
      <c r="G211" s="304">
        <f t="shared" si="48"/>
        <v>0.21779939381495039</v>
      </c>
      <c r="H211" s="304">
        <f t="shared" si="48"/>
        <v>0.2075411323554302</v>
      </c>
      <c r="I211" s="304">
        <f t="shared" si="48"/>
        <v>0.19695532579698388</v>
      </c>
      <c r="J211" s="304">
        <f t="shared" si="48"/>
        <v>0.34258809602376428</v>
      </c>
      <c r="K211" s="304">
        <f t="shared" si="48"/>
        <v>0.36917849698796129</v>
      </c>
      <c r="L211" s="304">
        <f t="shared" si="48"/>
        <v>0.32702107365848582</v>
      </c>
      <c r="M211" s="304">
        <f t="shared" si="48"/>
        <v>0.37212114647865657</v>
      </c>
      <c r="N211" s="304">
        <f t="shared" si="48"/>
        <v>0.28826828398475629</v>
      </c>
      <c r="O211" s="304">
        <f t="shared" si="48"/>
        <v>0.30439062749526413</v>
      </c>
      <c r="P211" s="304">
        <f t="shared" si="48"/>
        <v>0.3207569883432792</v>
      </c>
      <c r="Q211" s="304">
        <f t="shared" si="48"/>
        <v>0.33669408876542051</v>
      </c>
      <c r="R211" s="304">
        <f t="shared" si="48"/>
        <v>0.33148585828575106</v>
      </c>
      <c r="S211" s="304">
        <f t="shared" si="48"/>
        <v>0.35115202236315035</v>
      </c>
      <c r="T211" s="304">
        <f t="shared" si="48"/>
        <v>0.34875424397863036</v>
      </c>
      <c r="U211" s="304">
        <f t="shared" si="48"/>
        <v>0.30484659421540672</v>
      </c>
      <c r="V211" s="304">
        <f t="shared" si="48"/>
        <v>0.40089335737389992</v>
      </c>
      <c r="W211" s="304">
        <f t="shared" si="48"/>
        <v>0.44593268060937807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0.21462428986345242</v>
      </c>
      <c r="C212" s="304">
        <f t="shared" si="49"/>
        <v>0.24886311890682847</v>
      </c>
      <c r="D212" s="304">
        <f t="shared" si="49"/>
        <v>0.34003388376428839</v>
      </c>
      <c r="E212" s="304">
        <f t="shared" si="49"/>
        <v>0.30892761816228381</v>
      </c>
      <c r="F212" s="304">
        <f t="shared" si="49"/>
        <v>0.26642225684105386</v>
      </c>
      <c r="G212" s="304">
        <f t="shared" si="49"/>
        <v>0.23047647847916891</v>
      </c>
      <c r="H212" s="304">
        <f t="shared" si="49"/>
        <v>0.24976460999252514</v>
      </c>
      <c r="I212" s="304">
        <f t="shared" si="49"/>
        <v>0.26752687487971477</v>
      </c>
      <c r="J212" s="304">
        <f t="shared" si="49"/>
        <v>0.11630079317912868</v>
      </c>
      <c r="K212" s="304">
        <f t="shared" si="49"/>
        <v>9.464803423193846E-2</v>
      </c>
      <c r="L212" s="304">
        <f t="shared" si="49"/>
        <v>0.14407487756328388</v>
      </c>
      <c r="M212" s="304">
        <f t="shared" si="49"/>
        <v>7.7442507435441413E-2</v>
      </c>
      <c r="N212" s="304">
        <f t="shared" si="49"/>
        <v>0.1682599847299773</v>
      </c>
      <c r="O212" s="304">
        <f t="shared" si="49"/>
        <v>0.14961129583824306</v>
      </c>
      <c r="P212" s="304">
        <f t="shared" si="49"/>
        <v>0.13441924734736016</v>
      </c>
      <c r="Q212" s="304">
        <f t="shared" si="49"/>
        <v>0.12117444075785884</v>
      </c>
      <c r="R212" s="304">
        <f t="shared" si="49"/>
        <v>0.12598465316170618</v>
      </c>
      <c r="S212" s="304">
        <f t="shared" si="49"/>
        <v>0.11124600182511585</v>
      </c>
      <c r="T212" s="304">
        <f t="shared" si="49"/>
        <v>0.11680357728050139</v>
      </c>
      <c r="U212" s="304">
        <f t="shared" si="49"/>
        <v>0.16355695714793672</v>
      </c>
      <c r="V212" s="304">
        <f t="shared" si="49"/>
        <v>6.5616549697686474E-2</v>
      </c>
      <c r="W212" s="304">
        <f t="shared" si="49"/>
        <v>2.375369590604309E-2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0.30864590447686202</v>
      </c>
      <c r="C213" s="303">
        <f t="shared" si="50"/>
        <v>0.31467917058207795</v>
      </c>
      <c r="D213" s="303">
        <f t="shared" si="50"/>
        <v>0.32124991505518502</v>
      </c>
      <c r="E213" s="303">
        <f t="shared" si="50"/>
        <v>0.31810002381695773</v>
      </c>
      <c r="F213" s="303">
        <f t="shared" si="50"/>
        <v>0.31245648775186469</v>
      </c>
      <c r="G213" s="303">
        <f t="shared" si="50"/>
        <v>0.30627092217620971</v>
      </c>
      <c r="H213" s="303">
        <f t="shared" si="50"/>
        <v>0.31244030759141483</v>
      </c>
      <c r="I213" s="303">
        <f t="shared" si="50"/>
        <v>0.31734340554102136</v>
      </c>
      <c r="J213" s="303">
        <f t="shared" si="50"/>
        <v>0.30721117943895798</v>
      </c>
      <c r="K213" s="303">
        <f t="shared" si="50"/>
        <v>0.3143765328423021</v>
      </c>
      <c r="L213" s="303">
        <f t="shared" si="50"/>
        <v>0.3189920135966044</v>
      </c>
      <c r="M213" s="303">
        <f t="shared" si="50"/>
        <v>0.29588514808357919</v>
      </c>
      <c r="N213" s="303">
        <f t="shared" si="50"/>
        <v>0.30873459541480713</v>
      </c>
      <c r="O213" s="303">
        <f t="shared" si="50"/>
        <v>0.30629299262827298</v>
      </c>
      <c r="P213" s="303">
        <f t="shared" si="50"/>
        <v>0.30693123977697562</v>
      </c>
      <c r="Q213" s="303">
        <f t="shared" si="50"/>
        <v>0.3091725586840347</v>
      </c>
      <c r="R213" s="303">
        <f t="shared" si="50"/>
        <v>0.30868067797503645</v>
      </c>
      <c r="S213" s="303">
        <f t="shared" si="50"/>
        <v>0.31227676923965436</v>
      </c>
      <c r="T213" s="303">
        <f t="shared" si="50"/>
        <v>0.31463068916758019</v>
      </c>
      <c r="U213" s="303">
        <f t="shared" si="50"/>
        <v>0.31734015785607539</v>
      </c>
      <c r="V213" s="303">
        <f t="shared" si="50"/>
        <v>0.31435059179996</v>
      </c>
      <c r="W213" s="303">
        <f t="shared" si="50"/>
        <v>0.31653493932263688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0.16201035427092692</v>
      </c>
      <c r="C214" s="304">
        <f t="shared" si="51"/>
        <v>0.14465097670856625</v>
      </c>
      <c r="D214" s="304">
        <f t="shared" si="51"/>
        <v>8.8932055477595306E-2</v>
      </c>
      <c r="E214" s="304">
        <f t="shared" si="51"/>
        <v>0.10703457874615045</v>
      </c>
      <c r="F214" s="304">
        <f t="shared" si="51"/>
        <v>0.13043154433166762</v>
      </c>
      <c r="G214" s="304">
        <f t="shared" si="51"/>
        <v>0.14880484388273735</v>
      </c>
      <c r="H214" s="304">
        <f t="shared" si="51"/>
        <v>0.14179619721823308</v>
      </c>
      <c r="I214" s="304">
        <f t="shared" si="51"/>
        <v>0.13456376527840491</v>
      </c>
      <c r="J214" s="304">
        <f t="shared" si="51"/>
        <v>0.22403106292393304</v>
      </c>
      <c r="K214" s="304">
        <f t="shared" si="51"/>
        <v>0.24777226872759617</v>
      </c>
      <c r="L214" s="304">
        <f t="shared" si="51"/>
        <v>0.21729965301644921</v>
      </c>
      <c r="M214" s="304">
        <f t="shared" si="51"/>
        <v>0.23919854939874255</v>
      </c>
      <c r="N214" s="304">
        <f t="shared" si="51"/>
        <v>0.19035063017794249</v>
      </c>
      <c r="O214" s="304">
        <f t="shared" si="51"/>
        <v>0.2006176176993425</v>
      </c>
      <c r="P214" s="304">
        <f t="shared" si="51"/>
        <v>0.21200857686995767</v>
      </c>
      <c r="Q214" s="304">
        <f t="shared" si="51"/>
        <v>0.2238687305896109</v>
      </c>
      <c r="R214" s="304">
        <f t="shared" si="51"/>
        <v>0.2197741407779259</v>
      </c>
      <c r="S214" s="304">
        <f t="shared" si="51"/>
        <v>0.23380835947844647</v>
      </c>
      <c r="T214" s="304">
        <f t="shared" si="51"/>
        <v>0.23233339898383915</v>
      </c>
      <c r="U214" s="304">
        <f t="shared" si="51"/>
        <v>0.20227803445954173</v>
      </c>
      <c r="V214" s="304">
        <f t="shared" si="51"/>
        <v>0.26786552045460843</v>
      </c>
      <c r="W214" s="304">
        <f t="shared" si="51"/>
        <v>0.29974659826771693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0.14663555020593511</v>
      </c>
      <c r="C215" s="304">
        <f t="shared" si="52"/>
        <v>0.17002819387351162</v>
      </c>
      <c r="D215" s="304">
        <f t="shared" si="52"/>
        <v>0.23231785957758971</v>
      </c>
      <c r="E215" s="304">
        <f t="shared" si="52"/>
        <v>0.21106544507080729</v>
      </c>
      <c r="F215" s="304">
        <f t="shared" si="52"/>
        <v>0.18202494342019712</v>
      </c>
      <c r="G215" s="304">
        <f t="shared" si="52"/>
        <v>0.15746607829347237</v>
      </c>
      <c r="H215" s="304">
        <f t="shared" si="52"/>
        <v>0.17064411037318181</v>
      </c>
      <c r="I215" s="304">
        <f t="shared" si="52"/>
        <v>0.18277964026261653</v>
      </c>
      <c r="J215" s="304">
        <f t="shared" si="52"/>
        <v>8.3180116515024993E-2</v>
      </c>
      <c r="K215" s="304">
        <f t="shared" si="52"/>
        <v>6.6604264114705894E-2</v>
      </c>
      <c r="L215" s="304">
        <f t="shared" si="52"/>
        <v>0.10169236058015518</v>
      </c>
      <c r="M215" s="304">
        <f t="shared" si="52"/>
        <v>5.668659868483665E-2</v>
      </c>
      <c r="N215" s="304">
        <f t="shared" si="52"/>
        <v>0.11838396523686467</v>
      </c>
      <c r="O215" s="304">
        <f t="shared" si="52"/>
        <v>0.10567537492893045</v>
      </c>
      <c r="P215" s="304">
        <f t="shared" si="52"/>
        <v>9.4922662907017952E-2</v>
      </c>
      <c r="Q215" s="304">
        <f t="shared" si="52"/>
        <v>8.53038280944238E-2</v>
      </c>
      <c r="R215" s="304">
        <f t="shared" si="52"/>
        <v>8.8906537197110599E-2</v>
      </c>
      <c r="S215" s="304">
        <f t="shared" si="52"/>
        <v>7.8468409761207933E-2</v>
      </c>
      <c r="T215" s="304">
        <f t="shared" si="52"/>
        <v>8.2297290183741073E-2</v>
      </c>
      <c r="U215" s="304">
        <f t="shared" si="52"/>
        <v>0.11506212339653371</v>
      </c>
      <c r="V215" s="304">
        <f t="shared" si="52"/>
        <v>4.6485071345351625E-2</v>
      </c>
      <c r="W215" s="304">
        <f t="shared" si="52"/>
        <v>1.6788341054919997E-2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0.19913264357410937</v>
      </c>
      <c r="C216" s="303">
        <f t="shared" si="53"/>
        <v>0.18454434797001501</v>
      </c>
      <c r="D216" s="303">
        <f t="shared" si="53"/>
        <v>0.1694271037815484</v>
      </c>
      <c r="E216" s="303">
        <f t="shared" si="53"/>
        <v>0.17693592839422465</v>
      </c>
      <c r="F216" s="303">
        <f t="shared" si="53"/>
        <v>0.19042932345614444</v>
      </c>
      <c r="G216" s="303">
        <f t="shared" si="53"/>
        <v>0.20552244857030147</v>
      </c>
      <c r="H216" s="303">
        <f t="shared" si="53"/>
        <v>0.19017159258967187</v>
      </c>
      <c r="I216" s="303">
        <f t="shared" si="53"/>
        <v>0.17825653177962786</v>
      </c>
      <c r="J216" s="303">
        <f t="shared" si="53"/>
        <v>0.19182449585825598</v>
      </c>
      <c r="K216" s="303">
        <f t="shared" si="53"/>
        <v>0.17945344537179084</v>
      </c>
      <c r="L216" s="303">
        <f t="shared" si="53"/>
        <v>0.1679351352519908</v>
      </c>
      <c r="M216" s="303">
        <f t="shared" si="53"/>
        <v>0.21238018890641827</v>
      </c>
      <c r="N216" s="303">
        <f t="shared" si="53"/>
        <v>0.19373786960810599</v>
      </c>
      <c r="O216" s="303">
        <f t="shared" si="53"/>
        <v>0.19857226255307819</v>
      </c>
      <c r="P216" s="303">
        <f t="shared" si="53"/>
        <v>0.19648491016651631</v>
      </c>
      <c r="Q216" s="303">
        <f t="shared" si="53"/>
        <v>0.19135623816680625</v>
      </c>
      <c r="R216" s="303">
        <f t="shared" si="53"/>
        <v>0.19239517985657628</v>
      </c>
      <c r="S216" s="303">
        <f t="shared" si="53"/>
        <v>0.18346756862499003</v>
      </c>
      <c r="T216" s="303">
        <f t="shared" si="53"/>
        <v>0.17789551848196564</v>
      </c>
      <c r="U216" s="303">
        <f t="shared" si="53"/>
        <v>0.17307089014227067</v>
      </c>
      <c r="V216" s="303">
        <f t="shared" si="53"/>
        <v>0.17646930881003922</v>
      </c>
      <c r="W216" s="303">
        <f t="shared" si="53"/>
        <v>0.17042709954272264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1.4298876438618918E-2</v>
      </c>
      <c r="C217" s="304">
        <f t="shared" si="54"/>
        <v>1.2844725248830872E-2</v>
      </c>
      <c r="D217" s="304">
        <f t="shared" si="54"/>
        <v>7.6399463591944839E-3</v>
      </c>
      <c r="E217" s="304">
        <f t="shared" si="54"/>
        <v>9.5433263910894451E-3</v>
      </c>
      <c r="F217" s="304">
        <f t="shared" si="54"/>
        <v>1.1740345022718425E-2</v>
      </c>
      <c r="G217" s="304">
        <f t="shared" si="54"/>
        <v>1.3825931368062146E-2</v>
      </c>
      <c r="H217" s="304">
        <f t="shared" si="54"/>
        <v>1.2608344812331402E-2</v>
      </c>
      <c r="I217" s="304">
        <f t="shared" si="54"/>
        <v>1.2472633465642549E-2</v>
      </c>
      <c r="J217" s="304">
        <f t="shared" si="54"/>
        <v>2.1184048259169332E-2</v>
      </c>
      <c r="K217" s="304">
        <f t="shared" si="54"/>
        <v>2.3909586022890037E-2</v>
      </c>
      <c r="L217" s="304">
        <f t="shared" si="54"/>
        <v>2.0751285093533287E-2</v>
      </c>
      <c r="M217" s="304">
        <f t="shared" si="54"/>
        <v>2.2869765256384931E-2</v>
      </c>
      <c r="N217" s="304">
        <f t="shared" si="54"/>
        <v>1.8131006150750452E-2</v>
      </c>
      <c r="O217" s="304">
        <f t="shared" si="54"/>
        <v>1.9135902365732017E-2</v>
      </c>
      <c r="P217" s="304">
        <f t="shared" si="54"/>
        <v>2.0262027006557472E-2</v>
      </c>
      <c r="Q217" s="304">
        <f t="shared" si="54"/>
        <v>2.1682176605282839E-2</v>
      </c>
      <c r="R217" s="304">
        <f t="shared" si="54"/>
        <v>2.147551609817188E-2</v>
      </c>
      <c r="S217" s="304">
        <f t="shared" si="54"/>
        <v>2.2846888037388515E-2</v>
      </c>
      <c r="T217" s="304">
        <f t="shared" si="54"/>
        <v>2.2702760353694753E-2</v>
      </c>
      <c r="U217" s="304">
        <f t="shared" si="54"/>
        <v>1.9765861306366962E-2</v>
      </c>
      <c r="V217" s="304">
        <f t="shared" si="54"/>
        <v>2.6174827831454833E-2</v>
      </c>
      <c r="W217" s="304">
        <f t="shared" si="54"/>
        <v>2.9290128828100805E-2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0.1695270077830339</v>
      </c>
      <c r="C218" s="304">
        <f t="shared" si="55"/>
        <v>0.1541441227782076</v>
      </c>
      <c r="D218" s="304">
        <f t="shared" si="55"/>
        <v>0.13816814338383165</v>
      </c>
      <c r="E218" s="304">
        <f t="shared" si="55"/>
        <v>0.14601752810933413</v>
      </c>
      <c r="F218" s="304">
        <f t="shared" si="55"/>
        <v>0.16016917811253872</v>
      </c>
      <c r="G218" s="304">
        <f t="shared" si="55"/>
        <v>0.17584668228461714</v>
      </c>
      <c r="H218" s="304">
        <f t="shared" si="55"/>
        <v>0.16000259206599596</v>
      </c>
      <c r="I218" s="304">
        <f t="shared" si="55"/>
        <v>0.14738832693465315</v>
      </c>
      <c r="J218" s="304">
        <f t="shared" si="55"/>
        <v>0.16214992184119806</v>
      </c>
      <c r="K218" s="304">
        <f t="shared" si="55"/>
        <v>0.14883681346332864</v>
      </c>
      <c r="L218" s="304">
        <f t="shared" si="55"/>
        <v>0.13689779517895384</v>
      </c>
      <c r="M218" s="304">
        <f t="shared" si="55"/>
        <v>0.18377967529150932</v>
      </c>
      <c r="N218" s="304">
        <f t="shared" si="55"/>
        <v>0.16372828081516699</v>
      </c>
      <c r="O218" s="304">
        <f t="shared" si="55"/>
        <v>0.16882355582976974</v>
      </c>
      <c r="P218" s="304">
        <f t="shared" si="55"/>
        <v>0.16668846638387813</v>
      </c>
      <c r="Q218" s="304">
        <f t="shared" si="55"/>
        <v>0.16123256619857493</v>
      </c>
      <c r="R218" s="304">
        <f t="shared" si="55"/>
        <v>0.16223204580639722</v>
      </c>
      <c r="S218" s="304">
        <f t="shared" si="55"/>
        <v>0.15295303783827757</v>
      </c>
      <c r="T218" s="304">
        <f t="shared" si="55"/>
        <v>0.14715097134698285</v>
      </c>
      <c r="U218" s="304">
        <f t="shared" si="55"/>
        <v>0.14206158374930014</v>
      </c>
      <c r="V218" s="304">
        <f t="shared" si="55"/>
        <v>0.14575213175374768</v>
      </c>
      <c r="W218" s="304">
        <f t="shared" si="55"/>
        <v>0.13949647612635793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1.5306759352456574E-2</v>
      </c>
      <c r="C219" s="305">
        <f t="shared" si="56"/>
        <v>1.7555499942976539E-2</v>
      </c>
      <c r="D219" s="305">
        <f t="shared" si="56"/>
        <v>2.3619014038522228E-2</v>
      </c>
      <c r="E219" s="305">
        <f t="shared" si="56"/>
        <v>2.1375073893801055E-2</v>
      </c>
      <c r="F219" s="305">
        <f t="shared" si="56"/>
        <v>1.8519800320887268E-2</v>
      </c>
      <c r="G219" s="305">
        <f t="shared" si="56"/>
        <v>1.5849834917622169E-2</v>
      </c>
      <c r="H219" s="305">
        <f t="shared" si="56"/>
        <v>1.7560655711344523E-2</v>
      </c>
      <c r="I219" s="305">
        <f t="shared" si="56"/>
        <v>1.8395571379332152E-2</v>
      </c>
      <c r="J219" s="305">
        <f t="shared" si="56"/>
        <v>8.4905257578885927E-3</v>
      </c>
      <c r="K219" s="305">
        <f t="shared" si="56"/>
        <v>6.7070458855721599E-3</v>
      </c>
      <c r="L219" s="305">
        <f t="shared" si="56"/>
        <v>1.0286054979503707E-2</v>
      </c>
      <c r="M219" s="305">
        <f t="shared" si="56"/>
        <v>5.7307483585240585E-3</v>
      </c>
      <c r="N219" s="305">
        <f t="shared" si="56"/>
        <v>1.1878582642188558E-2</v>
      </c>
      <c r="O219" s="305">
        <f t="shared" si="56"/>
        <v>1.0612804357576437E-2</v>
      </c>
      <c r="P219" s="305">
        <f t="shared" si="56"/>
        <v>9.5344167760806984E-3</v>
      </c>
      <c r="Q219" s="305">
        <f t="shared" si="56"/>
        <v>8.4414953629484545E-3</v>
      </c>
      <c r="R219" s="305">
        <f t="shared" si="56"/>
        <v>8.6876179520071935E-3</v>
      </c>
      <c r="S219" s="305">
        <f t="shared" si="56"/>
        <v>7.6676427493239715E-3</v>
      </c>
      <c r="T219" s="305">
        <f t="shared" si="56"/>
        <v>8.0417867812880035E-3</v>
      </c>
      <c r="U219" s="305">
        <f t="shared" si="56"/>
        <v>1.1243445086603594E-2</v>
      </c>
      <c r="V219" s="305">
        <f t="shared" si="56"/>
        <v>4.5423492248367154E-3</v>
      </c>
      <c r="W219" s="305">
        <f t="shared" si="56"/>
        <v>1.6404945882638917E-3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0.46174842633633584</v>
      </c>
      <c r="C233" s="306">
        <f>IF(C$34=0,0,C$34/NFM_fec!C$34)</f>
        <v>0.46374571888064264</v>
      </c>
      <c r="D233" s="306">
        <f>IF(D$34=0,0,D$34/NFM_fec!D$34)</f>
        <v>0.46899264273304275</v>
      </c>
      <c r="E233" s="306">
        <f>IF(E$34=0,0,E$34/NFM_fec!E$34)</f>
        <v>0.47137905878078179</v>
      </c>
      <c r="F233" s="306">
        <f>IF(F$34=0,0,F$34/NFM_fec!F$34)</f>
        <v>0.47330311270331593</v>
      </c>
      <c r="G233" s="306">
        <f>IF(G$34=0,0,G$34/NFM_fec!G$34)</f>
        <v>0.47552743767598893</v>
      </c>
      <c r="H233" s="306">
        <f>IF(H$34=0,0,H$34/NFM_fec!H$34)</f>
        <v>0.47618022640805019</v>
      </c>
      <c r="I233" s="306">
        <f>IF(I$34=0,0,I$34/NFM_fec!I$34)</f>
        <v>0.47741382023116652</v>
      </c>
      <c r="J233" s="306">
        <f>IF(J$34=0,0,J$34/NFM_fec!J$34)</f>
        <v>0.46826442730414702</v>
      </c>
      <c r="K233" s="306">
        <f>IF(K$34=0,0,K$34/NFM_fec!K$34)</f>
        <v>0.46824812382531944</v>
      </c>
      <c r="L233" s="306">
        <f>IF(L$34=0,0,L$34/NFM_fec!L$34)</f>
        <v>0.47163030852792132</v>
      </c>
      <c r="M233" s="306">
        <f>IF(M$34=0,0,M$34/NFM_fec!M$34)</f>
        <v>0.46390008279185735</v>
      </c>
      <c r="N233" s="306">
        <f>IF(N$34=0,0,N$34/NFM_fec!N$34)</f>
        <v>0.47295197155082214</v>
      </c>
      <c r="O233" s="306">
        <f>IF(O$34=0,0,O$34/NFM_fec!O$34)</f>
        <v>0.47178287365501814</v>
      </c>
      <c r="P233" s="306">
        <f>IF(P$34=0,0,P$34/NFM_fec!P$34)</f>
        <v>0.47049811497892252</v>
      </c>
      <c r="Q233" s="306">
        <f>IF(Q$34=0,0,Q$34/NFM_fec!Q$34)</f>
        <v>0.46957674539969096</v>
      </c>
      <c r="R233" s="306">
        <f>IF(R$34=0,0,R$34/NFM_fec!R$34)</f>
        <v>0.47032359549505975</v>
      </c>
      <c r="S233" s="306">
        <f>IF(S$34=0,0,S$34/NFM_fec!S$34)</f>
        <v>0.46920978549588926</v>
      </c>
      <c r="T233" s="306">
        <f>IF(T$34=0,0,T$34/NFM_fec!T$34)</f>
        <v>0.46957245993930691</v>
      </c>
      <c r="U233" s="306">
        <f>IF(U$34=0,0,U$34/NFM_fec!U$34)</f>
        <v>0.47336235019992395</v>
      </c>
      <c r="V233" s="306">
        <f>IF(V$34=0,0,V$34/NFM_fec!V$34)</f>
        <v>0.46398000036251097</v>
      </c>
      <c r="W233" s="306">
        <f>IF(W$34=0,0,W$34/NFM_fec!W$34)</f>
        <v>0.45295691274895322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0.392971579379576</v>
      </c>
      <c r="C234" s="307">
        <f>IF(C$35=0,0,C$35/NFM_fec!C$35)</f>
        <v>0.39297157937957589</v>
      </c>
      <c r="D234" s="307">
        <f>IF(D$35=0,0,D$35/NFM_fec!D$35)</f>
        <v>0.39420541343432652</v>
      </c>
      <c r="E234" s="307">
        <f>IF(E$35=0,0,E$35/NFM_fec!E$35)</f>
        <v>0.39709204450553953</v>
      </c>
      <c r="F234" s="307">
        <f>IF(F$35=0,0,F$35/NFM_fec!F$35)</f>
        <v>0.40028115470636721</v>
      </c>
      <c r="G234" s="307">
        <f>IF(G$35=0,0,G$35/NFM_fec!G$35)</f>
        <v>0.4034674300118945</v>
      </c>
      <c r="H234" s="307">
        <f>IF(H$35=0,0,H$35/NFM_fec!H$35)</f>
        <v>0.4034674300118945</v>
      </c>
      <c r="I234" s="307">
        <f>IF(I$35=0,0,I$35/NFM_fec!I$35)</f>
        <v>0.40346743001189445</v>
      </c>
      <c r="J234" s="307">
        <f>IF(J$35=0,0,J$35/NFM_fec!J$35)</f>
        <v>0.40346743001189461</v>
      </c>
      <c r="K234" s="307">
        <f>IF(K$35=0,0,K$35/NFM_fec!K$35)</f>
        <v>0.4034674300118945</v>
      </c>
      <c r="L234" s="307">
        <f>IF(L$35=0,0,L$35/NFM_fec!L$35)</f>
        <v>0.4034674300118945</v>
      </c>
      <c r="M234" s="307">
        <f>IF(M$35=0,0,M$35/NFM_fec!M$35)</f>
        <v>0.40346743001189461</v>
      </c>
      <c r="N234" s="307">
        <f>IF(N$35=0,0,N$35/NFM_fec!N$35)</f>
        <v>0.40346743001189445</v>
      </c>
      <c r="O234" s="307">
        <f>IF(O$35=0,0,O$35/NFM_fec!O$35)</f>
        <v>0.40346743001189456</v>
      </c>
      <c r="P234" s="307">
        <f>IF(P$35=0,0,P$35/NFM_fec!P$35)</f>
        <v>0.40346743001189445</v>
      </c>
      <c r="Q234" s="307">
        <f>IF(Q$35=0,0,Q$35/NFM_fec!Q$35)</f>
        <v>0.4034674300118945</v>
      </c>
      <c r="R234" s="307">
        <f>IF(R$35=0,0,R$35/NFM_fec!R$35)</f>
        <v>0.40346743001189445</v>
      </c>
      <c r="S234" s="307">
        <f>IF(S$35=0,0,S$35/NFM_fec!S$35)</f>
        <v>0.4034674300118945</v>
      </c>
      <c r="T234" s="307">
        <f>IF(T$35=0,0,T$35/NFM_fec!T$35)</f>
        <v>0.40346743001189461</v>
      </c>
      <c r="U234" s="307">
        <f>IF(U$35=0,0,U$35/NFM_fec!U$35)</f>
        <v>0.4034674300118945</v>
      </c>
      <c r="V234" s="307">
        <f>IF(V$35=0,0,V$35/NFM_fec!V$35)</f>
        <v>0.40346743001189433</v>
      </c>
      <c r="W234" s="307">
        <f>IF(W$35=0,0,W$35/NFM_fec!W$35)</f>
        <v>0.40346743001189439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0.10196889058448871</v>
      </c>
      <c r="C235" s="308">
        <f>IF(C$36=0,0,C$36/NFM_fec!C$36)</f>
        <v>0.10196889058448876</v>
      </c>
      <c r="D235" s="308">
        <f>IF(D$36=0,0,D$36/NFM_fec!D$36)</f>
        <v>0.1022890478078862</v>
      </c>
      <c r="E235" s="308">
        <f>IF(E$36=0,0,E$36/NFM_fec!E$36)</f>
        <v>0.10303807543050209</v>
      </c>
      <c r="F235" s="308">
        <f>IF(F$36=0,0,F$36/NFM_fec!F$36)</f>
        <v>0.10386559081887571</v>
      </c>
      <c r="G235" s="308">
        <f>IF(G$36=0,0,G$36/NFM_fec!G$36)</f>
        <v>0.10469237060410679</v>
      </c>
      <c r="H235" s="308">
        <f>IF(H$36=0,0,H$36/NFM_fec!H$36)</f>
        <v>0.10469237060410679</v>
      </c>
      <c r="I235" s="308">
        <f>IF(I$36=0,0,I$36/NFM_fec!I$36)</f>
        <v>0.1046923706041068</v>
      </c>
      <c r="J235" s="308">
        <f>IF(J$36=0,0,J$36/NFM_fec!J$36)</f>
        <v>0.10469237060410679</v>
      </c>
      <c r="K235" s="308">
        <f>IF(K$36=0,0,K$36/NFM_fec!K$36)</f>
        <v>0.10469237060410679</v>
      </c>
      <c r="L235" s="308">
        <f>IF(L$36=0,0,L$36/NFM_fec!L$36)</f>
        <v>0.1046923706041068</v>
      </c>
      <c r="M235" s="308">
        <f>IF(M$36=0,0,M$36/NFM_fec!M$36)</f>
        <v>0.10469237060410679</v>
      </c>
      <c r="N235" s="308">
        <f>IF(N$36=0,0,N$36/NFM_fec!N$36)</f>
        <v>0.1046923706041068</v>
      </c>
      <c r="O235" s="308">
        <f>IF(O$36=0,0,O$36/NFM_fec!O$36)</f>
        <v>0.10469237060410679</v>
      </c>
      <c r="P235" s="308">
        <f>IF(P$36=0,0,P$36/NFM_fec!P$36)</f>
        <v>0.10469237060410677</v>
      </c>
      <c r="Q235" s="308">
        <f>IF(Q$36=0,0,Q$36/NFM_fec!Q$36)</f>
        <v>0.1046923706041068</v>
      </c>
      <c r="R235" s="308">
        <f>IF(R$36=0,0,R$36/NFM_fec!R$36)</f>
        <v>0.1046923706041068</v>
      </c>
      <c r="S235" s="308">
        <f>IF(S$36=0,0,S$36/NFM_fec!S$36)</f>
        <v>0.1046923706041068</v>
      </c>
      <c r="T235" s="308">
        <f>IF(T$36=0,0,T$36/NFM_fec!T$36)</f>
        <v>0.10469237060410679</v>
      </c>
      <c r="U235" s="308">
        <f>IF(U$36=0,0,U$36/NFM_fec!U$36)</f>
        <v>0.10469237060410677</v>
      </c>
      <c r="V235" s="308">
        <f>IF(V$36=0,0,V$36/NFM_fec!V$36)</f>
        <v>0.10469237060410677</v>
      </c>
      <c r="W235" s="308">
        <f>IF(W$36=0,0,W$36/NFM_fec!W$36)</f>
        <v>0.10469237060410679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0.55873533580813972</v>
      </c>
      <c r="C236" s="308">
        <f>IF(C$37=0,0,C$37/NFM_fec!C$37)</f>
        <v>0.5587353358081395</v>
      </c>
      <c r="D236" s="308">
        <f>IF(D$37=0,0,D$37/NFM_fec!D$37)</f>
        <v>0.56048962726606377</v>
      </c>
      <c r="E236" s="308">
        <f>IF(E$37=0,0,E$37/NFM_fec!E$37)</f>
        <v>0.56459390061701431</v>
      </c>
      <c r="F236" s="308">
        <f>IF(F$37=0,0,F$37/NFM_fec!F$37)</f>
        <v>0.56912824521720573</v>
      </c>
      <c r="G236" s="308">
        <f>IF(G$37=0,0,G$37/NFM_fec!G$37)</f>
        <v>0.57365855910306407</v>
      </c>
      <c r="H236" s="308">
        <f>IF(H$37=0,0,H$37/NFM_fec!H$37)</f>
        <v>0.57365855910306407</v>
      </c>
      <c r="I236" s="308">
        <f>IF(I$37=0,0,I$37/NFM_fec!I$37)</f>
        <v>0.57365855910306429</v>
      </c>
      <c r="J236" s="308">
        <f>IF(J$37=0,0,J$37/NFM_fec!J$37)</f>
        <v>0.57365855910306396</v>
      </c>
      <c r="K236" s="308">
        <f>IF(K$37=0,0,K$37/NFM_fec!K$37)</f>
        <v>0.57365855910306407</v>
      </c>
      <c r="L236" s="308">
        <f>IF(L$37=0,0,L$37/NFM_fec!L$37)</f>
        <v>0.57365855910306407</v>
      </c>
      <c r="M236" s="308">
        <f>IF(M$37=0,0,M$37/NFM_fec!M$37)</f>
        <v>0.57365855910306429</v>
      </c>
      <c r="N236" s="308">
        <f>IF(N$37=0,0,N$37/NFM_fec!N$37)</f>
        <v>0.57365855910306418</v>
      </c>
      <c r="O236" s="308">
        <f>IF(O$37=0,0,O$37/NFM_fec!O$37)</f>
        <v>0.57365855910306385</v>
      </c>
      <c r="P236" s="308">
        <f>IF(P$37=0,0,P$37/NFM_fec!P$37)</f>
        <v>0.57365855910306407</v>
      </c>
      <c r="Q236" s="308">
        <f>IF(Q$37=0,0,Q$37/NFM_fec!Q$37)</f>
        <v>0.57365855910306418</v>
      </c>
      <c r="R236" s="308">
        <f>IF(R$37=0,0,R$37/NFM_fec!R$37)</f>
        <v>0.57365855910306407</v>
      </c>
      <c r="S236" s="308">
        <f>IF(S$37=0,0,S$37/NFM_fec!S$37)</f>
        <v>0.57365855910306407</v>
      </c>
      <c r="T236" s="308">
        <f>IF(T$37=0,0,T$37/NFM_fec!T$37)</f>
        <v>0.57365855910306407</v>
      </c>
      <c r="U236" s="308">
        <f>IF(U$37=0,0,U$37/NFM_fec!U$37)</f>
        <v>0.57365855910306407</v>
      </c>
      <c r="V236" s="308">
        <f>IF(V$37=0,0,V$37/NFM_fec!V$37)</f>
        <v>0.57365855910306407</v>
      </c>
      <c r="W236" s="308">
        <f>IF(W$37=0,0,W$37/NFM_fec!W$37)</f>
        <v>0.57365855910306407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0.38979756956836342</v>
      </c>
      <c r="C237" s="308">
        <f>IF(C$38=0,0,C$38/NFM_fec!C$38)</f>
        <v>0.38979756956836348</v>
      </c>
      <c r="D237" s="308">
        <f>IF(D$38=0,0,D$38/NFM_fec!D$38)</f>
        <v>0.39102143801338374</v>
      </c>
      <c r="E237" s="308">
        <f>IF(E$38=0,0,E$38/NFM_fec!E$38)</f>
        <v>0.39388475392436101</v>
      </c>
      <c r="F237" s="308">
        <f>IF(F$38=0,0,F$38/NFM_fec!F$38)</f>
        <v>0.39704810585767619</v>
      </c>
      <c r="G237" s="308">
        <f>IF(G$38=0,0,G$38/NFM_fec!G$38)</f>
        <v>0.40020864579298421</v>
      </c>
      <c r="H237" s="308">
        <f>IF(H$38=0,0,H$38/NFM_fec!H$38)</f>
        <v>0.40020864579298415</v>
      </c>
      <c r="I237" s="308">
        <f>IF(I$38=0,0,I$38/NFM_fec!I$38)</f>
        <v>0.40020864579298426</v>
      </c>
      <c r="J237" s="308">
        <f>IF(J$38=0,0,J$38/NFM_fec!J$38)</f>
        <v>0.4002086457929841</v>
      </c>
      <c r="K237" s="308">
        <f>IF(K$38=0,0,K$38/NFM_fec!K$38)</f>
        <v>0.40020864579298421</v>
      </c>
      <c r="L237" s="308">
        <f>IF(L$38=0,0,L$38/NFM_fec!L$38)</f>
        <v>0.40020864579298421</v>
      </c>
      <c r="M237" s="308">
        <f>IF(M$38=0,0,M$38/NFM_fec!M$38)</f>
        <v>0.40020864579298421</v>
      </c>
      <c r="N237" s="308">
        <f>IF(N$38=0,0,N$38/NFM_fec!N$38)</f>
        <v>0.4002086457929841</v>
      </c>
      <c r="O237" s="308">
        <f>IF(O$38=0,0,O$38/NFM_fec!O$38)</f>
        <v>0.40020864579298421</v>
      </c>
      <c r="P237" s="308">
        <f>IF(P$38=0,0,P$38/NFM_fec!P$38)</f>
        <v>0.4002086457929841</v>
      </c>
      <c r="Q237" s="308">
        <f>IF(Q$38=0,0,Q$38/NFM_fec!Q$38)</f>
        <v>0.40020864579298421</v>
      </c>
      <c r="R237" s="308">
        <f>IF(R$38=0,0,R$38/NFM_fec!R$38)</f>
        <v>0.40020864579298415</v>
      </c>
      <c r="S237" s="308">
        <f>IF(S$38=0,0,S$38/NFM_fec!S$38)</f>
        <v>0.40020864579298432</v>
      </c>
      <c r="T237" s="308">
        <f>IF(T$38=0,0,T$38/NFM_fec!T$38)</f>
        <v>0.40020864579298421</v>
      </c>
      <c r="U237" s="308">
        <f>IF(U$38=0,0,U$38/NFM_fec!U$38)</f>
        <v>0.40020864579298421</v>
      </c>
      <c r="V237" s="308">
        <f>IF(V$38=0,0,V$38/NFM_fec!V$38)</f>
        <v>0.40020864579298426</v>
      </c>
      <c r="W237" s="308">
        <f>IF(W$38=0,0,W$38/NFM_fec!W$38)</f>
        <v>0.40020864579298426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0.6196335890086625</v>
      </c>
      <c r="C238" s="309">
        <f>IF(C$39=0,0,C$39/NFM_fec!C$39)</f>
        <v>0.62816067234598549</v>
      </c>
      <c r="D238" s="309">
        <f>IF(D$39=0,0,D$39/NFM_fec!D$39)</f>
        <v>0.65429779173772551</v>
      </c>
      <c r="E238" s="309">
        <f>IF(E$39=0,0,E$39/NFM_fec!E$39)</f>
        <v>0.6513636608762734</v>
      </c>
      <c r="F238" s="309">
        <f>IF(F$39=0,0,F$39/NFM_fec!F$39)</f>
        <v>0.64146996726097971</v>
      </c>
      <c r="G238" s="309">
        <f>IF(G$39=0,0,G$39/NFM_fec!G$39)</f>
        <v>0.63509516646895914</v>
      </c>
      <c r="H238" s="309">
        <f>IF(H$39=0,0,H$39/NFM_fec!H$39)</f>
        <v>0.64238199862812484</v>
      </c>
      <c r="I238" s="309">
        <f>IF(I$39=0,0,I$39/NFM_fec!I$39)</f>
        <v>0.64543867229686691</v>
      </c>
      <c r="J238" s="309">
        <f>IF(J$39=0,0,J$39/NFM_fec!J$39)</f>
        <v>0.60576907877096764</v>
      </c>
      <c r="K238" s="309">
        <f>IF(K$39=0,0,K$39/NFM_fec!K$39)</f>
        <v>0.60054937181936074</v>
      </c>
      <c r="L238" s="309">
        <f>IF(L$39=0,0,L$39/NFM_fec!L$39)</f>
        <v>0.6164562974684068</v>
      </c>
      <c r="M238" s="309">
        <f>IF(M$39=0,0,M$39/NFM_fec!M$39)</f>
        <v>0.59840043431026357</v>
      </c>
      <c r="N238" s="309">
        <f>IF(N$39=0,0,N$39/NFM_fec!N$39)</f>
        <v>0.62636681031673003</v>
      </c>
      <c r="O238" s="309">
        <f>IF(O$39=0,0,O$39/NFM_fec!O$39)</f>
        <v>0.62215901701674081</v>
      </c>
      <c r="P238" s="309">
        <f>IF(P$39=0,0,P$39/NFM_fec!P$39)</f>
        <v>0.6154473088900182</v>
      </c>
      <c r="Q238" s="309">
        <f>IF(Q$39=0,0,Q$39/NFM_fec!Q$39)</f>
        <v>0.60986739871681706</v>
      </c>
      <c r="R238" s="309">
        <f>IF(R$39=0,0,R$39/NFM_fec!R$39)</f>
        <v>0.60996494779122967</v>
      </c>
      <c r="S238" s="309">
        <f>IF(S$39=0,0,S$39/NFM_fec!S$39)</f>
        <v>0.60365844776092037</v>
      </c>
      <c r="T238" s="309">
        <f>IF(T$39=0,0,T$39/NFM_fec!T$39)</f>
        <v>0.60479510242947321</v>
      </c>
      <c r="U238" s="309">
        <f>IF(U$39=0,0,U$39/NFM_fec!U$39)</f>
        <v>0.61535843900174025</v>
      </c>
      <c r="V238" s="309">
        <f>IF(V$39=0,0,V$39/NFM_fec!V$39)</f>
        <v>0.58802614114744312</v>
      </c>
      <c r="W238" s="309">
        <f>IF(W$39=0,0,W$39/NFM_fec!W$39)</f>
        <v>0.57672681247761393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0.47534273616162992</v>
      </c>
      <c r="C239" s="310">
        <f>IF(C$45=0,0,C$45/NFM_fec!C$45)</f>
        <v>0.47534273616162998</v>
      </c>
      <c r="D239" s="310">
        <f>IF(D$45=0,0,D$45/NFM_fec!D$45)</f>
        <v>0.47683519537835134</v>
      </c>
      <c r="E239" s="310">
        <f>IF(E$45=0,0,E$45/NFM_fec!E$45)</f>
        <v>0.48032689600933787</v>
      </c>
      <c r="F239" s="310">
        <f>IF(F$45=0,0,F$45/NFM_fec!F$45)</f>
        <v>0.48418447871589376</v>
      </c>
      <c r="G239" s="310">
        <f>IF(G$45=0,0,G$45/NFM_fec!G$45)</f>
        <v>0.48803863230197386</v>
      </c>
      <c r="H239" s="310">
        <f>IF(H$45=0,0,H$45/NFM_fec!H$45)</f>
        <v>0.48803863230197397</v>
      </c>
      <c r="I239" s="310">
        <f>IF(I$45=0,0,I$45/NFM_fec!I$45)</f>
        <v>0.48803863230197403</v>
      </c>
      <c r="J239" s="310">
        <f>IF(J$45=0,0,J$45/NFM_fec!J$45)</f>
        <v>0.48803863230197414</v>
      </c>
      <c r="K239" s="310">
        <f>IF(K$45=0,0,K$45/NFM_fec!K$45)</f>
        <v>0.48803863230197408</v>
      </c>
      <c r="L239" s="310">
        <f>IF(L$45=0,0,L$45/NFM_fec!L$45)</f>
        <v>0.48803863230197408</v>
      </c>
      <c r="M239" s="310">
        <f>IF(M$45=0,0,M$45/NFM_fec!M$45)</f>
        <v>0.48803863230197408</v>
      </c>
      <c r="N239" s="310">
        <f>IF(N$45=0,0,N$45/NFM_fec!N$45)</f>
        <v>0.48803863230197403</v>
      </c>
      <c r="O239" s="310">
        <f>IF(O$45=0,0,O$45/NFM_fec!O$45)</f>
        <v>0.48803863230197414</v>
      </c>
      <c r="P239" s="310">
        <f>IF(P$45=0,0,P$45/NFM_fec!P$45)</f>
        <v>0.48803863230197408</v>
      </c>
      <c r="Q239" s="310">
        <f>IF(Q$45=0,0,Q$45/NFM_fec!Q$45)</f>
        <v>0.48803863230197397</v>
      </c>
      <c r="R239" s="310">
        <f>IF(R$45=0,0,R$45/NFM_fec!R$45)</f>
        <v>0.48803863230197414</v>
      </c>
      <c r="S239" s="310">
        <f>IF(S$45=0,0,S$45/NFM_fec!S$45)</f>
        <v>0.48803863230197381</v>
      </c>
      <c r="T239" s="310">
        <f>IF(T$45=0,0,T$45/NFM_fec!T$45)</f>
        <v>0.48803863230197408</v>
      </c>
      <c r="U239" s="310">
        <f>IF(U$45=0,0,U$45/NFM_fec!U$45)</f>
        <v>0.48803863230197397</v>
      </c>
      <c r="V239" s="310">
        <f>IF(V$45=0,0,V$45/NFM_fec!V$45)</f>
        <v>0.48803863230197414</v>
      </c>
      <c r="W239" s="310">
        <f>IF(W$45=0,0,W$45/NFM_fec!W$45)</f>
        <v>0.48803863230197408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0.38136888553385218</v>
      </c>
      <c r="C240" s="310">
        <f>IF(C$46=0,0,C$46/NFM_fec!C$46)</f>
        <v>0.3881436403172398</v>
      </c>
      <c r="D240" s="310">
        <f>IF(D$46=0,0,D$46/NFM_fec!D$46)</f>
        <v>0.40759071279574211</v>
      </c>
      <c r="E240" s="310">
        <f>IF(E$46=0,0,E$46/NFM_fec!E$46)</f>
        <v>0.40511980442958534</v>
      </c>
      <c r="F240" s="310">
        <f>IF(F$46=0,0,F$46/NFM_fec!F$46)</f>
        <v>0.40013309376997974</v>
      </c>
      <c r="G240" s="310">
        <f>IF(G$46=0,0,G$46/NFM_fec!G$46)</f>
        <v>0.39798196096234234</v>
      </c>
      <c r="H240" s="310">
        <f>IF(H$46=0,0,H$46/NFM_fec!H$46)</f>
        <v>0.39926273203482482</v>
      </c>
      <c r="I240" s="310">
        <f>IF(I$46=0,0,I$46/NFM_fec!I$46)</f>
        <v>0.40356944003292528</v>
      </c>
      <c r="J240" s="310">
        <f>IF(J$46=0,0,J$46/NFM_fec!J$46)</f>
        <v>0.37615281290896468</v>
      </c>
      <c r="K240" s="310">
        <f>IF(K$46=0,0,K$46/NFM_fec!K$46)</f>
        <v>0.37378186552132242</v>
      </c>
      <c r="L240" s="310">
        <f>IF(L$46=0,0,L$46/NFM_fec!L$46)</f>
        <v>0.38070838281501734</v>
      </c>
      <c r="M240" s="310">
        <f>IF(M$46=0,0,M$46/NFM_fec!M$46)</f>
        <v>0.36996993102510928</v>
      </c>
      <c r="N240" s="310">
        <f>IF(N$46=0,0,N$46/NFM_fec!N$46)</f>
        <v>0.38646808789091658</v>
      </c>
      <c r="O240" s="310">
        <f>IF(O$46=0,0,O$46/NFM_fec!O$46)</f>
        <v>0.38376471403894197</v>
      </c>
      <c r="P240" s="310">
        <f>IF(P$46=0,0,P$46/NFM_fec!P$46)</f>
        <v>0.38116158218297558</v>
      </c>
      <c r="Q240" s="310">
        <f>IF(Q$46=0,0,Q$46/NFM_fec!Q$46)</f>
        <v>0.37960900538184855</v>
      </c>
      <c r="R240" s="310">
        <f>IF(R$46=0,0,R$46/NFM_fec!R$46)</f>
        <v>0.38182990195750049</v>
      </c>
      <c r="S240" s="310">
        <f>IF(S$46=0,0,S$46/NFM_fec!S$46)</f>
        <v>0.3790178862611524</v>
      </c>
      <c r="T240" s="310">
        <f>IF(T$46=0,0,T$46/NFM_fec!T$46)</f>
        <v>0.37976932634346899</v>
      </c>
      <c r="U240" s="310">
        <f>IF(U$46=0,0,U$46/NFM_fec!U$46)</f>
        <v>0.38899807094447525</v>
      </c>
      <c r="V240" s="310">
        <f>IF(V$46=0,0,V$46/NFM_fec!V$46)</f>
        <v>0.37225084867586061</v>
      </c>
      <c r="W240" s="310">
        <f>IF(W$46=0,0,W$46/NFM_fec!W$46)</f>
        <v>0.36534428749860343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0.42702089459878173</v>
      </c>
      <c r="C241" s="311">
        <f>IF(C$53=0,0,C$53/NFM_fec!C$53)</f>
        <v>0.42912189347649665</v>
      </c>
      <c r="D241" s="311">
        <f>IF(D$53=0,0,D$53/NFM_fec!D$53)</f>
        <v>0.43451294926361794</v>
      </c>
      <c r="E241" s="311">
        <f>IF(E$53=0,0,E$53/NFM_fec!E$53)</f>
        <v>0.43761542002902171</v>
      </c>
      <c r="F241" s="311">
        <f>IF(F$53=0,0,F$53/NFM_fec!F$53)</f>
        <v>0.43918379545372743</v>
      </c>
      <c r="G241" s="311">
        <f>IF(G$53=0,0,G$53/NFM_fec!G$53)</f>
        <v>0.44365254990346525</v>
      </c>
      <c r="H241" s="311">
        <f>IF(H$53=0,0,H$53/NFM_fec!H$53)</f>
        <v>0.44112182234840941</v>
      </c>
      <c r="I241" s="311">
        <f>IF(I$53=0,0,I$53/NFM_fec!I$53)</f>
        <v>0.44474283129252923</v>
      </c>
      <c r="J241" s="311">
        <f>IF(J$53=0,0,J$53/NFM_fec!J$53)</f>
        <v>0.4356015362991833</v>
      </c>
      <c r="K241" s="311">
        <f>IF(K$53=0,0,K$53/NFM_fec!K$53)</f>
        <v>0.43934854436738641</v>
      </c>
      <c r="L241" s="311">
        <f>IF(L$53=0,0,L$53/NFM_fec!L$53)</f>
        <v>0.43771012210093085</v>
      </c>
      <c r="M241" s="311">
        <f>IF(M$53=0,0,M$53/NFM_fec!M$53)</f>
        <v>0.43959310951120684</v>
      </c>
      <c r="N241" s="311">
        <f>IF(N$53=0,0,N$53/NFM_fec!N$53)</f>
        <v>0.44570480929012252</v>
      </c>
      <c r="O241" s="311">
        <f>IF(O$53=0,0,O$53/NFM_fec!O$53)</f>
        <v>0.44605506431016051</v>
      </c>
      <c r="P241" s="311">
        <f>IF(P$53=0,0,P$53/NFM_fec!P$53)</f>
        <v>0.44370394336609037</v>
      </c>
      <c r="Q241" s="311">
        <f>IF(Q$53=0,0,Q$53/NFM_fec!Q$53)</f>
        <v>0.44317984612844263</v>
      </c>
      <c r="R241" s="311">
        <f>IF(R$53=0,0,R$53/NFM_fec!R$53)</f>
        <v>0.44486225383300698</v>
      </c>
      <c r="S241" s="311">
        <f>IF(S$53=0,0,S$53/NFM_fec!S$53)</f>
        <v>0.44316274617432394</v>
      </c>
      <c r="T241" s="311">
        <f>IF(T$53=0,0,T$53/NFM_fec!T$53)</f>
        <v>0.44026834239983692</v>
      </c>
      <c r="U241" s="311">
        <f>IF(U$53=0,0,U$53/NFM_fec!U$53)</f>
        <v>0.44251245400068473</v>
      </c>
      <c r="V241" s="311">
        <f>IF(V$53=0,0,V$53/NFM_fec!V$53)</f>
        <v>0.44088693437086962</v>
      </c>
      <c r="W241" s="311">
        <f>IF(W$53=0,0,W$53/NFM_fec!W$53)</f>
        <v>0.44195240521465035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0.51274769726660241</v>
      </c>
      <c r="I243" s="306">
        <f>IF(I$72=0,0,I$72/NFM_fec!I$72)</f>
        <v>0.51696694705533752</v>
      </c>
      <c r="J243" s="306">
        <f>IF(J$72=0,0,J$72/NFM_fec!J$72)</f>
        <v>0.4903064825559626</v>
      </c>
      <c r="K243" s="306">
        <f>IF(K$72=0,0,K$72/NFM_fec!K$72)</f>
        <v>0.48791893396872421</v>
      </c>
      <c r="L243" s="306">
        <f>IF(L$72=0,0,L$72/NFM_fec!L$72)</f>
        <v>0.49341081054383895</v>
      </c>
      <c r="M243" s="306">
        <f>IF(M$72=0,0,M$72/NFM_fec!M$72)</f>
        <v>0.48726088625525565</v>
      </c>
      <c r="N243" s="306">
        <f>IF(N$72=0,0,N$72/NFM_fec!N$72)</f>
        <v>0.5026252056110424</v>
      </c>
      <c r="O243" s="306">
        <f>IF(O$72=0,0,O$72/NFM_fec!O$72)</f>
        <v>0.50061805379994284</v>
      </c>
      <c r="P243" s="306">
        <f>IF(P$72=0,0,P$72/NFM_fec!P$72)</f>
        <v>0.497427480351463</v>
      </c>
      <c r="Q243" s="306">
        <f>IF(Q$72=0,0,Q$72/NFM_fec!Q$72)</f>
        <v>0.4953695621506809</v>
      </c>
      <c r="R243" s="306">
        <f>IF(R$72=0,0,R$72/NFM_fec!R$72)</f>
        <v>0.49788904962060149</v>
      </c>
      <c r="S243" s="306">
        <f>IF(S$72=0,0,S$72/NFM_fec!S$72)</f>
        <v>0.49413622472807595</v>
      </c>
      <c r="T243" s="306">
        <f>IF(T$72=0,0,T$72/NFM_fec!T$72)</f>
        <v>0.49369194261738392</v>
      </c>
      <c r="U243" s="306">
        <f>IF(U$72=0,0,U$72/NFM_fec!U$72)</f>
        <v>0.5026560702309546</v>
      </c>
      <c r="V243" s="306">
        <f>IF(V$72=0,0,V$72/NFM_fec!V$72)</f>
        <v>0.48646198632963328</v>
      </c>
      <c r="W243" s="306">
        <f>IF(W$72=0,0,W$72/NFM_fec!W$72)</f>
        <v>0.47907438062406993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0.46004535381484873</v>
      </c>
      <c r="I244" s="307">
        <f>IF(I$73=0,0,I$73/NFM_fec!I$73)</f>
        <v>0.46004535381484857</v>
      </c>
      <c r="J244" s="307">
        <f>IF(J$73=0,0,J$73/NFM_fec!J$73)</f>
        <v>0.46004535381484862</v>
      </c>
      <c r="K244" s="307">
        <f>IF(K$73=0,0,K$73/NFM_fec!K$73)</f>
        <v>0.46004535381484885</v>
      </c>
      <c r="L244" s="307">
        <f>IF(L$73=0,0,L$73/NFM_fec!L$73)</f>
        <v>0.46004535381484857</v>
      </c>
      <c r="M244" s="307">
        <f>IF(M$73=0,0,M$73/NFM_fec!M$73)</f>
        <v>0.46004535381484873</v>
      </c>
      <c r="N244" s="307">
        <f>IF(N$73=0,0,N$73/NFM_fec!N$73)</f>
        <v>0.46004535381484868</v>
      </c>
      <c r="O244" s="307">
        <f>IF(O$73=0,0,O$73/NFM_fec!O$73)</f>
        <v>0.46004535381484862</v>
      </c>
      <c r="P244" s="307">
        <f>IF(P$73=0,0,P$73/NFM_fec!P$73)</f>
        <v>0.46004535381484862</v>
      </c>
      <c r="Q244" s="307">
        <f>IF(Q$73=0,0,Q$73/NFM_fec!Q$73)</f>
        <v>0.46004535381484862</v>
      </c>
      <c r="R244" s="307">
        <f>IF(R$73=0,0,R$73/NFM_fec!R$73)</f>
        <v>0.46004535381484851</v>
      </c>
      <c r="S244" s="307">
        <f>IF(S$73=0,0,S$73/NFM_fec!S$73)</f>
        <v>0.46004535381484868</v>
      </c>
      <c r="T244" s="307">
        <f>IF(T$73=0,0,T$73/NFM_fec!T$73)</f>
        <v>0.46004535381484851</v>
      </c>
      <c r="U244" s="307">
        <f>IF(U$73=0,0,U$73/NFM_fec!U$73)</f>
        <v>0.46004535381484868</v>
      </c>
      <c r="V244" s="307">
        <f>IF(V$73=0,0,V$73/NFM_fec!V$73)</f>
        <v>0.46004535381484851</v>
      </c>
      <c r="W244" s="307">
        <f>IF(W$73=0,0,W$73/NFM_fec!W$73)</f>
        <v>0.46004535381484862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0.11940235057906995</v>
      </c>
      <c r="I245" s="308">
        <f>IF(I$74=0,0,I$74/NFM_fec!I$74)</f>
        <v>0.11940235057906992</v>
      </c>
      <c r="J245" s="308">
        <f>IF(J$74=0,0,J$74/NFM_fec!J$74)</f>
        <v>0.11940235057906992</v>
      </c>
      <c r="K245" s="308">
        <f>IF(K$74=0,0,K$74/NFM_fec!K$74)</f>
        <v>0.11940235057906994</v>
      </c>
      <c r="L245" s="308">
        <f>IF(L$74=0,0,L$74/NFM_fec!L$74)</f>
        <v>0.11940235057906989</v>
      </c>
      <c r="M245" s="308">
        <f>IF(M$74=0,0,M$74/NFM_fec!M$74)</f>
        <v>0.11940235057906991</v>
      </c>
      <c r="N245" s="308">
        <f>IF(N$74=0,0,N$74/NFM_fec!N$74)</f>
        <v>0.11940235057906994</v>
      </c>
      <c r="O245" s="308">
        <f>IF(O$74=0,0,O$74/NFM_fec!O$74)</f>
        <v>0.11940235057906988</v>
      </c>
      <c r="P245" s="308">
        <f>IF(P$74=0,0,P$74/NFM_fec!P$74)</f>
        <v>0.11940235057906991</v>
      </c>
      <c r="Q245" s="308">
        <f>IF(Q$74=0,0,Q$74/NFM_fec!Q$74)</f>
        <v>0.11940235057906994</v>
      </c>
      <c r="R245" s="308">
        <f>IF(R$74=0,0,R$74/NFM_fec!R$74)</f>
        <v>0.11940235057906991</v>
      </c>
      <c r="S245" s="308">
        <f>IF(S$74=0,0,S$74/NFM_fec!S$74)</f>
        <v>0.11940235057906991</v>
      </c>
      <c r="T245" s="308">
        <f>IF(T$74=0,0,T$74/NFM_fec!T$74)</f>
        <v>0.11940235057906995</v>
      </c>
      <c r="U245" s="308">
        <f>IF(U$74=0,0,U$74/NFM_fec!U$74)</f>
        <v>0.11940235057906992</v>
      </c>
      <c r="V245" s="308">
        <f>IF(V$74=0,0,V$74/NFM_fec!V$74)</f>
        <v>0.11940235057906994</v>
      </c>
      <c r="W245" s="308">
        <f>IF(W$74=0,0,W$74/NFM_fec!W$74)</f>
        <v>0.11940235057906988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0.65669480729497653</v>
      </c>
      <c r="I246" s="308">
        <f>IF(I$75=0,0,I$75/NFM_fec!I$75)</f>
        <v>0.65669480729497653</v>
      </c>
      <c r="J246" s="308">
        <f>IF(J$75=0,0,J$75/NFM_fec!J$75)</f>
        <v>0.65669480729497642</v>
      </c>
      <c r="K246" s="308">
        <f>IF(K$75=0,0,K$75/NFM_fec!K$75)</f>
        <v>0.65669480729497642</v>
      </c>
      <c r="L246" s="308">
        <f>IF(L$75=0,0,L$75/NFM_fec!L$75)</f>
        <v>0.65669480729497653</v>
      </c>
      <c r="M246" s="308">
        <f>IF(M$75=0,0,M$75/NFM_fec!M$75)</f>
        <v>0.65669480729497653</v>
      </c>
      <c r="N246" s="308">
        <f>IF(N$75=0,0,N$75/NFM_fec!N$75)</f>
        <v>0.65669480729497653</v>
      </c>
      <c r="O246" s="308">
        <f>IF(O$75=0,0,O$75/NFM_fec!O$75)</f>
        <v>0.65669480729497665</v>
      </c>
      <c r="P246" s="308">
        <f>IF(P$75=0,0,P$75/NFM_fec!P$75)</f>
        <v>0.65669480729497642</v>
      </c>
      <c r="Q246" s="308">
        <f>IF(Q$75=0,0,Q$75/NFM_fec!Q$75)</f>
        <v>0.65669480729497653</v>
      </c>
      <c r="R246" s="308">
        <f>IF(R$75=0,0,R$75/NFM_fec!R$75)</f>
        <v>0.65669480729497653</v>
      </c>
      <c r="S246" s="308">
        <f>IF(S$75=0,0,S$75/NFM_fec!S$75)</f>
        <v>0.65669480729497653</v>
      </c>
      <c r="T246" s="308">
        <f>IF(T$75=0,0,T$75/NFM_fec!T$75)</f>
        <v>0.65669480729497653</v>
      </c>
      <c r="U246" s="308">
        <f>IF(U$75=0,0,U$75/NFM_fec!U$75)</f>
        <v>0.65669480729497676</v>
      </c>
      <c r="V246" s="308">
        <f>IF(V$75=0,0,V$75/NFM_fec!V$75)</f>
        <v>0.65669480729497653</v>
      </c>
      <c r="W246" s="308">
        <f>IF(W$75=0,0,W$75/NFM_fec!W$75)</f>
        <v>0.65669480729497642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0.45576232980796477</v>
      </c>
      <c r="I247" s="308">
        <f>IF(I$76=0,0,I$76/NFM_fec!I$76)</f>
        <v>0.45576232980796472</v>
      </c>
      <c r="J247" s="308">
        <f>IF(J$76=0,0,J$76/NFM_fec!J$76)</f>
        <v>0.45576232980796488</v>
      </c>
      <c r="K247" s="308">
        <f>IF(K$76=0,0,K$76/NFM_fec!K$76)</f>
        <v>0.45576232980796499</v>
      </c>
      <c r="L247" s="308">
        <f>IF(L$76=0,0,L$76/NFM_fec!L$76)</f>
        <v>0.45576232980796472</v>
      </c>
      <c r="M247" s="308">
        <f>IF(M$76=0,0,M$76/NFM_fec!M$76)</f>
        <v>0.45576232980796483</v>
      </c>
      <c r="N247" s="308">
        <f>IF(N$76=0,0,N$76/NFM_fec!N$76)</f>
        <v>0.45576232980796488</v>
      </c>
      <c r="O247" s="308">
        <f>IF(O$76=0,0,O$76/NFM_fec!O$76)</f>
        <v>0.45576232980796488</v>
      </c>
      <c r="P247" s="308">
        <f>IF(P$76=0,0,P$76/NFM_fec!P$76)</f>
        <v>0.45576232980796483</v>
      </c>
      <c r="Q247" s="308">
        <f>IF(Q$76=0,0,Q$76/NFM_fec!Q$76)</f>
        <v>0.45576232980796477</v>
      </c>
      <c r="R247" s="308">
        <f>IF(R$76=0,0,R$76/NFM_fec!R$76)</f>
        <v>0.45576232980796477</v>
      </c>
      <c r="S247" s="308">
        <f>IF(S$76=0,0,S$76/NFM_fec!S$76)</f>
        <v>0.45576232980796494</v>
      </c>
      <c r="T247" s="308">
        <f>IF(T$76=0,0,T$76/NFM_fec!T$76)</f>
        <v>0.45576232980796472</v>
      </c>
      <c r="U247" s="308">
        <f>IF(U$76=0,0,U$76/NFM_fec!U$76)</f>
        <v>0.45576232980796488</v>
      </c>
      <c r="V247" s="308">
        <f>IF(V$76=0,0,V$76/NFM_fec!V$76)</f>
        <v>0.45576232980796483</v>
      </c>
      <c r="W247" s="308">
        <f>IF(W$76=0,0,W$76/NFM_fec!W$76)</f>
        <v>0.45576232980796477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0.73541316426573544</v>
      </c>
      <c r="I248" s="309">
        <f>IF(I$77=0,0,I$77/NFM_fec!I$77)</f>
        <v>0.73891251209873499</v>
      </c>
      <c r="J248" s="309">
        <f>IF(J$77=0,0,J$77/NFM_fec!J$77)</f>
        <v>0.69349788129911716</v>
      </c>
      <c r="K248" s="309">
        <f>IF(K$77=0,0,K$77/NFM_fec!K$77)</f>
        <v>0.68752224497366143</v>
      </c>
      <c r="L248" s="309">
        <f>IF(L$77=0,0,L$77/NFM_fec!L$77)</f>
        <v>0.70573284637638944</v>
      </c>
      <c r="M248" s="309">
        <f>IF(M$77=0,0,M$77/NFM_fec!M$77)</f>
        <v>0.68506209363575077</v>
      </c>
      <c r="N248" s="309">
        <f>IF(N$77=0,0,N$77/NFM_fec!N$77)</f>
        <v>0.71707862136517586</v>
      </c>
      <c r="O248" s="309">
        <f>IF(O$77=0,0,O$77/NFM_fec!O$77)</f>
        <v>0.71226144623895837</v>
      </c>
      <c r="P248" s="309">
        <f>IF(P$77=0,0,P$77/NFM_fec!P$77)</f>
        <v>0.70457773386588118</v>
      </c>
      <c r="Q248" s="309">
        <f>IF(Q$77=0,0,Q$77/NFM_fec!Q$77)</f>
        <v>0.69818972890067987</v>
      </c>
      <c r="R248" s="309">
        <f>IF(R$77=0,0,R$77/NFM_fec!R$77)</f>
        <v>0.6983014052453439</v>
      </c>
      <c r="S248" s="309">
        <f>IF(S$77=0,0,S$77/NFM_fec!S$77)</f>
        <v>0.69108158409120768</v>
      </c>
      <c r="T248" s="309">
        <f>IF(T$77=0,0,T$77/NFM_fec!T$77)</f>
        <v>0.69238285157420532</v>
      </c>
      <c r="U248" s="309">
        <f>IF(U$77=0,0,U$77/NFM_fec!U$77)</f>
        <v>0.7044759936460645</v>
      </c>
      <c r="V248" s="309">
        <f>IF(V$77=0,0,V$77/NFM_fec!V$77)</f>
        <v>0.67318537265324574</v>
      </c>
      <c r="W248" s="309">
        <f>IF(W$77=0,0,W$77/NFM_fec!W$77)</f>
        <v>0.66024965049897633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0.48768803014601786</v>
      </c>
      <c r="I249" s="310">
        <f>IF(I$83=0,0,I$83/NFM_fec!I$83)</f>
        <v>0.49294855102985619</v>
      </c>
      <c r="J249" s="310">
        <f>IF(J$83=0,0,J$83/NFM_fec!J$83)</f>
        <v>0.45945992361104177</v>
      </c>
      <c r="K249" s="310">
        <f>IF(K$83=0,0,K$83/NFM_fec!K$83)</f>
        <v>0.45656387905620371</v>
      </c>
      <c r="L249" s="310">
        <f>IF(L$83=0,0,L$83/NFM_fec!L$83)</f>
        <v>0.46502442221163126</v>
      </c>
      <c r="M249" s="310">
        <f>IF(M$83=0,0,M$83/NFM_fec!M$83)</f>
        <v>0.45190770988151224</v>
      </c>
      <c r="N249" s="310">
        <f>IF(N$83=0,0,N$83/NFM_fec!N$83)</f>
        <v>0.47205973754990915</v>
      </c>
      <c r="O249" s="310">
        <f>IF(O$83=0,0,O$83/NFM_fec!O$83)</f>
        <v>0.4687576435580692</v>
      </c>
      <c r="P249" s="310">
        <f>IF(P$83=0,0,P$83/NFM_fec!P$83)</f>
        <v>0.46557799230292574</v>
      </c>
      <c r="Q249" s="310">
        <f>IF(Q$83=0,0,Q$83/NFM_fec!Q$83)</f>
        <v>0.46368156405896443</v>
      </c>
      <c r="R249" s="310">
        <f>IF(R$83=0,0,R$83/NFM_fec!R$83)</f>
        <v>0.46639432583018631</v>
      </c>
      <c r="S249" s="310">
        <f>IF(S$83=0,0,S$83/NFM_fec!S$83)</f>
        <v>0.46295952892664749</v>
      </c>
      <c r="T249" s="310">
        <f>IF(T$83=0,0,T$83/NFM_fec!T$83)</f>
        <v>0.46387739153718982</v>
      </c>
      <c r="U249" s="310">
        <f>IF(U$83=0,0,U$83/NFM_fec!U$83)</f>
        <v>0.47515003963095875</v>
      </c>
      <c r="V249" s="310">
        <f>IF(V$83=0,0,V$83/NFM_fec!V$83)</f>
        <v>0.45469378568265451</v>
      </c>
      <c r="W249" s="310">
        <f>IF(W$83=0,0,W$83/NFM_fec!W$83)</f>
        <v>0.4462576183538049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0.5020317957385475</v>
      </c>
      <c r="I250" s="310">
        <f>IF(I$90=0,0,I$90/NFM_fec!I$90)</f>
        <v>0.50744703782485223</v>
      </c>
      <c r="J250" s="310">
        <f>IF(J$90=0,0,J$90/NFM_fec!J$90)</f>
        <v>0.47297345077607261</v>
      </c>
      <c r="K250" s="310">
        <f>IF(K$90=0,0,K$90/NFM_fec!K$90)</f>
        <v>0.46999222844020994</v>
      </c>
      <c r="L250" s="310">
        <f>IF(L$90=0,0,L$90/NFM_fec!L$90)</f>
        <v>0.47870161110020892</v>
      </c>
      <c r="M250" s="310">
        <f>IF(M$90=0,0,M$90/NFM_fec!M$90)</f>
        <v>0.46519911311332152</v>
      </c>
      <c r="N250" s="310">
        <f>IF(N$90=0,0,N$90/NFM_fec!N$90)</f>
        <v>0.48594384747784747</v>
      </c>
      <c r="O250" s="310">
        <f>IF(O$90=0,0,O$90/NFM_fec!O$90)</f>
        <v>0.48254463307448309</v>
      </c>
      <c r="P250" s="310">
        <f>IF(P$90=0,0,P$90/NFM_fec!P$90)</f>
        <v>0.47927146266477644</v>
      </c>
      <c r="Q250" s="310">
        <f>IF(Q$90=0,0,Q$90/NFM_fec!Q$90)</f>
        <v>0.47731925711952206</v>
      </c>
      <c r="R250" s="310">
        <f>IF(R$90=0,0,R$90/NFM_fec!R$90)</f>
        <v>0.48011180600166264</v>
      </c>
      <c r="S250" s="310">
        <f>IF(S$90=0,0,S$90/NFM_fec!S$90)</f>
        <v>0.47657598565978437</v>
      </c>
      <c r="T250" s="310">
        <f>IF(T$90=0,0,T$90/NFM_fec!T$90)</f>
        <v>0.47752084422946023</v>
      </c>
      <c r="U250" s="310">
        <f>IF(U$90=0,0,U$90/NFM_fec!U$90)</f>
        <v>0.48912504079657559</v>
      </c>
      <c r="V250" s="310">
        <f>IF(V$90=0,0,V$90/NFM_fec!V$90)</f>
        <v>0.46806713232037955</v>
      </c>
      <c r="W250" s="310">
        <f>IF(W$90=0,0,W$90/NFM_fec!W$90)</f>
        <v>0.45938284242303434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0.53338095325847046</v>
      </c>
      <c r="I251" s="311">
        <f>IF(I$97=0,0,I$97/NFM_fec!I$97)</f>
        <v>0.53738286857456841</v>
      </c>
      <c r="J251" s="311">
        <f>IF(J$97=0,0,J$97/NFM_fec!J$97)</f>
        <v>0.52238315141274538</v>
      </c>
      <c r="K251" s="311">
        <f>IF(K$97=0,0,K$97/NFM_fec!K$97)</f>
        <v>0.5247457911827359</v>
      </c>
      <c r="L251" s="311">
        <f>IF(L$97=0,0,L$97/NFM_fec!L$97)</f>
        <v>0.52576059285804377</v>
      </c>
      <c r="M251" s="311">
        <f>IF(M$97=0,0,M$97/NFM_fec!M$97)</f>
        <v>0.52374154881546664</v>
      </c>
      <c r="N251" s="311">
        <f>IF(N$97=0,0,N$97/NFM_fec!N$97)</f>
        <v>0.53428359500176503</v>
      </c>
      <c r="O251" s="311">
        <f>IF(O$97=0,0,O$97/NFM_fec!O$97)</f>
        <v>0.53392301283307575</v>
      </c>
      <c r="P251" s="311">
        <f>IF(P$97=0,0,P$97/NFM_fec!P$97)</f>
        <v>0.53110343922325354</v>
      </c>
      <c r="Q251" s="311">
        <f>IF(Q$97=0,0,Q$97/NFM_fec!Q$97)</f>
        <v>0.5300013110177354</v>
      </c>
      <c r="R251" s="311">
        <f>IF(R$97=0,0,R$97/NFM_fec!R$97)</f>
        <v>0.53193243859303663</v>
      </c>
      <c r="S251" s="311">
        <f>IF(S$97=0,0,S$97/NFM_fec!S$97)</f>
        <v>0.52963008348128837</v>
      </c>
      <c r="T251" s="311">
        <f>IF(T$97=0,0,T$97/NFM_fec!T$97)</f>
        <v>0.52727474951326003</v>
      </c>
      <c r="U251" s="311">
        <f>IF(U$97=0,0,U$97/NFM_fec!U$97)</f>
        <v>0.53195748847032531</v>
      </c>
      <c r="V251" s="311">
        <f>IF(V$97=0,0,V$97/NFM_fec!V$97)</f>
        <v>0.52514843101949682</v>
      </c>
      <c r="W251" s="311">
        <f>IF(W$97=0,0,W$97/NFM_fec!W$97)</f>
        <v>0.52236255561698552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0.36071542825844888</v>
      </c>
      <c r="C253" s="306">
        <f>IF(C$115=0,0,C$115/NFM_fec!C$115)</f>
        <v>0.36836430704226181</v>
      </c>
      <c r="D253" s="306">
        <f>IF(D$115=0,0,D$115/NFM_fec!D$115)</f>
        <v>0.38469761837453559</v>
      </c>
      <c r="E253" s="306">
        <f>IF(E$115=0,0,E$115/NFM_fec!E$115)</f>
        <v>0.3813709004058139</v>
      </c>
      <c r="F253" s="306">
        <f>IF(F$115=0,0,F$115/NFM_fec!F$115)</f>
        <v>0.37605467136550164</v>
      </c>
      <c r="G253" s="306">
        <f>IF(G$115=0,0,G$115/NFM_fec!G$115)</f>
        <v>0.37358908639925203</v>
      </c>
      <c r="H253" s="306">
        <f>IF(H$115=0,0,H$115/NFM_fec!H$115)</f>
        <v>0.37277282124546257</v>
      </c>
      <c r="I253" s="306">
        <f>IF(I$115=0,0,I$115/NFM_fec!I$115)</f>
        <v>0.38146459573634506</v>
      </c>
      <c r="J253" s="306">
        <f>IF(J$115=0,0,J$115/NFM_fec!J$115)</f>
        <v>0.35683976627321579</v>
      </c>
      <c r="K253" s="306">
        <f>IF(K$115=0,0,K$115/NFM_fec!K$115)</f>
        <v>0.35959325653039864</v>
      </c>
      <c r="L253" s="306">
        <f>IF(L$115=0,0,L$115/NFM_fec!L$115)</f>
        <v>0.36342423220357822</v>
      </c>
      <c r="M253" s="306">
        <f>IF(M$115=0,0,M$115/NFM_fec!M$115)</f>
        <v>0.35680496810015572</v>
      </c>
      <c r="N253" s="306">
        <f>IF(N$115=0,0,N$115/NFM_fec!N$115)</f>
        <v>0.37142316984285839</v>
      </c>
      <c r="O253" s="306">
        <f>IF(O$115=0,0,O$115/NFM_fec!O$115)</f>
        <v>0.36953925433256074</v>
      </c>
      <c r="P253" s="306">
        <f>IF(P$115=0,0,P$115/NFM_fec!P$115)</f>
        <v>0.36704306473670301</v>
      </c>
      <c r="Q253" s="306">
        <f>IF(Q$115=0,0,Q$115/NFM_fec!Q$115)</f>
        <v>0.36550200234500402</v>
      </c>
      <c r="R253" s="306">
        <f>IF(R$115=0,0,R$115/NFM_fec!R$115)</f>
        <v>0.36733082084611118</v>
      </c>
      <c r="S253" s="306">
        <f>IF(S$115=0,0,S$115/NFM_fec!S$115)</f>
        <v>0.3654139592148048</v>
      </c>
      <c r="T253" s="306">
        <f>IF(T$115=0,0,T$115/NFM_fec!T$115)</f>
        <v>0.36658401696143633</v>
      </c>
      <c r="U253" s="306">
        <f>IF(U$115=0,0,U$115/NFM_fec!U$115)</f>
        <v>0.38433154012461584</v>
      </c>
      <c r="V253" s="306">
        <f>IF(V$115=0,0,V$115/NFM_fec!V$115)</f>
        <v>0.37036002767396836</v>
      </c>
      <c r="W253" s="306">
        <f>IF(W$115=0,0,W$115/NFM_fec!W$115)</f>
        <v>0.36415434833483562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0.41096084635671903</v>
      </c>
      <c r="C254" s="307">
        <f>IF(C$116=0,0,C$116/NFM_fec!C$116)</f>
        <v>0.41493193518680926</v>
      </c>
      <c r="D254" s="307">
        <f>IF(D$116=0,0,D$116/NFM_fec!D$116)</f>
        <v>0.41838698397554297</v>
      </c>
      <c r="E254" s="307">
        <f>IF(E$116=0,0,E$116/NFM_fec!E$116)</f>
        <v>0.41860854247815421</v>
      </c>
      <c r="F254" s="307">
        <f>IF(F$116=0,0,F$116/NFM_fec!F$116)</f>
        <v>0.41860854247815399</v>
      </c>
      <c r="G254" s="307">
        <f>IF(G$116=0,0,G$116/NFM_fec!G$116)</f>
        <v>0.41860854247815404</v>
      </c>
      <c r="H254" s="307">
        <f>IF(H$116=0,0,H$116/NFM_fec!H$116)</f>
        <v>0.41860854247815421</v>
      </c>
      <c r="I254" s="307">
        <f>IF(I$116=0,0,I$116/NFM_fec!I$116)</f>
        <v>0.42533200741363458</v>
      </c>
      <c r="J254" s="307">
        <f>IF(J$116=0,0,J$116/NFM_fec!J$116)</f>
        <v>0.42533200741363453</v>
      </c>
      <c r="K254" s="307">
        <f>IF(K$116=0,0,K$116/NFM_fec!K$116)</f>
        <v>0.42998126587899094</v>
      </c>
      <c r="L254" s="307">
        <f>IF(L$116=0,0,L$116/NFM_fec!L$116)</f>
        <v>0.42998126587899088</v>
      </c>
      <c r="M254" s="307">
        <f>IF(M$116=0,0,M$116/NFM_fec!M$116)</f>
        <v>0.42998126587899099</v>
      </c>
      <c r="N254" s="307">
        <f>IF(N$116=0,0,N$116/NFM_fec!N$116)</f>
        <v>0.4299812658789911</v>
      </c>
      <c r="O254" s="307">
        <f>IF(O$116=0,0,O$116/NFM_fec!O$116)</f>
        <v>0.42998126587899094</v>
      </c>
      <c r="P254" s="307">
        <f>IF(P$116=0,0,P$116/NFM_fec!P$116)</f>
        <v>0.42998126587899088</v>
      </c>
      <c r="Q254" s="307">
        <f>IF(Q$116=0,0,Q$116/NFM_fec!Q$116)</f>
        <v>0.42998126587899105</v>
      </c>
      <c r="R254" s="307">
        <f>IF(R$116=0,0,R$116/NFM_fec!R$116)</f>
        <v>0.42998126587899105</v>
      </c>
      <c r="S254" s="307">
        <f>IF(S$116=0,0,S$116/NFM_fec!S$116)</f>
        <v>0.43150523732345702</v>
      </c>
      <c r="T254" s="307">
        <f>IF(T$116=0,0,T$116/NFM_fec!T$116)</f>
        <v>0.43312794296256057</v>
      </c>
      <c r="U254" s="307">
        <f>IF(U$116=0,0,U$116/NFM_fec!U$116)</f>
        <v>0.44481514866630439</v>
      </c>
      <c r="V254" s="307">
        <f>IF(V$116=0,0,V$116/NFM_fec!V$116)</f>
        <v>0.44542365191703737</v>
      </c>
      <c r="W254" s="307">
        <f>IF(W$116=0,0,W$116/NFM_fec!W$116)</f>
        <v>0.44542365191703731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0.10665125059982811</v>
      </c>
      <c r="C255" s="308">
        <f>IF(C$117=0,0,C$117/NFM_fec!C$117)</f>
        <v>0.10768181493150797</v>
      </c>
      <c r="D255" s="308">
        <f>IF(D$117=0,0,D$117/NFM_fec!D$117)</f>
        <v>0.10857845819440888</v>
      </c>
      <c r="E255" s="308">
        <f>IF(E$117=0,0,E$117/NFM_fec!E$117)</f>
        <v>0.10863595635170051</v>
      </c>
      <c r="F255" s="308">
        <f>IF(F$117=0,0,F$117/NFM_fec!F$117)</f>
        <v>0.10863595635170048</v>
      </c>
      <c r="G255" s="308">
        <f>IF(G$117=0,0,G$117/NFM_fec!G$117)</f>
        <v>0.10863595635170049</v>
      </c>
      <c r="H255" s="308">
        <f>IF(H$117=0,0,H$117/NFM_fec!H$117)</f>
        <v>0.10863595635170049</v>
      </c>
      <c r="I255" s="308">
        <f>IF(I$117=0,0,I$117/NFM_fec!I$117)</f>
        <v>0.11038080856837772</v>
      </c>
      <c r="J255" s="308">
        <f>IF(J$117=0,0,J$117/NFM_fec!J$117)</f>
        <v>0.1103808085683777</v>
      </c>
      <c r="K255" s="308">
        <f>IF(K$117=0,0,K$117/NFM_fec!K$117)</f>
        <v>0.11158736932492658</v>
      </c>
      <c r="L255" s="308">
        <f>IF(L$117=0,0,L$117/NFM_fec!L$117)</f>
        <v>0.11158736932492659</v>
      </c>
      <c r="M255" s="308">
        <f>IF(M$117=0,0,M$117/NFM_fec!M$117)</f>
        <v>0.11158736932492656</v>
      </c>
      <c r="N255" s="308">
        <f>IF(N$117=0,0,N$117/NFM_fec!N$117)</f>
        <v>0.11158736932492654</v>
      </c>
      <c r="O255" s="308">
        <f>IF(O$117=0,0,O$117/NFM_fec!O$117)</f>
        <v>0.11158736932492656</v>
      </c>
      <c r="P255" s="308">
        <f>IF(P$117=0,0,P$117/NFM_fec!P$117)</f>
        <v>0.11158736932492654</v>
      </c>
      <c r="Q255" s="308">
        <f>IF(Q$117=0,0,Q$117/NFM_fec!Q$117)</f>
        <v>0.11158736932492658</v>
      </c>
      <c r="R255" s="308">
        <f>IF(R$117=0,0,R$117/NFM_fec!R$117)</f>
        <v>0.11158736932492649</v>
      </c>
      <c r="S255" s="308">
        <f>IF(S$117=0,0,S$117/NFM_fec!S$117)</f>
        <v>0.11198286554280631</v>
      </c>
      <c r="T255" s="308">
        <f>IF(T$117=0,0,T$117/NFM_fec!T$117)</f>
        <v>0.11240398494456934</v>
      </c>
      <c r="U255" s="308">
        <f>IF(U$117=0,0,U$117/NFM_fec!U$117)</f>
        <v>0.11559492819045752</v>
      </c>
      <c r="V255" s="308">
        <f>IF(V$117=0,0,V$117/NFM_fec!V$117)</f>
        <v>0.11559492819045747</v>
      </c>
      <c r="W255" s="308">
        <f>IF(W$117=0,0,W$117/NFM_fec!W$117)</f>
        <v>0.1155949281904575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0.58614486805889598</v>
      </c>
      <c r="C256" s="308">
        <f>IF(C$118=0,0,C$118/NFM_fec!C$118)</f>
        <v>0.59180874908064951</v>
      </c>
      <c r="D256" s="308">
        <f>IF(D$118=0,0,D$118/NFM_fec!D$118)</f>
        <v>0.59673661297416347</v>
      </c>
      <c r="E256" s="308">
        <f>IF(E$118=0,0,E$118/NFM_fec!E$118)</f>
        <v>0.5970526172369337</v>
      </c>
      <c r="F256" s="308">
        <f>IF(F$118=0,0,F$118/NFM_fec!F$118)</f>
        <v>0.59705261723693392</v>
      </c>
      <c r="G256" s="308">
        <f>IF(G$118=0,0,G$118/NFM_fec!G$118)</f>
        <v>0.5970526172369337</v>
      </c>
      <c r="H256" s="308">
        <f>IF(H$118=0,0,H$118/NFM_fec!H$118)</f>
        <v>0.59705261723693359</v>
      </c>
      <c r="I256" s="308">
        <f>IF(I$118=0,0,I$118/NFM_fec!I$118)</f>
        <v>0.60664215478641836</v>
      </c>
      <c r="J256" s="308">
        <f>IF(J$118=0,0,J$118/NFM_fec!J$118)</f>
        <v>0.60664215478641836</v>
      </c>
      <c r="K256" s="308">
        <f>IF(K$118=0,0,K$118/NFM_fec!K$118)</f>
        <v>0.61327329498847694</v>
      </c>
      <c r="L256" s="308">
        <f>IF(L$118=0,0,L$118/NFM_fec!L$118)</f>
        <v>0.61327329498847694</v>
      </c>
      <c r="M256" s="308">
        <f>IF(M$118=0,0,M$118/NFM_fec!M$118)</f>
        <v>0.61327329498847716</v>
      </c>
      <c r="N256" s="308">
        <f>IF(N$118=0,0,N$118/NFM_fec!N$118)</f>
        <v>0.61327329498847705</v>
      </c>
      <c r="O256" s="308">
        <f>IF(O$118=0,0,O$118/NFM_fec!O$118)</f>
        <v>0.61327329498847682</v>
      </c>
      <c r="P256" s="308">
        <f>IF(P$118=0,0,P$118/NFM_fec!P$118)</f>
        <v>0.61327329498847705</v>
      </c>
      <c r="Q256" s="308">
        <f>IF(Q$118=0,0,Q$118/NFM_fec!Q$118)</f>
        <v>0.61327329498847716</v>
      </c>
      <c r="R256" s="308">
        <f>IF(R$118=0,0,R$118/NFM_fec!R$118)</f>
        <v>0.61327329498847694</v>
      </c>
      <c r="S256" s="308">
        <f>IF(S$118=0,0,S$118/NFM_fec!S$118)</f>
        <v>0.61544690361606569</v>
      </c>
      <c r="T256" s="308">
        <f>IF(T$118=0,0,T$118/NFM_fec!T$118)</f>
        <v>0.61776133476239703</v>
      </c>
      <c r="U256" s="308">
        <f>IF(U$118=0,0,U$118/NFM_fec!U$118)</f>
        <v>0.63260120320189039</v>
      </c>
      <c r="V256" s="308">
        <f>IF(V$118=0,0,V$118/NFM_fec!V$118)</f>
        <v>0.63529844752315046</v>
      </c>
      <c r="W256" s="308">
        <f>IF(W$118=0,0,W$118/NFM_fec!W$118)</f>
        <v>0.63529844752315023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0.40719808859383844</v>
      </c>
      <c r="C257" s="308">
        <f>IF(C$119=0,0,C$119/NFM_fec!C$119)</f>
        <v>0.4111328181321498</v>
      </c>
      <c r="D257" s="308">
        <f>IF(D$119=0,0,D$119/NFM_fec!D$119)</f>
        <v>0.41455623249204127</v>
      </c>
      <c r="E257" s="308">
        <f>IF(E$119=0,0,E$119/NFM_fec!E$119)</f>
        <v>0.4147757624048658</v>
      </c>
      <c r="F257" s="308">
        <f>IF(F$119=0,0,F$119/NFM_fec!F$119)</f>
        <v>0.41477576240486591</v>
      </c>
      <c r="G257" s="308">
        <f>IF(G$119=0,0,G$119/NFM_fec!G$119)</f>
        <v>0.41477576240486591</v>
      </c>
      <c r="H257" s="308">
        <f>IF(H$119=0,0,H$119/NFM_fec!H$119)</f>
        <v>0.41477576240486591</v>
      </c>
      <c r="I257" s="308">
        <f>IF(I$119=0,0,I$119/NFM_fec!I$119)</f>
        <v>0.42143766729124743</v>
      </c>
      <c r="J257" s="308">
        <f>IF(J$119=0,0,J$119/NFM_fec!J$119)</f>
        <v>0.42143766729124743</v>
      </c>
      <c r="K257" s="308">
        <f>IF(K$119=0,0,K$119/NFM_fec!K$119)</f>
        <v>0.42604435714322558</v>
      </c>
      <c r="L257" s="308">
        <f>IF(L$119=0,0,L$119/NFM_fec!L$119)</f>
        <v>0.42604435714322564</v>
      </c>
      <c r="M257" s="308">
        <f>IF(M$119=0,0,M$119/NFM_fec!M$119)</f>
        <v>0.42604435714322575</v>
      </c>
      <c r="N257" s="308">
        <f>IF(N$119=0,0,N$119/NFM_fec!N$119)</f>
        <v>0.42604435714322564</v>
      </c>
      <c r="O257" s="308">
        <f>IF(O$119=0,0,O$119/NFM_fec!O$119)</f>
        <v>0.42604435714322569</v>
      </c>
      <c r="P257" s="308">
        <f>IF(P$119=0,0,P$119/NFM_fec!P$119)</f>
        <v>0.42604435714322558</v>
      </c>
      <c r="Q257" s="308">
        <f>IF(Q$119=0,0,Q$119/NFM_fec!Q$119)</f>
        <v>0.42604435714322564</v>
      </c>
      <c r="R257" s="308">
        <f>IF(R$119=0,0,R$119/NFM_fec!R$119)</f>
        <v>0.42604435714322542</v>
      </c>
      <c r="S257" s="308">
        <f>IF(S$119=0,0,S$119/NFM_fec!S$119)</f>
        <v>0.42755437510420552</v>
      </c>
      <c r="T257" s="308">
        <f>IF(T$119=0,0,T$119/NFM_fec!T$119)</f>
        <v>0.42916222324947584</v>
      </c>
      <c r="U257" s="308">
        <f>IF(U$119=0,0,U$119/NFM_fec!U$119)</f>
        <v>0.44134535268517694</v>
      </c>
      <c r="V257" s="308">
        <f>IF(V$119=0,0,V$119/NFM_fec!V$119)</f>
        <v>0.44134535268517683</v>
      </c>
      <c r="W257" s="308">
        <f>IF(W$119=0,0,W$119/NFM_fec!W$119)</f>
        <v>0.44134535268517683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0.65026967878164177</v>
      </c>
      <c r="C258" s="309">
        <f>IF(C$120=0,0,C$120/NFM_fec!C$120)</f>
        <v>0.66558834604211148</v>
      </c>
      <c r="D258" s="309">
        <f>IF(D$120=0,0,D$120/NFM_fec!D$120)</f>
        <v>0.69686761598990532</v>
      </c>
      <c r="E258" s="309">
        <f>IF(E$120=0,0,E$120/NFM_fec!E$120)</f>
        <v>0.68906417860981983</v>
      </c>
      <c r="F258" s="309">
        <f>IF(F$120=0,0,F$120/NFM_fec!F$120)</f>
        <v>0.67319133614479787</v>
      </c>
      <c r="G258" s="309">
        <f>IF(G$120=0,0,G$120/NFM_fec!G$120)</f>
        <v>0.66123778033401204</v>
      </c>
      <c r="H258" s="309">
        <f>IF(H$120=0,0,H$120/NFM_fec!H$120)</f>
        <v>0.66882456256285916</v>
      </c>
      <c r="I258" s="309">
        <f>IF(I$120=0,0,I$120/NFM_fec!I$120)</f>
        <v>0.68280047443243286</v>
      </c>
      <c r="J258" s="309">
        <f>IF(J$120=0,0,J$120/NFM_fec!J$120)</f>
        <v>0.64083457055556181</v>
      </c>
      <c r="K258" s="309">
        <f>IF(K$120=0,0,K$120/NFM_fec!K$120)</f>
        <v>0.64225725116661303</v>
      </c>
      <c r="L258" s="309">
        <f>IF(L$120=0,0,L$120/NFM_fec!L$120)</f>
        <v>0.65926890553054573</v>
      </c>
      <c r="M258" s="309">
        <f>IF(M$120=0,0,M$120/NFM_fec!M$120)</f>
        <v>0.63995907092983972</v>
      </c>
      <c r="N258" s="309">
        <f>IF(N$120=0,0,N$120/NFM_fec!N$120)</f>
        <v>0.66986769896585063</v>
      </c>
      <c r="O258" s="309">
        <f>IF(O$120=0,0,O$120/NFM_fec!O$120)</f>
        <v>0.66536767634466087</v>
      </c>
      <c r="P258" s="309">
        <f>IF(P$120=0,0,P$120/NFM_fec!P$120)</f>
        <v>0.6581898431566211</v>
      </c>
      <c r="Q258" s="309">
        <f>IF(Q$120=0,0,Q$120/NFM_fec!Q$120)</f>
        <v>0.65222241077260268</v>
      </c>
      <c r="R258" s="309">
        <f>IF(R$120=0,0,R$120/NFM_fec!R$120)</f>
        <v>0.65232673458564094</v>
      </c>
      <c r="S258" s="309">
        <f>IF(S$120=0,0,S$120/NFM_fec!S$120)</f>
        <v>0.64787037143321946</v>
      </c>
      <c r="T258" s="309">
        <f>IF(T$120=0,0,T$120/NFM_fec!T$120)</f>
        <v>0.65153122404734298</v>
      </c>
      <c r="U258" s="309">
        <f>IF(U$120=0,0,U$120/NFM_fec!U$120)</f>
        <v>0.6817296774576973</v>
      </c>
      <c r="V258" s="309">
        <f>IF(V$120=0,0,V$120/NFM_fec!V$120)</f>
        <v>0.65144937671035508</v>
      </c>
      <c r="W258" s="309">
        <f>IF(W$120=0,0,W$120/NFM_fec!W$120)</f>
        <v>0.6389313267392398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0.30273558619194452</v>
      </c>
      <c r="C259" s="310">
        <f>IF(C$126=0,0,C$126/NFM_fec!C$126)</f>
        <v>0.31109075587813995</v>
      </c>
      <c r="D259" s="310">
        <f>IF(D$126=0,0,D$126/NFM_fec!D$126)</f>
        <v>0.32836644656153197</v>
      </c>
      <c r="E259" s="310">
        <f>IF(E$126=0,0,E$126/NFM_fec!E$126)</f>
        <v>0.32417482638790951</v>
      </c>
      <c r="F259" s="310">
        <f>IF(F$126=0,0,F$126/NFM_fec!F$126)</f>
        <v>0.31763351965961167</v>
      </c>
      <c r="G259" s="310">
        <f>IF(G$126=0,0,G$126/NFM_fec!G$126)</f>
        <v>0.31343096840198831</v>
      </c>
      <c r="H259" s="310">
        <f>IF(H$126=0,0,H$126/NFM_fec!H$126)</f>
        <v>0.31443964054526524</v>
      </c>
      <c r="I259" s="310">
        <f>IF(I$126=0,0,I$126/NFM_fec!I$126)</f>
        <v>0.32293622802177557</v>
      </c>
      <c r="J259" s="310">
        <f>IF(J$126=0,0,J$126/NFM_fec!J$126)</f>
        <v>0.29628661009703816</v>
      </c>
      <c r="K259" s="310">
        <f>IF(K$126=0,0,K$126/NFM_fec!K$126)</f>
        <v>0.29971286360154842</v>
      </c>
      <c r="L259" s="310">
        <f>IF(L$126=0,0,L$126/NFM_fec!L$126)</f>
        <v>0.30470546534099624</v>
      </c>
      <c r="M259" s="310">
        <f>IF(M$126=0,0,M$126/NFM_fec!M$126)</f>
        <v>0.29255739357008326</v>
      </c>
      <c r="N259" s="310">
        <f>IF(N$126=0,0,N$126/NFM_fec!N$126)</f>
        <v>0.30923725862510959</v>
      </c>
      <c r="O259" s="310">
        <f>IF(O$126=0,0,O$126/NFM_fec!O$126)</f>
        <v>0.30667842903714548</v>
      </c>
      <c r="P259" s="310">
        <f>IF(P$126=0,0,P$126/NFM_fec!P$126)</f>
        <v>0.30469432102073202</v>
      </c>
      <c r="Q259" s="310">
        <f>IF(Q$126=0,0,Q$126/NFM_fec!Q$126)</f>
        <v>0.30385848117680259</v>
      </c>
      <c r="R259" s="310">
        <f>IF(R$126=0,0,R$126/NFM_fec!R$126)</f>
        <v>0.30530083452900336</v>
      </c>
      <c r="S259" s="310">
        <f>IF(S$126=0,0,S$126/NFM_fec!S$126)</f>
        <v>0.30434933694465161</v>
      </c>
      <c r="T259" s="310">
        <f>IF(T$126=0,0,T$126/NFM_fec!T$126)</f>
        <v>0.30620405776342474</v>
      </c>
      <c r="U259" s="310">
        <f>IF(U$126=0,0,U$126/NFM_fec!U$126)</f>
        <v>0.32250837211199995</v>
      </c>
      <c r="V259" s="310">
        <f>IF(V$126=0,0,V$126/NFM_fec!V$126)</f>
        <v>0.30839701207954989</v>
      </c>
      <c r="W259" s="310">
        <f>IF(W$126=0,0,W$126/NFM_fec!W$126)</f>
        <v>0.30316224888725368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0.40364744825592619</v>
      </c>
      <c r="C260" s="310">
        <f>IF(C$134=0,0,C$134/NFM_fec!C$134)</f>
        <v>0.41478767450418674</v>
      </c>
      <c r="D260" s="310">
        <f>IF(D$134=0,0,D$134/NFM_fec!D$134)</f>
        <v>0.43782192874870934</v>
      </c>
      <c r="E260" s="310">
        <f>IF(E$134=0,0,E$134/NFM_fec!E$134)</f>
        <v>0.43223310185054625</v>
      </c>
      <c r="F260" s="310">
        <f>IF(F$134=0,0,F$134/NFM_fec!F$134)</f>
        <v>0.42351135954614882</v>
      </c>
      <c r="G260" s="310">
        <f>IF(G$134=0,0,G$134/NFM_fec!G$134)</f>
        <v>0.41790795786931773</v>
      </c>
      <c r="H260" s="310">
        <f>IF(H$134=0,0,H$134/NFM_fec!H$134)</f>
        <v>0.41925285406035362</v>
      </c>
      <c r="I260" s="310">
        <f>IF(I$134=0,0,I$134/NFM_fec!I$134)</f>
        <v>0.43058163736236738</v>
      </c>
      <c r="J260" s="310">
        <f>IF(J$134=0,0,J$134/NFM_fec!J$134)</f>
        <v>0.40132992742856921</v>
      </c>
      <c r="K260" s="310">
        <f>IF(K$134=0,0,K$134/NFM_fec!K$134)</f>
        <v>0.4031595279839727</v>
      </c>
      <c r="L260" s="310">
        <f>IF(L$134=0,0,L$134/NFM_fec!L$134)</f>
        <v>0.41063044003264615</v>
      </c>
      <c r="M260" s="310">
        <f>IF(M$134=0,0,M$134/NFM_fec!M$134)</f>
        <v>0.39904799167373567</v>
      </c>
      <c r="N260" s="310">
        <f>IF(N$134=0,0,N$134/NFM_fec!N$134)</f>
        <v>0.41684283339337741</v>
      </c>
      <c r="O260" s="310">
        <f>IF(O$134=0,0,O$134/NFM_fec!O$134)</f>
        <v>0.41392698587197313</v>
      </c>
      <c r="P260" s="310">
        <f>IF(P$134=0,0,P$134/NFM_fec!P$134)</f>
        <v>0.41111925894047058</v>
      </c>
      <c r="Q260" s="310">
        <f>IF(Q$134=0,0,Q$134/NFM_fec!Q$134)</f>
        <v>0.40944465621615633</v>
      </c>
      <c r="R260" s="310">
        <f>IF(R$134=0,0,R$134/NFM_fec!R$134)</f>
        <v>0.41184010580248726</v>
      </c>
      <c r="S260" s="310">
        <f>IF(S$134=0,0,S$134/NFM_fec!S$134)</f>
        <v>0.41025600196902245</v>
      </c>
      <c r="T260" s="310">
        <f>IF(T$134=0,0,T$134/NFM_fec!T$134)</f>
        <v>0.41261522982297466</v>
      </c>
      <c r="U260" s="310">
        <f>IF(U$134=0,0,U$134/NFM_fec!U$134)</f>
        <v>0.43464019693400707</v>
      </c>
      <c r="V260" s="310">
        <f>IF(V$134=0,0,V$134/NFM_fec!V$134)</f>
        <v>0.41592798078533788</v>
      </c>
      <c r="W260" s="310">
        <f>IF(W$134=0,0,W$134/NFM_fec!W$134)</f>
        <v>0.40821105534421326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0.4490753525750974</v>
      </c>
      <c r="C261" s="311">
        <f>IF(C$141=0,0,C$141/NFM_fec!C$141)</f>
        <v>0.45582804952107642</v>
      </c>
      <c r="D261" s="311">
        <f>IF(D$141=0,0,D$141/NFM_fec!D$141)</f>
        <v>0.46305761778574772</v>
      </c>
      <c r="E261" s="311">
        <f>IF(E$141=0,0,E$141/NFM_fec!E$141)</f>
        <v>0.46371762741926542</v>
      </c>
      <c r="F261" s="311">
        <f>IF(F$141=0,0,F$141/NFM_fec!F$141)</f>
        <v>0.4618487260340578</v>
      </c>
      <c r="G261" s="311">
        <f>IF(G$141=0,0,G$141/NFM_fec!G$141)</f>
        <v>0.46293215853945258</v>
      </c>
      <c r="H261" s="311">
        <f>IF(H$141=0,0,H$141/NFM_fec!H$141)</f>
        <v>0.46029480558619607</v>
      </c>
      <c r="I261" s="311">
        <f>IF(I$141=0,0,I$141/NFM_fec!I$141)</f>
        <v>0.47190596657284378</v>
      </c>
      <c r="J261" s="311">
        <f>IF(J$141=0,0,J$141/NFM_fec!J$141)</f>
        <v>0.46175377535361628</v>
      </c>
      <c r="K261" s="311">
        <f>IF(K$141=0,0,K$141/NFM_fec!K$141)</f>
        <v>0.47077086167539778</v>
      </c>
      <c r="L261" s="311">
        <f>IF(L$141=0,0,L$141/NFM_fec!L$141)</f>
        <v>0.4702242344416302</v>
      </c>
      <c r="M261" s="311">
        <f>IF(M$141=0,0,M$141/NFM_fec!M$141)</f>
        <v>0.46953049703362981</v>
      </c>
      <c r="N261" s="311">
        <f>IF(N$141=0,0,N$141/NFM_fec!N$141)</f>
        <v>0.4776751149940146</v>
      </c>
      <c r="O261" s="311">
        <f>IF(O$141=0,0,O$141/NFM_fec!O$141)</f>
        <v>0.47776621991740836</v>
      </c>
      <c r="P261" s="311">
        <f>IF(P$141=0,0,P$141/NFM_fec!P$141)</f>
        <v>0.47529956994118927</v>
      </c>
      <c r="Q261" s="311">
        <f>IF(Q$141=0,0,Q$141/NFM_fec!Q$141)</f>
        <v>0.47483648635743042</v>
      </c>
      <c r="R261" s="311">
        <f>IF(R$141=0,0,R$141/NFM_fec!R$141)</f>
        <v>0.47664210993309297</v>
      </c>
      <c r="S261" s="311">
        <f>IF(S$141=0,0,S$141/NFM_fec!S$141)</f>
        <v>0.47667123292900915</v>
      </c>
      <c r="T261" s="311">
        <f>IF(T$141=0,0,T$141/NFM_fec!T$141)</f>
        <v>0.47581482223096894</v>
      </c>
      <c r="U261" s="311">
        <f>IF(U$141=0,0,U$141/NFM_fec!U$141)</f>
        <v>0.49247825814076018</v>
      </c>
      <c r="V261" s="311">
        <f>IF(V$141=0,0,V$141/NFM_fec!V$141)</f>
        <v>0.48874949658730338</v>
      </c>
      <c r="W261" s="311">
        <f>IF(W$141=0,0,W$141/NFM_fec!W$141)</f>
        <v>0.48753024589864058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SI: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162.92906918582912</v>
      </c>
      <c r="C34" s="225">
        <f t="shared" si="0"/>
        <v>155.49199115775713</v>
      </c>
      <c r="D34" s="225">
        <f t="shared" si="0"/>
        <v>205.68280497785395</v>
      </c>
      <c r="E34" s="225">
        <f t="shared" si="0"/>
        <v>233.62968211856452</v>
      </c>
      <c r="F34" s="225">
        <f t="shared" si="0"/>
        <v>247.84533236785813</v>
      </c>
      <c r="G34" s="225">
        <f t="shared" si="0"/>
        <v>258.88185832004763</v>
      </c>
      <c r="H34" s="225">
        <f t="shared" si="0"/>
        <v>245.88631370876095</v>
      </c>
      <c r="I34" s="225">
        <f t="shared" si="0"/>
        <v>224.6906806473192</v>
      </c>
      <c r="J34" s="225">
        <f t="shared" si="0"/>
        <v>193.1978409651081</v>
      </c>
      <c r="K34" s="225">
        <f t="shared" si="0"/>
        <v>80.988832287781833</v>
      </c>
      <c r="L34" s="225">
        <f t="shared" si="0"/>
        <v>85.395548480660153</v>
      </c>
      <c r="M34" s="225">
        <f t="shared" si="0"/>
        <v>187.07202557030718</v>
      </c>
      <c r="N34" s="225">
        <f t="shared" si="0"/>
        <v>169.77466562606321</v>
      </c>
      <c r="O34" s="225">
        <f t="shared" si="0"/>
        <v>172.76166172266136</v>
      </c>
      <c r="P34" s="225">
        <f t="shared" si="0"/>
        <v>177.58602039183117</v>
      </c>
      <c r="Q34" s="225">
        <f t="shared" si="0"/>
        <v>181.90242110342803</v>
      </c>
      <c r="R34" s="225">
        <f t="shared" si="0"/>
        <v>183.56666417759465</v>
      </c>
      <c r="S34" s="225">
        <f t="shared" si="0"/>
        <v>190.83344082253194</v>
      </c>
      <c r="T34" s="225">
        <f t="shared" si="0"/>
        <v>183.91917548234775</v>
      </c>
      <c r="U34" s="225">
        <f t="shared" si="0"/>
        <v>143.33846826975588</v>
      </c>
      <c r="V34" s="225">
        <f t="shared" si="0"/>
        <v>124.34775807628799</v>
      </c>
      <c r="W34" s="225">
        <f t="shared" si="0"/>
        <v>127.27156505533966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0.34817703635550401</v>
      </c>
      <c r="C39" s="262">
        <v>0.27414160656982323</v>
      </c>
      <c r="D39" s="262">
        <v>0.17950731827118471</v>
      </c>
      <c r="E39" s="262">
        <v>0.26922518624541603</v>
      </c>
      <c r="F39" s="262">
        <v>0.40842957903011118</v>
      </c>
      <c r="G39" s="262">
        <v>0.57501102338488186</v>
      </c>
      <c r="H39" s="262">
        <v>0.45746860868077521</v>
      </c>
      <c r="I39" s="262">
        <v>0.42308576919949292</v>
      </c>
      <c r="J39" s="262">
        <v>0.6744808475001256</v>
      </c>
      <c r="K39" s="262">
        <v>0.3408883493169973</v>
      </c>
      <c r="L39" s="262">
        <v>0.25643159327868592</v>
      </c>
      <c r="M39" s="262">
        <v>0.80404512854401178</v>
      </c>
      <c r="N39" s="262">
        <v>0.43108332858927673</v>
      </c>
      <c r="O39" s="262">
        <v>0.48762991214327328</v>
      </c>
      <c r="P39" s="262">
        <v>0.57219298137952124</v>
      </c>
      <c r="Q39" s="262">
        <v>0.6493349463833048</v>
      </c>
      <c r="R39" s="262">
        <v>0.65261985089053776</v>
      </c>
      <c r="S39" s="262">
        <v>0.72374812496679031</v>
      </c>
      <c r="T39" s="262">
        <v>0.68485747902866578</v>
      </c>
      <c r="U39" s="262">
        <v>0.45929235325887929</v>
      </c>
      <c r="V39" s="262">
        <v>0.76337775304790556</v>
      </c>
      <c r="W39" s="262">
        <v>1.0953308245200879</v>
      </c>
      <c r="DA39" s="68" t="s">
        <v>823</v>
      </c>
    </row>
    <row r="40" spans="1:105" ht="12" customHeight="1" x14ac:dyDescent="0.25">
      <c r="A40" s="37" t="s">
        <v>160</v>
      </c>
      <c r="B40" s="228">
        <v>3.4814767560666128E-2</v>
      </c>
      <c r="C40" s="228">
        <v>2.439660628168587E-2</v>
      </c>
      <c r="D40" s="228">
        <v>1.6829233934000581E-2</v>
      </c>
      <c r="E40" s="228">
        <v>1.991490462110674E-2</v>
      </c>
      <c r="F40" s="228">
        <v>5.3463366977899433E-2</v>
      </c>
      <c r="G40" s="228">
        <v>7.2055477624894101E-2</v>
      </c>
      <c r="H40" s="228">
        <v>5.3659327120870043E-2</v>
      </c>
      <c r="I40" s="228">
        <v>5.5124147537882917E-2</v>
      </c>
      <c r="J40" s="228">
        <v>6.0586462404798473E-2</v>
      </c>
      <c r="K40" s="228">
        <v>0</v>
      </c>
      <c r="L40" s="228">
        <v>1.450159010090904E-2</v>
      </c>
      <c r="M40" s="228">
        <v>4.5387843096951243E-2</v>
      </c>
      <c r="N40" s="228">
        <v>2.2356173167278181E-2</v>
      </c>
      <c r="O40" s="228">
        <v>0</v>
      </c>
      <c r="P40" s="228">
        <v>0</v>
      </c>
      <c r="Q40" s="228">
        <v>0</v>
      </c>
      <c r="R40" s="228">
        <v>0</v>
      </c>
      <c r="S40" s="228">
        <v>8.4272037855604078E-3</v>
      </c>
      <c r="T40" s="228">
        <v>1.1903953101624639E-2</v>
      </c>
      <c r="U40" s="228">
        <v>5.1222469183040322E-3</v>
      </c>
      <c r="V40" s="228">
        <v>6.7676149685985936E-3</v>
      </c>
      <c r="W40" s="228">
        <v>7.0749278365840459E-3</v>
      </c>
      <c r="DA40" s="69" t="s">
        <v>824</v>
      </c>
    </row>
    <row r="41" spans="1:105" ht="12" customHeight="1" x14ac:dyDescent="0.25">
      <c r="A41" s="37" t="s">
        <v>162</v>
      </c>
      <c r="B41" s="228">
        <v>0.31336226879483792</v>
      </c>
      <c r="C41" s="228">
        <v>0.24974500028813729</v>
      </c>
      <c r="D41" s="228">
        <v>0.16267808433718409</v>
      </c>
      <c r="E41" s="228">
        <v>0.24931028162430929</v>
      </c>
      <c r="F41" s="228">
        <v>0.35496621205221179</v>
      </c>
      <c r="G41" s="228">
        <v>0.5029555457599878</v>
      </c>
      <c r="H41" s="228">
        <v>0.40380928155990509</v>
      </c>
      <c r="I41" s="228">
        <v>0.36796162166160989</v>
      </c>
      <c r="J41" s="228">
        <v>0.61389438509532712</v>
      </c>
      <c r="K41" s="228">
        <v>0.3408883493169973</v>
      </c>
      <c r="L41" s="228">
        <v>0.2419300031777768</v>
      </c>
      <c r="M41" s="228">
        <v>0.75865728544706057</v>
      </c>
      <c r="N41" s="228">
        <v>0.4087271554219985</v>
      </c>
      <c r="O41" s="228">
        <v>0.48762991214327328</v>
      </c>
      <c r="P41" s="228">
        <v>0.57219298137952124</v>
      </c>
      <c r="Q41" s="228">
        <v>0.6493349463833048</v>
      </c>
      <c r="R41" s="228">
        <v>0.65261985089053776</v>
      </c>
      <c r="S41" s="228">
        <v>0.71532092118122992</v>
      </c>
      <c r="T41" s="228">
        <v>0.67295352592704116</v>
      </c>
      <c r="U41" s="228">
        <v>0.45417010634057531</v>
      </c>
      <c r="V41" s="228">
        <v>0.75661013807930699</v>
      </c>
      <c r="W41" s="228">
        <v>1.0882558966835041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23.855768094791721</v>
      </c>
      <c r="C46" s="296">
        <v>18.455698654334359</v>
      </c>
      <c r="D46" s="296">
        <v>11.889478251297239</v>
      </c>
      <c r="E46" s="296">
        <v>17.788372511727431</v>
      </c>
      <c r="F46" s="296">
        <v>25.24348901993762</v>
      </c>
      <c r="G46" s="296">
        <v>33.764770508287313</v>
      </c>
      <c r="H46" s="296">
        <v>28.945885918445711</v>
      </c>
      <c r="I46" s="296">
        <v>25.63400164111793</v>
      </c>
      <c r="J46" s="296">
        <v>42.330185619253619</v>
      </c>
      <c r="K46" s="296">
        <v>20.763945730595051</v>
      </c>
      <c r="L46" s="296">
        <v>16.814693398421969</v>
      </c>
      <c r="M46" s="296">
        <v>53.58258289615928</v>
      </c>
      <c r="N46" s="296">
        <v>29.145191593891081</v>
      </c>
      <c r="O46" s="296">
        <v>32.824550380093882</v>
      </c>
      <c r="P46" s="296">
        <v>36.99066419837618</v>
      </c>
      <c r="Q46" s="296">
        <v>40.523657946195527</v>
      </c>
      <c r="R46" s="296">
        <v>39.03839591662905</v>
      </c>
      <c r="S46" s="296">
        <v>42.116461825753149</v>
      </c>
      <c r="T46" s="296">
        <v>39.817907830907437</v>
      </c>
      <c r="U46" s="296">
        <v>25.030034171198711</v>
      </c>
      <c r="V46" s="296">
        <v>41.377852650661609</v>
      </c>
      <c r="W46" s="296">
        <v>59.218675758997414</v>
      </c>
      <c r="DA46" s="70" t="s">
        <v>830</v>
      </c>
    </row>
    <row r="47" spans="1:105" ht="12" customHeight="1" x14ac:dyDescent="0.25">
      <c r="A47" s="60" t="s">
        <v>521</v>
      </c>
      <c r="B47" s="264">
        <v>23.855768094791721</v>
      </c>
      <c r="C47" s="264">
        <v>18.455698654334359</v>
      </c>
      <c r="D47" s="264">
        <v>11.889478251297239</v>
      </c>
      <c r="E47" s="264">
        <v>17.788372511727431</v>
      </c>
      <c r="F47" s="264">
        <v>25.24348901993762</v>
      </c>
      <c r="G47" s="264">
        <v>33.764770508287313</v>
      </c>
      <c r="H47" s="264">
        <v>28.945885918445711</v>
      </c>
      <c r="I47" s="264">
        <v>25.63400164111793</v>
      </c>
      <c r="J47" s="264">
        <v>42.330185619253619</v>
      </c>
      <c r="K47" s="264">
        <v>20.763945730595051</v>
      </c>
      <c r="L47" s="264">
        <v>16.814693398421969</v>
      </c>
      <c r="M47" s="264">
        <v>53.58258289615928</v>
      </c>
      <c r="N47" s="264">
        <v>29.145191593891081</v>
      </c>
      <c r="O47" s="264">
        <v>32.824550380093882</v>
      </c>
      <c r="P47" s="264">
        <v>36.99066419837618</v>
      </c>
      <c r="Q47" s="264">
        <v>40.523657946195527</v>
      </c>
      <c r="R47" s="264">
        <v>39.03839591662905</v>
      </c>
      <c r="S47" s="264">
        <v>42.116461825753149</v>
      </c>
      <c r="T47" s="264">
        <v>39.817907830907437</v>
      </c>
      <c r="U47" s="264">
        <v>25.030034171198711</v>
      </c>
      <c r="V47" s="264">
        <v>41.377852650661609</v>
      </c>
      <c r="W47" s="264">
        <v>59.218675758997414</v>
      </c>
      <c r="DA47" s="72" t="s">
        <v>831</v>
      </c>
    </row>
    <row r="48" spans="1:105" ht="12" customHeight="1" x14ac:dyDescent="0.25">
      <c r="A48" s="59" t="s">
        <v>33</v>
      </c>
      <c r="B48" s="299">
        <v>1.6116679036696571</v>
      </c>
      <c r="C48" s="299">
        <v>1.1440109997059631</v>
      </c>
      <c r="D48" s="299">
        <v>0</v>
      </c>
      <c r="E48" s="299">
        <v>0.95840765440184517</v>
      </c>
      <c r="F48" s="299">
        <v>0</v>
      </c>
      <c r="G48" s="299">
        <v>0</v>
      </c>
      <c r="H48" s="299">
        <v>0</v>
      </c>
      <c r="I48" s="299">
        <v>0.87691380588940437</v>
      </c>
      <c r="J48" s="299">
        <v>5.4045289221475938</v>
      </c>
      <c r="K48" s="299">
        <v>3.5042748540077429</v>
      </c>
      <c r="L48" s="299">
        <v>3.689459394426911</v>
      </c>
      <c r="M48" s="299">
        <v>13.29070337037558</v>
      </c>
      <c r="N48" s="299">
        <v>6.7943440661250616</v>
      </c>
      <c r="O48" s="299">
        <v>7.6629747903526848</v>
      </c>
      <c r="P48" s="299">
        <v>7.2202785038620414</v>
      </c>
      <c r="Q48" s="299">
        <v>8.2342213601165355</v>
      </c>
      <c r="R48" s="299">
        <v>6.959039658878031</v>
      </c>
      <c r="S48" s="299">
        <v>6.1433370740323801</v>
      </c>
      <c r="T48" s="299">
        <v>5.7076132609984054</v>
      </c>
      <c r="U48" s="299">
        <v>0.71684348743415016</v>
      </c>
      <c r="V48" s="299">
        <v>1.0241844611745481</v>
      </c>
      <c r="W48" s="299">
        <v>1.364580251219683</v>
      </c>
      <c r="DA48" s="71" t="s">
        <v>832</v>
      </c>
    </row>
    <row r="49" spans="1:105" ht="12" customHeight="1" x14ac:dyDescent="0.25">
      <c r="A49" s="59" t="s">
        <v>160</v>
      </c>
      <c r="B49" s="299">
        <v>1.7006346976971951</v>
      </c>
      <c r="C49" s="299">
        <v>1.210504731723788</v>
      </c>
      <c r="D49" s="299">
        <v>0.86696891029223233</v>
      </c>
      <c r="E49" s="299">
        <v>1.0155208541706719</v>
      </c>
      <c r="F49" s="299">
        <v>2.7521319611049559</v>
      </c>
      <c r="G49" s="299">
        <v>3.7492777329613691</v>
      </c>
      <c r="H49" s="299">
        <v>2.7309524638845541</v>
      </c>
      <c r="I49" s="299">
        <v>2.8372117651947959</v>
      </c>
      <c r="J49" s="299">
        <v>2.903900454379269</v>
      </c>
      <c r="K49" s="299">
        <v>0</v>
      </c>
      <c r="L49" s="299">
        <v>0.66338990415863397</v>
      </c>
      <c r="M49" s="299">
        <v>2.031573574346802</v>
      </c>
      <c r="N49" s="299">
        <v>1.045119653918315</v>
      </c>
      <c r="O49" s="299">
        <v>0</v>
      </c>
      <c r="P49" s="299">
        <v>0</v>
      </c>
      <c r="Q49" s="299">
        <v>0</v>
      </c>
      <c r="R49" s="299">
        <v>0</v>
      </c>
      <c r="S49" s="299">
        <v>0.41886513087691718</v>
      </c>
      <c r="T49" s="299">
        <v>0.59289320665475753</v>
      </c>
      <c r="U49" s="299">
        <v>0.2711522740807652</v>
      </c>
      <c r="V49" s="299">
        <v>0.35774960402847289</v>
      </c>
      <c r="W49" s="299">
        <v>0.37368942935364469</v>
      </c>
      <c r="DA49" s="71" t="s">
        <v>833</v>
      </c>
    </row>
    <row r="50" spans="1:105" ht="12" customHeight="1" x14ac:dyDescent="0.25">
      <c r="A50" s="59" t="s">
        <v>70</v>
      </c>
      <c r="B50" s="299">
        <v>5.2363189978180822</v>
      </c>
      <c r="C50" s="299">
        <v>3.7093977261211561</v>
      </c>
      <c r="D50" s="299">
        <v>2.6420422288748671</v>
      </c>
      <c r="E50" s="299">
        <v>3.1013632746478028</v>
      </c>
      <c r="F50" s="299">
        <v>4.2187731846242444</v>
      </c>
      <c r="G50" s="299">
        <v>3.8451017024359149</v>
      </c>
      <c r="H50" s="299">
        <v>5.663353485408658</v>
      </c>
      <c r="I50" s="299">
        <v>2.9810790319295419</v>
      </c>
      <c r="J50" s="299">
        <v>4.5978864034800768</v>
      </c>
      <c r="K50" s="299">
        <v>1.322202215648431</v>
      </c>
      <c r="L50" s="299">
        <v>1.3945114484230661</v>
      </c>
      <c r="M50" s="299">
        <v>4.3025765698559573</v>
      </c>
      <c r="N50" s="299">
        <v>2.1983081904608408</v>
      </c>
      <c r="O50" s="299">
        <v>2.4797847062424041</v>
      </c>
      <c r="P50" s="299">
        <v>2.717090009708357</v>
      </c>
      <c r="Q50" s="299">
        <v>1.3254118277957769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15.307146495606791</v>
      </c>
      <c r="C51" s="299">
        <v>12.391785196783459</v>
      </c>
      <c r="D51" s="299">
        <v>8.3804671121301393</v>
      </c>
      <c r="E51" s="299">
        <v>12.71308072850711</v>
      </c>
      <c r="F51" s="299">
        <v>18.272583874208419</v>
      </c>
      <c r="G51" s="299">
        <v>26.17039107289003</v>
      </c>
      <c r="H51" s="299">
        <v>20.551579969152499</v>
      </c>
      <c r="I51" s="299">
        <v>18.93879703810418</v>
      </c>
      <c r="J51" s="299">
        <v>29.423869839246681</v>
      </c>
      <c r="K51" s="299">
        <v>15.937468660938871</v>
      </c>
      <c r="L51" s="299">
        <v>11.067332651413359</v>
      </c>
      <c r="M51" s="299">
        <v>33.95772938158094</v>
      </c>
      <c r="N51" s="299">
        <v>19.107419683386869</v>
      </c>
      <c r="O51" s="299">
        <v>22.681790883498799</v>
      </c>
      <c r="P51" s="299">
        <v>27.053295684805789</v>
      </c>
      <c r="Q51" s="299">
        <v>30.96402475828322</v>
      </c>
      <c r="R51" s="299">
        <v>32.079356257751023</v>
      </c>
      <c r="S51" s="299">
        <v>35.554259620843851</v>
      </c>
      <c r="T51" s="299">
        <v>33.51740136325428</v>
      </c>
      <c r="U51" s="299">
        <v>24.042038409683801</v>
      </c>
      <c r="V51" s="299">
        <v>39.99591858545859</v>
      </c>
      <c r="W51" s="299">
        <v>57.480406078424082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9.4201240546818834</v>
      </c>
      <c r="C53" s="296">
        <f t="shared" si="1"/>
        <v>7.4571508968529532</v>
      </c>
      <c r="D53" s="296">
        <f t="shared" si="1"/>
        <v>6.8138194082855286</v>
      </c>
      <c r="E53" s="296">
        <f t="shared" si="1"/>
        <v>9.0610844205916923</v>
      </c>
      <c r="F53" s="296">
        <f t="shared" si="1"/>
        <v>11.633413768890382</v>
      </c>
      <c r="G53" s="296">
        <f t="shared" si="1"/>
        <v>15.00736060921581</v>
      </c>
      <c r="H53" s="296">
        <f t="shared" si="1"/>
        <v>12.31243023022186</v>
      </c>
      <c r="I53" s="296">
        <f t="shared" si="1"/>
        <v>10.535226035091664</v>
      </c>
      <c r="J53" s="296">
        <f t="shared" si="1"/>
        <v>12.351428984787052</v>
      </c>
      <c r="K53" s="296">
        <f t="shared" si="1"/>
        <v>4.7416428951548024</v>
      </c>
      <c r="L53" s="296">
        <f t="shared" si="1"/>
        <v>4.2310758184843067</v>
      </c>
      <c r="M53" s="296">
        <f t="shared" si="1"/>
        <v>14.290133987125692</v>
      </c>
      <c r="N53" s="296">
        <f t="shared" si="1"/>
        <v>8.2186048289554492</v>
      </c>
      <c r="O53" s="296">
        <f t="shared" si="1"/>
        <v>8.9894791607575897</v>
      </c>
      <c r="P53" s="296">
        <f t="shared" si="1"/>
        <v>10.169138947858777</v>
      </c>
      <c r="Q53" s="296">
        <f t="shared" si="1"/>
        <v>10.749137667347792</v>
      </c>
      <c r="R53" s="296">
        <f t="shared" si="1"/>
        <v>10.534623849736661</v>
      </c>
      <c r="S53" s="296">
        <f t="shared" si="1"/>
        <v>10.562470573931595</v>
      </c>
      <c r="T53" s="296">
        <f t="shared" si="1"/>
        <v>10.463407506572855</v>
      </c>
      <c r="U53" s="296">
        <f t="shared" si="1"/>
        <v>7.3449955084172966</v>
      </c>
      <c r="V53" s="296">
        <f t="shared" si="1"/>
        <v>9.3160227005100644</v>
      </c>
      <c r="W53" s="296">
        <f t="shared" si="1"/>
        <v>11.090027579404573</v>
      </c>
      <c r="DA53" s="70"/>
    </row>
    <row r="54" spans="1:105" ht="12" customHeight="1" x14ac:dyDescent="0.25">
      <c r="A54" s="60" t="s">
        <v>530</v>
      </c>
      <c r="B54" s="264">
        <v>0.92628064492321982</v>
      </c>
      <c r="C54" s="264">
        <v>0.76535178549125327</v>
      </c>
      <c r="D54" s="264">
        <v>0.52758533761090121</v>
      </c>
      <c r="E54" s="264">
        <v>0.80422238702444526</v>
      </c>
      <c r="F54" s="264">
        <v>1.094348982548101</v>
      </c>
      <c r="G54" s="264">
        <v>1.44679290091581</v>
      </c>
      <c r="H54" s="264">
        <v>1.2029539501744011</v>
      </c>
      <c r="I54" s="264">
        <v>1.1695980202186611</v>
      </c>
      <c r="J54" s="264">
        <v>1.486286873978292</v>
      </c>
      <c r="K54" s="264">
        <v>0.74780245485100161</v>
      </c>
      <c r="L54" s="264">
        <v>0.67132015543422874</v>
      </c>
      <c r="M54" s="264">
        <v>1.668924483418901</v>
      </c>
      <c r="N54" s="264">
        <v>1.1946661807241841</v>
      </c>
      <c r="O54" s="264">
        <v>1.289679413873918</v>
      </c>
      <c r="P54" s="264">
        <v>1.393345941908489</v>
      </c>
      <c r="Q54" s="264">
        <v>1.50065450816218</v>
      </c>
      <c r="R54" s="264">
        <v>1.4917730850283699</v>
      </c>
      <c r="S54" s="264">
        <v>1.5539780488269801</v>
      </c>
      <c r="T54" s="264">
        <v>1.4908488349311191</v>
      </c>
      <c r="U54" s="264">
        <v>1.064230368905267</v>
      </c>
      <c r="V54" s="264">
        <v>1.2773262452659531</v>
      </c>
      <c r="W54" s="264">
        <v>1.3318571569602691</v>
      </c>
      <c r="DA54" s="72" t="s">
        <v>837</v>
      </c>
    </row>
    <row r="55" spans="1:105" ht="12" customHeight="1" x14ac:dyDescent="0.25">
      <c r="A55" s="59" t="s">
        <v>33</v>
      </c>
      <c r="B55" s="232">
        <v>8.0177280081601743E-2</v>
      </c>
      <c r="C55" s="232">
        <v>5.9375626844249137E-2</v>
      </c>
      <c r="D55" s="232">
        <v>0</v>
      </c>
      <c r="E55" s="232">
        <v>5.2479907864401432E-2</v>
      </c>
      <c r="F55" s="232">
        <v>0</v>
      </c>
      <c r="G55" s="232">
        <v>0</v>
      </c>
      <c r="H55" s="232">
        <v>0</v>
      </c>
      <c r="I55" s="232">
        <v>4.5276129220281888E-2</v>
      </c>
      <c r="J55" s="232">
        <v>0.21288605687898421</v>
      </c>
      <c r="K55" s="232">
        <v>0.13478756862958341</v>
      </c>
      <c r="L55" s="232">
        <v>0.16062122108326521</v>
      </c>
      <c r="M55" s="232">
        <v>0.45010506106284032</v>
      </c>
      <c r="N55" s="232">
        <v>0.3012212193329335</v>
      </c>
      <c r="O55" s="232">
        <v>0.32568321477165979</v>
      </c>
      <c r="P55" s="232">
        <v>0.2935306862781652</v>
      </c>
      <c r="Q55" s="232">
        <v>0.31523658910503949</v>
      </c>
      <c r="R55" s="232">
        <v>0.26592557959937002</v>
      </c>
      <c r="S55" s="232">
        <v>0.22667172278355491</v>
      </c>
      <c r="T55" s="232">
        <v>0.2137025535478255</v>
      </c>
      <c r="U55" s="232">
        <v>3.0478848085521738E-2</v>
      </c>
      <c r="V55" s="232">
        <v>3.1616374665370671E-2</v>
      </c>
      <c r="W55" s="232">
        <v>3.069008130526198E-2</v>
      </c>
      <c r="DA55" s="71" t="s">
        <v>838</v>
      </c>
    </row>
    <row r="56" spans="1:105" ht="12" customHeight="1" x14ac:dyDescent="0.25">
      <c r="A56" s="59" t="s">
        <v>160</v>
      </c>
      <c r="B56" s="232">
        <v>8.4603201542509679E-2</v>
      </c>
      <c r="C56" s="232">
        <v>6.2826736161193331E-2</v>
      </c>
      <c r="D56" s="232">
        <v>4.9462368177040521E-2</v>
      </c>
      <c r="E56" s="232">
        <v>5.5607277984979019E-2</v>
      </c>
      <c r="F56" s="232">
        <v>0.14325010787611581</v>
      </c>
      <c r="G56" s="232">
        <v>0.18129974776155861</v>
      </c>
      <c r="H56" s="232">
        <v>0.1411019210911458</v>
      </c>
      <c r="I56" s="232">
        <v>0.14648870350031259</v>
      </c>
      <c r="J56" s="232">
        <v>0.114385532246581</v>
      </c>
      <c r="K56" s="232">
        <v>0</v>
      </c>
      <c r="L56" s="232">
        <v>2.8880788502842779E-2</v>
      </c>
      <c r="M56" s="232">
        <v>6.8801591778297241E-2</v>
      </c>
      <c r="N56" s="232">
        <v>4.6334453103672672E-2</v>
      </c>
      <c r="O56" s="232">
        <v>0</v>
      </c>
      <c r="P56" s="232">
        <v>0</v>
      </c>
      <c r="Q56" s="232">
        <v>0</v>
      </c>
      <c r="R56" s="232">
        <v>0</v>
      </c>
      <c r="S56" s="232">
        <v>1.54549359225555E-2</v>
      </c>
      <c r="T56" s="232">
        <v>2.219890985065039E-2</v>
      </c>
      <c r="U56" s="232">
        <v>1.152888896198638E-2</v>
      </c>
      <c r="V56" s="232">
        <v>1.104366053784969E-2</v>
      </c>
      <c r="W56" s="232">
        <v>8.4044591437766498E-3</v>
      </c>
      <c r="DA56" s="71" t="s">
        <v>839</v>
      </c>
    </row>
    <row r="57" spans="1:105" ht="12" customHeight="1" x14ac:dyDescent="0.25">
      <c r="A57" s="59" t="s">
        <v>162</v>
      </c>
      <c r="B57" s="232">
        <v>0.76150016329910841</v>
      </c>
      <c r="C57" s="232">
        <v>0.64314942248581075</v>
      </c>
      <c r="D57" s="232">
        <v>0.47812296943386068</v>
      </c>
      <c r="E57" s="232">
        <v>0.69613520117506478</v>
      </c>
      <c r="F57" s="232">
        <v>0.95109887467198539</v>
      </c>
      <c r="G57" s="232">
        <v>1.265493153154251</v>
      </c>
      <c r="H57" s="232">
        <v>1.0618520290832549</v>
      </c>
      <c r="I57" s="232">
        <v>0.97783318749806658</v>
      </c>
      <c r="J57" s="232">
        <v>1.1590152848527271</v>
      </c>
      <c r="K57" s="232">
        <v>0.6130148862214182</v>
      </c>
      <c r="L57" s="232">
        <v>0.48181814584812083</v>
      </c>
      <c r="M57" s="232">
        <v>1.150017830577764</v>
      </c>
      <c r="N57" s="232">
        <v>0.84711050828757783</v>
      </c>
      <c r="O57" s="232">
        <v>0.96399619910225876</v>
      </c>
      <c r="P57" s="232">
        <v>1.099815255630324</v>
      </c>
      <c r="Q57" s="232">
        <v>1.185417919057141</v>
      </c>
      <c r="R57" s="232">
        <v>1.2258475054289999</v>
      </c>
      <c r="S57" s="232">
        <v>1.3118513901208699</v>
      </c>
      <c r="T57" s="232">
        <v>1.2549473715326429</v>
      </c>
      <c r="U57" s="232">
        <v>1.022222631857759</v>
      </c>
      <c r="V57" s="232">
        <v>1.234666210062733</v>
      </c>
      <c r="W57" s="232">
        <v>1.2927626165112309</v>
      </c>
      <c r="DA57" s="71" t="s">
        <v>840</v>
      </c>
    </row>
    <row r="58" spans="1:105" ht="12" customHeight="1" x14ac:dyDescent="0.25">
      <c r="A58" s="60" t="s">
        <v>535</v>
      </c>
      <c r="B58" s="264">
        <v>8.4938434097586644</v>
      </c>
      <c r="C58" s="264">
        <v>6.6917991113616999</v>
      </c>
      <c r="D58" s="264">
        <v>6.2862340706746274</v>
      </c>
      <c r="E58" s="264">
        <v>8.2568620335672467</v>
      </c>
      <c r="F58" s="264">
        <v>10.53906478634228</v>
      </c>
      <c r="G58" s="264">
        <v>13.560567708300001</v>
      </c>
      <c r="H58" s="264">
        <v>11.10947628004746</v>
      </c>
      <c r="I58" s="264">
        <v>9.3656280148730033</v>
      </c>
      <c r="J58" s="264">
        <v>10.86514211080876</v>
      </c>
      <c r="K58" s="264">
        <v>3.993840440303801</v>
      </c>
      <c r="L58" s="264">
        <v>3.559755663050078</v>
      </c>
      <c r="M58" s="264">
        <v>12.62120950370679</v>
      </c>
      <c r="N58" s="264">
        <v>7.0239386482312653</v>
      </c>
      <c r="O58" s="264">
        <v>7.6997997468836719</v>
      </c>
      <c r="P58" s="264">
        <v>8.7757930059502876</v>
      </c>
      <c r="Q58" s="264">
        <v>9.2484831591856125</v>
      </c>
      <c r="R58" s="264">
        <v>9.042850764708291</v>
      </c>
      <c r="S58" s="264">
        <v>9.0084925251046144</v>
      </c>
      <c r="T58" s="264">
        <v>8.9725586716417354</v>
      </c>
      <c r="U58" s="264">
        <v>6.2807651395120292</v>
      </c>
      <c r="V58" s="264">
        <v>8.0386964552441107</v>
      </c>
      <c r="W58" s="264">
        <v>9.7581704224443033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1.7940632654828259</v>
      </c>
      <c r="K59" s="231">
        <v>0.28901598371070297</v>
      </c>
      <c r="L59" s="231">
        <v>0.37210398400728772</v>
      </c>
      <c r="M59" s="231">
        <v>2.600841438142155</v>
      </c>
      <c r="N59" s="231">
        <v>0.77011082749025916</v>
      </c>
      <c r="O59" s="231">
        <v>0.92382861558978968</v>
      </c>
      <c r="P59" s="231">
        <v>1.015890949536963</v>
      </c>
      <c r="Q59" s="231">
        <v>0.94773751683200969</v>
      </c>
      <c r="R59" s="231">
        <v>1.0203436002722051</v>
      </c>
      <c r="S59" s="231">
        <v>0.94671746845757154</v>
      </c>
      <c r="T59" s="231">
        <v>0.91737021989727385</v>
      </c>
      <c r="U59" s="231">
        <v>0.67849000198530929</v>
      </c>
      <c r="V59" s="231">
        <v>0.86952636261661909</v>
      </c>
      <c r="W59" s="231">
        <v>0.91677480621229268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0.57383416655918784</v>
      </c>
      <c r="C61" s="231">
        <v>0.4148036839246107</v>
      </c>
      <c r="D61" s="231">
        <v>0</v>
      </c>
      <c r="E61" s="231">
        <v>0.44486586780739512</v>
      </c>
      <c r="F61" s="231">
        <v>0</v>
      </c>
      <c r="G61" s="231">
        <v>0</v>
      </c>
      <c r="H61" s="231">
        <v>0</v>
      </c>
      <c r="I61" s="231">
        <v>0.30951340057130527</v>
      </c>
      <c r="J61" s="231">
        <v>1.1581548074371439</v>
      </c>
      <c r="K61" s="231">
        <v>0.48571348738740089</v>
      </c>
      <c r="L61" s="231">
        <v>0.69943062027576774</v>
      </c>
      <c r="M61" s="231">
        <v>2.4854669637612732</v>
      </c>
      <c r="N61" s="231">
        <v>1.457895989722217</v>
      </c>
      <c r="O61" s="231">
        <v>1.5818676983539559</v>
      </c>
      <c r="P61" s="231">
        <v>1.514670126211346</v>
      </c>
      <c r="Q61" s="231">
        <v>1.6866734282456151</v>
      </c>
      <c r="R61" s="231">
        <v>1.4301034714687799</v>
      </c>
      <c r="S61" s="231">
        <v>1.175934526335858</v>
      </c>
      <c r="T61" s="231">
        <v>1.1546538462608651</v>
      </c>
      <c r="U61" s="231">
        <v>0.1604454240726256</v>
      </c>
      <c r="V61" s="231">
        <v>0.1773788471472332</v>
      </c>
      <c r="W61" s="231">
        <v>0.2036939822990346</v>
      </c>
      <c r="DA61" s="73" t="s">
        <v>844</v>
      </c>
    </row>
    <row r="62" spans="1:105" ht="12" customHeight="1" x14ac:dyDescent="0.25">
      <c r="A62" s="64" t="s">
        <v>160</v>
      </c>
      <c r="B62" s="231">
        <v>0.60551078305443029</v>
      </c>
      <c r="C62" s="231">
        <v>0.43891345647573021</v>
      </c>
      <c r="D62" s="231">
        <v>0.45838592635467829</v>
      </c>
      <c r="E62" s="231">
        <v>0.47137620822644538</v>
      </c>
      <c r="F62" s="231">
        <v>1.149005076744342</v>
      </c>
      <c r="G62" s="231">
        <v>1.505780545511638</v>
      </c>
      <c r="H62" s="231">
        <v>1.048143826205328</v>
      </c>
      <c r="I62" s="231">
        <v>1.001415481987644</v>
      </c>
      <c r="J62" s="231">
        <v>0.62228666364909335</v>
      </c>
      <c r="K62" s="231">
        <v>0</v>
      </c>
      <c r="L62" s="231">
        <v>0.12576238482289329</v>
      </c>
      <c r="M62" s="231">
        <v>0.37992037462398748</v>
      </c>
      <c r="N62" s="231">
        <v>0.22425649001557879</v>
      </c>
      <c r="O62" s="231">
        <v>0</v>
      </c>
      <c r="P62" s="231">
        <v>0</v>
      </c>
      <c r="Q62" s="231">
        <v>0</v>
      </c>
      <c r="R62" s="231">
        <v>0</v>
      </c>
      <c r="S62" s="231">
        <v>8.0177591322210834E-2</v>
      </c>
      <c r="T62" s="231">
        <v>0.1199426783457473</v>
      </c>
      <c r="U62" s="231">
        <v>6.0689874938902363E-2</v>
      </c>
      <c r="V62" s="231">
        <v>6.1958772794869527E-2</v>
      </c>
      <c r="W62" s="231">
        <v>5.5781466821069672E-2</v>
      </c>
      <c r="DA62" s="73" t="s">
        <v>845</v>
      </c>
    </row>
    <row r="63" spans="1:105" ht="12" customHeight="1" x14ac:dyDescent="0.25">
      <c r="A63" s="64" t="s">
        <v>70</v>
      </c>
      <c r="B63" s="231">
        <v>1.8643907600997109</v>
      </c>
      <c r="C63" s="231">
        <v>1.344979936672029</v>
      </c>
      <c r="D63" s="231">
        <v>1.3969070403490751</v>
      </c>
      <c r="E63" s="231">
        <v>1.439565573402336</v>
      </c>
      <c r="F63" s="231">
        <v>1.7613224493857349</v>
      </c>
      <c r="G63" s="231">
        <v>1.544265256249379</v>
      </c>
      <c r="H63" s="231">
        <v>2.1736039238508131</v>
      </c>
      <c r="I63" s="231">
        <v>1.052194528524387</v>
      </c>
      <c r="J63" s="231">
        <v>0.98529665007774825</v>
      </c>
      <c r="K63" s="231">
        <v>0.18326514784063461</v>
      </c>
      <c r="L63" s="231">
        <v>0.26436502020473102</v>
      </c>
      <c r="M63" s="231">
        <v>0.80461595036923017</v>
      </c>
      <c r="N63" s="231">
        <v>0.47170185434459139</v>
      </c>
      <c r="O63" s="231">
        <v>0.51190189619512916</v>
      </c>
      <c r="P63" s="231">
        <v>0.56999118049687592</v>
      </c>
      <c r="Q63" s="231">
        <v>0.27149341919002662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0.82681719035490875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2.9260430103471491E-3</v>
      </c>
      <c r="W64" s="231">
        <v>1.6898671242891879E-3</v>
      </c>
      <c r="DA64" s="73" t="s">
        <v>847</v>
      </c>
    </row>
    <row r="65" spans="1:105" ht="12" customHeight="1" x14ac:dyDescent="0.25">
      <c r="A65" s="64" t="s">
        <v>162</v>
      </c>
      <c r="B65" s="231">
        <v>5.4501077000453346</v>
      </c>
      <c r="C65" s="231">
        <v>4.49310203428933</v>
      </c>
      <c r="D65" s="231">
        <v>4.4309411039708726</v>
      </c>
      <c r="E65" s="231">
        <v>5.9010543841310712</v>
      </c>
      <c r="F65" s="231">
        <v>7.6287372602122012</v>
      </c>
      <c r="G65" s="231">
        <v>10.51052190653898</v>
      </c>
      <c r="H65" s="231">
        <v>7.8877285299913176</v>
      </c>
      <c r="I65" s="231">
        <v>6.684592527367144</v>
      </c>
      <c r="J65" s="231">
        <v>6.3053407241619501</v>
      </c>
      <c r="K65" s="231">
        <v>2.209028631010153</v>
      </c>
      <c r="L65" s="231">
        <v>2.098093653739399</v>
      </c>
      <c r="M65" s="231">
        <v>6.3503647768101477</v>
      </c>
      <c r="N65" s="231">
        <v>4.0999734866586186</v>
      </c>
      <c r="O65" s="231">
        <v>4.6822015367447971</v>
      </c>
      <c r="P65" s="231">
        <v>5.6752407497051021</v>
      </c>
      <c r="Q65" s="231">
        <v>6.3425787949179613</v>
      </c>
      <c r="R65" s="231">
        <v>6.592403692967304</v>
      </c>
      <c r="S65" s="231">
        <v>6.8056629389889736</v>
      </c>
      <c r="T65" s="231">
        <v>6.7805919271378503</v>
      </c>
      <c r="U65" s="231">
        <v>5.3811398385151916</v>
      </c>
      <c r="V65" s="231">
        <v>6.9269064296750411</v>
      </c>
      <c r="W65" s="231">
        <v>8.5802302999876172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0.31791207642252239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129.30500000000001</v>
      </c>
      <c r="C70" s="281">
        <v>129.30500000000001</v>
      </c>
      <c r="D70" s="281">
        <v>186.8</v>
      </c>
      <c r="E70" s="281">
        <v>206.511</v>
      </c>
      <c r="F70" s="281">
        <v>210.56</v>
      </c>
      <c r="G70" s="281">
        <v>209.5347161791596</v>
      </c>
      <c r="H70" s="281">
        <v>204.17052895141259</v>
      </c>
      <c r="I70" s="281">
        <v>188.09836720191009</v>
      </c>
      <c r="J70" s="281">
        <v>137.8417455135673</v>
      </c>
      <c r="K70" s="281">
        <v>55.142355312714983</v>
      </c>
      <c r="L70" s="281">
        <v>64.093347670475197</v>
      </c>
      <c r="M70" s="281">
        <v>118.39526355847821</v>
      </c>
      <c r="N70" s="281">
        <v>131.9797858746274</v>
      </c>
      <c r="O70" s="281">
        <v>130.4600022696666</v>
      </c>
      <c r="P70" s="281">
        <v>129.85402426421669</v>
      </c>
      <c r="Q70" s="281">
        <v>129.98029054350141</v>
      </c>
      <c r="R70" s="281">
        <v>133.34102456033841</v>
      </c>
      <c r="S70" s="281">
        <v>137.4307602978804</v>
      </c>
      <c r="T70" s="281">
        <v>132.9530026658388</v>
      </c>
      <c r="U70" s="281">
        <v>110.504146236881</v>
      </c>
      <c r="V70" s="281">
        <v>72.890504972068413</v>
      </c>
      <c r="W70" s="281">
        <v>55.867530892417598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4.7625648525706099</v>
      </c>
      <c r="I72" s="225">
        <v>4.6970362697988763</v>
      </c>
      <c r="J72" s="225">
        <v>6.742333594369013</v>
      </c>
      <c r="K72" s="225">
        <v>3.682902657907984</v>
      </c>
      <c r="L72" s="225">
        <v>5.2188196187116036</v>
      </c>
      <c r="M72" s="225">
        <v>6.5778260076821642</v>
      </c>
      <c r="N72" s="225">
        <v>4.8359466071747246</v>
      </c>
      <c r="O72" s="225">
        <v>4.9902253215140142</v>
      </c>
      <c r="P72" s="225">
        <v>2.1671540632692752</v>
      </c>
      <c r="Q72" s="225">
        <v>2.387724337958935</v>
      </c>
      <c r="R72" s="225">
        <v>3.067087392032751</v>
      </c>
      <c r="S72" s="225">
        <v>6.0410840206645524</v>
      </c>
      <c r="T72" s="225">
        <v>4.9892379330662244</v>
      </c>
      <c r="U72" s="225">
        <v>1.542807266174224</v>
      </c>
      <c r="V72" s="225">
        <v>3.3664338323213991</v>
      </c>
      <c r="W72" s="225">
        <v>3.5670498426945749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8.6245243190924137E-3</v>
      </c>
      <c r="I77" s="262">
        <v>9.0329106451523845E-3</v>
      </c>
      <c r="J77" s="262">
        <v>1.4053091226910151E-2</v>
      </c>
      <c r="K77" s="262">
        <v>8.557520758485886E-3</v>
      </c>
      <c r="L77" s="262">
        <v>1.1027511365764041E-2</v>
      </c>
      <c r="M77" s="262">
        <v>1.317359049412622E-2</v>
      </c>
      <c r="N77" s="262">
        <v>9.522762278152179E-3</v>
      </c>
      <c r="O77" s="262">
        <v>9.936653637496318E-3</v>
      </c>
      <c r="P77" s="262">
        <v>4.4794030283992949E-3</v>
      </c>
      <c r="Q77" s="262">
        <v>5.1637594389216668E-3</v>
      </c>
      <c r="R77" s="262">
        <v>6.8807661167633568E-3</v>
      </c>
      <c r="S77" s="262">
        <v>1.425773557224836E-2</v>
      </c>
      <c r="T77" s="262">
        <v>1.1632471818636501E-2</v>
      </c>
      <c r="U77" s="262">
        <v>3.723670680624647E-3</v>
      </c>
      <c r="V77" s="262">
        <v>8.7516101174329418E-3</v>
      </c>
      <c r="W77" s="262">
        <v>9.6694134837585679E-3</v>
      </c>
      <c r="DA77" s="68" t="s">
        <v>859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1.011623886138632E-3</v>
      </c>
      <c r="I78" s="228">
        <v>1.1769043899585981E-3</v>
      </c>
      <c r="J78" s="228">
        <v>1.262344344463001E-3</v>
      </c>
      <c r="K78" s="228">
        <v>0</v>
      </c>
      <c r="L78" s="228">
        <v>6.2362225970195146E-4</v>
      </c>
      <c r="M78" s="228">
        <v>7.4364091907828836E-4</v>
      </c>
      <c r="N78" s="228">
        <v>4.9385468748672527E-4</v>
      </c>
      <c r="O78" s="228">
        <v>0</v>
      </c>
      <c r="P78" s="228">
        <v>0</v>
      </c>
      <c r="Q78" s="228">
        <v>0</v>
      </c>
      <c r="R78" s="228">
        <v>0</v>
      </c>
      <c r="S78" s="228">
        <v>1.660147212035734E-4</v>
      </c>
      <c r="T78" s="228">
        <v>2.021915555064316E-4</v>
      </c>
      <c r="U78" s="228">
        <v>4.1528147667326601E-5</v>
      </c>
      <c r="V78" s="228">
        <v>7.7586132676257417E-5</v>
      </c>
      <c r="W78" s="228">
        <v>6.2456384033251474E-5</v>
      </c>
      <c r="DA78" s="69" t="s">
        <v>860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7.6129004329537828E-3</v>
      </c>
      <c r="I79" s="228">
        <v>7.8560062551937867E-3</v>
      </c>
      <c r="J79" s="228">
        <v>1.279074688244715E-2</v>
      </c>
      <c r="K79" s="228">
        <v>8.557520758485886E-3</v>
      </c>
      <c r="L79" s="228">
        <v>1.0403889106062089E-2</v>
      </c>
      <c r="M79" s="228">
        <v>1.2429949575047941E-2</v>
      </c>
      <c r="N79" s="228">
        <v>9.0289075906654533E-3</v>
      </c>
      <c r="O79" s="228">
        <v>9.936653637496318E-3</v>
      </c>
      <c r="P79" s="228">
        <v>4.4794030283992949E-3</v>
      </c>
      <c r="Q79" s="228">
        <v>5.1637594389216668E-3</v>
      </c>
      <c r="R79" s="228">
        <v>6.8807661167633568E-3</v>
      </c>
      <c r="S79" s="228">
        <v>1.409172085104479E-2</v>
      </c>
      <c r="T79" s="228">
        <v>1.1430280263130071E-2</v>
      </c>
      <c r="U79" s="228">
        <v>3.6821425329573209E-3</v>
      </c>
      <c r="V79" s="228">
        <v>8.6740239847566836E-3</v>
      </c>
      <c r="W79" s="228">
        <v>9.6069570997253158E-3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0.87821189067520178</v>
      </c>
      <c r="I83" s="263">
        <v>0.88075337938442866</v>
      </c>
      <c r="J83" s="263">
        <v>1.419354994925984</v>
      </c>
      <c r="K83" s="263">
        <v>0.83884998682775835</v>
      </c>
      <c r="L83" s="263">
        <v>1.163679946022222</v>
      </c>
      <c r="M83" s="263">
        <v>1.4128172623528821</v>
      </c>
      <c r="N83" s="263">
        <v>1.036113289225882</v>
      </c>
      <c r="O83" s="263">
        <v>1.0764335212137139</v>
      </c>
      <c r="P83" s="263">
        <v>0.46602407859569528</v>
      </c>
      <c r="Q83" s="263">
        <v>0.51861429101945478</v>
      </c>
      <c r="R83" s="263">
        <v>0.66237982281404639</v>
      </c>
      <c r="S83" s="263">
        <v>1.3352223633164659</v>
      </c>
      <c r="T83" s="263">
        <v>1.0884008122580351</v>
      </c>
      <c r="U83" s="263">
        <v>0.32657437688218371</v>
      </c>
      <c r="V83" s="263">
        <v>0.76340504415695087</v>
      </c>
      <c r="W83" s="263">
        <v>0.84130240003949497</v>
      </c>
      <c r="DA83" s="70" t="s">
        <v>865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0.87821189067520178</v>
      </c>
      <c r="I84" s="264">
        <v>0.88075337938442866</v>
      </c>
      <c r="J84" s="264">
        <v>1.419354994925984</v>
      </c>
      <c r="K84" s="264">
        <v>0.83884998682775835</v>
      </c>
      <c r="L84" s="264">
        <v>1.163679946022222</v>
      </c>
      <c r="M84" s="264">
        <v>1.4128172623528821</v>
      </c>
      <c r="N84" s="264">
        <v>1.036113289225882</v>
      </c>
      <c r="O84" s="264">
        <v>1.0764335212137139</v>
      </c>
      <c r="P84" s="264">
        <v>0.46602407859569528</v>
      </c>
      <c r="Q84" s="264">
        <v>0.51861429101945478</v>
      </c>
      <c r="R84" s="264">
        <v>0.66237982281404639</v>
      </c>
      <c r="S84" s="264">
        <v>1.3352223633164659</v>
      </c>
      <c r="T84" s="264">
        <v>1.0884008122580351</v>
      </c>
      <c r="U84" s="264">
        <v>0.32657437688218371</v>
      </c>
      <c r="V84" s="264">
        <v>0.76340504415695087</v>
      </c>
      <c r="W84" s="264">
        <v>0.84130240003949497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3.0129700730263002E-2</v>
      </c>
      <c r="J85" s="232">
        <v>0.18121690251655909</v>
      </c>
      <c r="K85" s="232">
        <v>0.14157043912871939</v>
      </c>
      <c r="L85" s="232">
        <v>0.2553332259606238</v>
      </c>
      <c r="M85" s="232">
        <v>0.35043729017072411</v>
      </c>
      <c r="N85" s="232">
        <v>0.24153933439781319</v>
      </c>
      <c r="O85" s="232">
        <v>0.25129614392383559</v>
      </c>
      <c r="P85" s="232">
        <v>9.0964131352751526E-2</v>
      </c>
      <c r="Q85" s="232">
        <v>0.10538004437911321</v>
      </c>
      <c r="R85" s="232">
        <v>0.1180767638621148</v>
      </c>
      <c r="S85" s="232">
        <v>0.19476282410844439</v>
      </c>
      <c r="T85" s="232">
        <v>0.1560144981927801</v>
      </c>
      <c r="U85" s="232">
        <v>9.3528723784258305E-3</v>
      </c>
      <c r="V85" s="232">
        <v>1.8895798929172251E-2</v>
      </c>
      <c r="W85" s="232">
        <v>1.9386192374002739E-2</v>
      </c>
      <c r="DA85" s="71" t="s">
        <v>867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8.2856504492882288E-2</v>
      </c>
      <c r="I86" s="232">
        <v>9.7483174309245219E-2</v>
      </c>
      <c r="J86" s="232">
        <v>9.7369419821687161E-2</v>
      </c>
      <c r="K86" s="232">
        <v>0</v>
      </c>
      <c r="L86" s="232">
        <v>4.5910651450561363E-2</v>
      </c>
      <c r="M86" s="232">
        <v>5.3566701350315903E-2</v>
      </c>
      <c r="N86" s="232">
        <v>3.7154065663541291E-2</v>
      </c>
      <c r="O86" s="232">
        <v>0</v>
      </c>
      <c r="P86" s="232">
        <v>0</v>
      </c>
      <c r="Q86" s="232">
        <v>0</v>
      </c>
      <c r="R86" s="232">
        <v>0</v>
      </c>
      <c r="S86" s="232">
        <v>1.3279322756840741E-2</v>
      </c>
      <c r="T86" s="232">
        <v>1.6206412713739071E-2</v>
      </c>
      <c r="U86" s="232">
        <v>3.5378051960474879E-3</v>
      </c>
      <c r="V86" s="232">
        <v>6.6003389437881126E-3</v>
      </c>
      <c r="W86" s="232">
        <v>5.3088963870801227E-3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0.17182491446265591</v>
      </c>
      <c r="I87" s="232">
        <v>0.1024262800768667</v>
      </c>
      <c r="J87" s="232">
        <v>0.1541697239785641</v>
      </c>
      <c r="K87" s="232">
        <v>5.3416114912400788E-2</v>
      </c>
      <c r="L87" s="232">
        <v>9.6508747949018064E-2</v>
      </c>
      <c r="M87" s="232">
        <v>0.11344646192715099</v>
      </c>
      <c r="N87" s="232">
        <v>7.8149986511942868E-2</v>
      </c>
      <c r="O87" s="232">
        <v>8.1320942778585967E-2</v>
      </c>
      <c r="P87" s="232">
        <v>3.4231052501390087E-2</v>
      </c>
      <c r="Q87" s="232">
        <v>1.6962375812513229E-2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0.62353047171966358</v>
      </c>
      <c r="I88" s="232">
        <v>0.6507142242680537</v>
      </c>
      <c r="J88" s="232">
        <v>0.98659894860917396</v>
      </c>
      <c r="K88" s="232">
        <v>0.64386343278663816</v>
      </c>
      <c r="L88" s="232">
        <v>0.76592732066201852</v>
      </c>
      <c r="M88" s="232">
        <v>0.89536680890469122</v>
      </c>
      <c r="N88" s="232">
        <v>0.6792699026525848</v>
      </c>
      <c r="O88" s="232">
        <v>0.74381643451129265</v>
      </c>
      <c r="P88" s="232">
        <v>0.3408288947415537</v>
      </c>
      <c r="Q88" s="232">
        <v>0.39627187082782839</v>
      </c>
      <c r="R88" s="232">
        <v>0.54430305895193165</v>
      </c>
      <c r="S88" s="232">
        <v>1.127180216451181</v>
      </c>
      <c r="T88" s="232">
        <v>0.91617990135151539</v>
      </c>
      <c r="U88" s="232">
        <v>0.3136836993077104</v>
      </c>
      <c r="V88" s="232">
        <v>0.73790890628399053</v>
      </c>
      <c r="W88" s="232">
        <v>0.81660731127841213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1.6843491204982179</v>
      </c>
      <c r="I90" s="296">
        <v>1.6892235184853039</v>
      </c>
      <c r="J90" s="296">
        <v>2.7222238309029101</v>
      </c>
      <c r="K90" s="296">
        <v>1.608855735780319</v>
      </c>
      <c r="L90" s="296">
        <v>2.231856929330561</v>
      </c>
      <c r="M90" s="296">
        <v>2.7096849160618781</v>
      </c>
      <c r="N90" s="296">
        <v>1.98719298380528</v>
      </c>
      <c r="O90" s="296">
        <v>2.064524375019734</v>
      </c>
      <c r="P90" s="296">
        <v>0.89380166136233374</v>
      </c>
      <c r="Q90" s="296">
        <v>0.99466601879510508</v>
      </c>
      <c r="R90" s="296">
        <v>1.2703982761322321</v>
      </c>
      <c r="S90" s="296">
        <v>2.5608633146523911</v>
      </c>
      <c r="T90" s="296">
        <v>2.0874768041080598</v>
      </c>
      <c r="U90" s="296">
        <v>0.62634686494149971</v>
      </c>
      <c r="V90" s="296">
        <v>1.464157600645855</v>
      </c>
      <c r="W90" s="296">
        <v>1.6135592931793321</v>
      </c>
      <c r="DA90" s="70" t="s">
        <v>872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1.6843491204982179</v>
      </c>
      <c r="I91" s="264">
        <v>1.6892235184853039</v>
      </c>
      <c r="J91" s="264">
        <v>2.7222238309029101</v>
      </c>
      <c r="K91" s="264">
        <v>1.608855735780319</v>
      </c>
      <c r="L91" s="264">
        <v>2.231856929330561</v>
      </c>
      <c r="M91" s="264">
        <v>2.7096849160618781</v>
      </c>
      <c r="N91" s="264">
        <v>1.98719298380528</v>
      </c>
      <c r="O91" s="264">
        <v>2.064524375019734</v>
      </c>
      <c r="P91" s="264">
        <v>0.89380166136233374</v>
      </c>
      <c r="Q91" s="264">
        <v>0.99466601879510508</v>
      </c>
      <c r="R91" s="264">
        <v>1.2703982761322321</v>
      </c>
      <c r="S91" s="264">
        <v>2.5608633146523911</v>
      </c>
      <c r="T91" s="264">
        <v>2.0874768041080598</v>
      </c>
      <c r="U91" s="264">
        <v>0.62634686494149971</v>
      </c>
      <c r="V91" s="264">
        <v>1.464157600645855</v>
      </c>
      <c r="W91" s="264">
        <v>1.6135592931793321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5.7786663406339589E-2</v>
      </c>
      <c r="J92" s="299">
        <v>0.34756137284648181</v>
      </c>
      <c r="K92" s="299">
        <v>0.27152222278802529</v>
      </c>
      <c r="L92" s="299">
        <v>0.48971130902144278</v>
      </c>
      <c r="M92" s="299">
        <v>0.67211426736094992</v>
      </c>
      <c r="N92" s="299">
        <v>0.46325558760755398</v>
      </c>
      <c r="O92" s="299">
        <v>0.48196846740173399</v>
      </c>
      <c r="P92" s="299">
        <v>0.17446285602338371</v>
      </c>
      <c r="Q92" s="299">
        <v>0.20211157119673739</v>
      </c>
      <c r="R92" s="299">
        <v>0.22646299312745641</v>
      </c>
      <c r="S92" s="299">
        <v>0.3735415051606642</v>
      </c>
      <c r="T92" s="299">
        <v>0.29922492009752077</v>
      </c>
      <c r="U92" s="299">
        <v>1.7938156533751491E-2</v>
      </c>
      <c r="V92" s="299">
        <v>3.6240823707126738E-2</v>
      </c>
      <c r="W92" s="299">
        <v>3.7181364112316727E-2</v>
      </c>
      <c r="DA92" s="71" t="s">
        <v>874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0.15891299349504889</v>
      </c>
      <c r="I93" s="299">
        <v>0.18696592548401039</v>
      </c>
      <c r="J93" s="299">
        <v>0.1867477523152051</v>
      </c>
      <c r="K93" s="299">
        <v>0</v>
      </c>
      <c r="L93" s="299">
        <v>8.8053425617819189E-2</v>
      </c>
      <c r="M93" s="299">
        <v>0.10273719504984941</v>
      </c>
      <c r="N93" s="299">
        <v>7.1258905154659977E-2</v>
      </c>
      <c r="O93" s="299">
        <v>0</v>
      </c>
      <c r="P93" s="299">
        <v>0</v>
      </c>
      <c r="Q93" s="299">
        <v>0</v>
      </c>
      <c r="R93" s="299">
        <v>0</v>
      </c>
      <c r="S93" s="299">
        <v>2.54688143531057E-2</v>
      </c>
      <c r="T93" s="299">
        <v>3.108276862413056E-2</v>
      </c>
      <c r="U93" s="299">
        <v>6.7852634810890459E-3</v>
      </c>
      <c r="V93" s="299">
        <v>1.2658989491035329E-2</v>
      </c>
      <c r="W93" s="299">
        <v>1.018209279029415E-2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0.32954819517684347</v>
      </c>
      <c r="I94" s="299">
        <v>0.1964464573927979</v>
      </c>
      <c r="J94" s="299">
        <v>0.2956867718918032</v>
      </c>
      <c r="K94" s="299">
        <v>0.1024483807705686</v>
      </c>
      <c r="L94" s="299">
        <v>0.1850970437252164</v>
      </c>
      <c r="M94" s="299">
        <v>0.21758239714076219</v>
      </c>
      <c r="N94" s="299">
        <v>0.1498862204508927</v>
      </c>
      <c r="O94" s="299">
        <v>0.15596789328585309</v>
      </c>
      <c r="P94" s="299">
        <v>6.5652769891461876E-2</v>
      </c>
      <c r="Q94" s="299">
        <v>3.2532653092866667E-2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1.195887931826326</v>
      </c>
      <c r="I95" s="299">
        <v>1.2480244722021561</v>
      </c>
      <c r="J95" s="299">
        <v>1.892227933849419</v>
      </c>
      <c r="K95" s="299">
        <v>1.2348851322217249</v>
      </c>
      <c r="L95" s="299">
        <v>1.468995150966083</v>
      </c>
      <c r="M95" s="299">
        <v>1.7172510565103161</v>
      </c>
      <c r="N95" s="299">
        <v>1.3027922705921731</v>
      </c>
      <c r="O95" s="299">
        <v>1.426588014332147</v>
      </c>
      <c r="P95" s="299">
        <v>0.65368603544748816</v>
      </c>
      <c r="Q95" s="299">
        <v>0.760021794505501</v>
      </c>
      <c r="R95" s="299">
        <v>1.043935283004775</v>
      </c>
      <c r="S95" s="299">
        <v>2.1618529951386209</v>
      </c>
      <c r="T95" s="299">
        <v>1.757169115386408</v>
      </c>
      <c r="U95" s="299">
        <v>0.6016234449266592</v>
      </c>
      <c r="V95" s="299">
        <v>1.415257787447693</v>
      </c>
      <c r="W95" s="299">
        <v>1.566195836276721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2.1913793170780975</v>
      </c>
      <c r="I97" s="296">
        <f t="shared" si="2"/>
        <v>2.118026461283991</v>
      </c>
      <c r="J97" s="296">
        <f t="shared" si="2"/>
        <v>2.5867016773132092</v>
      </c>
      <c r="K97" s="296">
        <f t="shared" si="2"/>
        <v>1.2266394145414221</v>
      </c>
      <c r="L97" s="296">
        <f t="shared" si="2"/>
        <v>1.8122552319930578</v>
      </c>
      <c r="M97" s="296">
        <f t="shared" si="2"/>
        <v>2.4421502387732779</v>
      </c>
      <c r="N97" s="296">
        <f t="shared" si="2"/>
        <v>1.80311757186541</v>
      </c>
      <c r="O97" s="296">
        <f t="shared" si="2"/>
        <v>1.8393307716430707</v>
      </c>
      <c r="P97" s="296">
        <f t="shared" si="2"/>
        <v>0.80284892028284693</v>
      </c>
      <c r="Q97" s="296">
        <f t="shared" si="2"/>
        <v>0.86928026870545283</v>
      </c>
      <c r="R97" s="296">
        <f t="shared" si="2"/>
        <v>1.1274285269697093</v>
      </c>
      <c r="S97" s="296">
        <f t="shared" si="2"/>
        <v>2.1307406071234474</v>
      </c>
      <c r="T97" s="296">
        <f t="shared" si="2"/>
        <v>1.8017278448814922</v>
      </c>
      <c r="U97" s="296">
        <f t="shared" si="2"/>
        <v>0.58616235366991587</v>
      </c>
      <c r="V97" s="296">
        <f t="shared" si="2"/>
        <v>1.1301195774011601</v>
      </c>
      <c r="W97" s="296">
        <f t="shared" si="2"/>
        <v>1.1025187359919897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0.32543821446294552</v>
      </c>
      <c r="I98" s="264">
        <v>0.33660494566563492</v>
      </c>
      <c r="J98" s="264">
        <v>0.56987699771374611</v>
      </c>
      <c r="K98" s="264">
        <v>0.33342236215633159</v>
      </c>
      <c r="L98" s="264">
        <v>0.44843645526814679</v>
      </c>
      <c r="M98" s="264">
        <v>0.59987208398386582</v>
      </c>
      <c r="N98" s="264">
        <v>0.42078380336867399</v>
      </c>
      <c r="O98" s="264">
        <v>0.44148345685026369</v>
      </c>
      <c r="P98" s="264">
        <v>0.19078824594932589</v>
      </c>
      <c r="Q98" s="264">
        <v>0.21404354856165239</v>
      </c>
      <c r="R98" s="264">
        <v>0.27802830029347397</v>
      </c>
      <c r="S98" s="264">
        <v>0.54969018910655243</v>
      </c>
      <c r="T98" s="264">
        <v>0.44398161487250021</v>
      </c>
      <c r="U98" s="264">
        <v>0.13250798580700979</v>
      </c>
      <c r="V98" s="264">
        <v>0.30907906910358263</v>
      </c>
      <c r="W98" s="264">
        <v>0.33506233369970112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1.3030262323198909E-2</v>
      </c>
      <c r="J99" s="232">
        <v>8.1625471551520432E-2</v>
      </c>
      <c r="K99" s="232">
        <v>6.0097675837048198E-2</v>
      </c>
      <c r="L99" s="232">
        <v>0.10729368162174539</v>
      </c>
      <c r="M99" s="232">
        <v>0.16178410927157541</v>
      </c>
      <c r="N99" s="232">
        <v>0.10609575492413161</v>
      </c>
      <c r="O99" s="232">
        <v>0.1114879790657462</v>
      </c>
      <c r="P99" s="232">
        <v>4.0192606217093377E-2</v>
      </c>
      <c r="Q99" s="232">
        <v>4.4963286220456297E-2</v>
      </c>
      <c r="R99" s="232">
        <v>4.9561717960050003E-2</v>
      </c>
      <c r="S99" s="232">
        <v>8.0180812242524255E-2</v>
      </c>
      <c r="T99" s="232">
        <v>6.3641599740676721E-2</v>
      </c>
      <c r="U99" s="232">
        <v>3.7949403508234498E-3</v>
      </c>
      <c r="V99" s="232">
        <v>7.6503240156693356E-3</v>
      </c>
      <c r="W99" s="232">
        <v>7.7208657173446424E-3</v>
      </c>
      <c r="DA99" s="71" t="s">
        <v>880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3.817266425746102E-2</v>
      </c>
      <c r="I100" s="232">
        <v>4.2158776972906931E-2</v>
      </c>
      <c r="J100" s="232">
        <v>4.3858076687503952E-2</v>
      </c>
      <c r="K100" s="232">
        <v>0</v>
      </c>
      <c r="L100" s="232">
        <v>1.9292134038768241E-2</v>
      </c>
      <c r="M100" s="232">
        <v>2.4729791342569109E-2</v>
      </c>
      <c r="N100" s="232">
        <v>1.6319862166142729E-2</v>
      </c>
      <c r="O100" s="232">
        <v>0</v>
      </c>
      <c r="P100" s="232">
        <v>0</v>
      </c>
      <c r="Q100" s="232">
        <v>0</v>
      </c>
      <c r="R100" s="232">
        <v>0</v>
      </c>
      <c r="S100" s="232">
        <v>5.4668897390873382E-3</v>
      </c>
      <c r="T100" s="232">
        <v>6.6109370802548062E-3</v>
      </c>
      <c r="U100" s="232">
        <v>1.4354691423783929E-3</v>
      </c>
      <c r="V100" s="232">
        <v>2.672272906929782E-3</v>
      </c>
      <c r="W100" s="232">
        <v>2.1143541403679232E-3</v>
      </c>
      <c r="DA100" s="71" t="s">
        <v>881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0.28726555020548439</v>
      </c>
      <c r="I101" s="232">
        <v>0.28141590636952912</v>
      </c>
      <c r="J101" s="232">
        <v>0.44439344947472181</v>
      </c>
      <c r="K101" s="232">
        <v>0.27332468631928342</v>
      </c>
      <c r="L101" s="232">
        <v>0.32185063960763322</v>
      </c>
      <c r="M101" s="232">
        <v>0.41335818336972119</v>
      </c>
      <c r="N101" s="232">
        <v>0.29836818627839973</v>
      </c>
      <c r="O101" s="232">
        <v>0.32999547778451749</v>
      </c>
      <c r="P101" s="232">
        <v>0.1505956397322325</v>
      </c>
      <c r="Q101" s="232">
        <v>0.16908026234119611</v>
      </c>
      <c r="R101" s="232">
        <v>0.22846658233342401</v>
      </c>
      <c r="S101" s="232">
        <v>0.46404248712494078</v>
      </c>
      <c r="T101" s="232">
        <v>0.37372907805156869</v>
      </c>
      <c r="U101" s="232">
        <v>0.12727757631380801</v>
      </c>
      <c r="V101" s="232">
        <v>0.2987564721809835</v>
      </c>
      <c r="W101" s="232">
        <v>0.32522711384198849</v>
      </c>
      <c r="DA101" s="71" t="s">
        <v>882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1.865941102615152</v>
      </c>
      <c r="I102" s="264">
        <v>1.7814215156183559</v>
      </c>
      <c r="J102" s="264">
        <v>2.0168246795994631</v>
      </c>
      <c r="K102" s="264">
        <v>0.89321705238509042</v>
      </c>
      <c r="L102" s="264">
        <v>1.363818776724911</v>
      </c>
      <c r="M102" s="264">
        <v>1.842278154789412</v>
      </c>
      <c r="N102" s="264">
        <v>1.3823337684967361</v>
      </c>
      <c r="O102" s="264">
        <v>1.397847314792807</v>
      </c>
      <c r="P102" s="264">
        <v>0.61206067433352107</v>
      </c>
      <c r="Q102" s="264">
        <v>0.65523672014380041</v>
      </c>
      <c r="R102" s="264">
        <v>0.84940022667623527</v>
      </c>
      <c r="S102" s="264">
        <v>1.5810504180168949</v>
      </c>
      <c r="T102" s="264">
        <v>1.357746230008992</v>
      </c>
      <c r="U102" s="264">
        <v>0.45365436786290608</v>
      </c>
      <c r="V102" s="264">
        <v>0.82104050829757746</v>
      </c>
      <c r="W102" s="264">
        <v>0.76745640229228851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0.33302013298004002</v>
      </c>
      <c r="K103" s="231">
        <v>6.4638036727029183E-2</v>
      </c>
      <c r="L103" s="231">
        <v>0.1425610205641088</v>
      </c>
      <c r="M103" s="231">
        <v>0.37963662390305281</v>
      </c>
      <c r="N103" s="231">
        <v>0.15156029339647209</v>
      </c>
      <c r="O103" s="231">
        <v>0.16771492663216311</v>
      </c>
      <c r="P103" s="231">
        <v>7.0852502924957511E-2</v>
      </c>
      <c r="Q103" s="231">
        <v>6.7145326579252637E-2</v>
      </c>
      <c r="R103" s="231">
        <v>9.5841467244076037E-2</v>
      </c>
      <c r="S103" s="231">
        <v>0.1661552190976989</v>
      </c>
      <c r="T103" s="231">
        <v>0.1388183686694289</v>
      </c>
      <c r="U103" s="231">
        <v>4.9006760500498701E-2</v>
      </c>
      <c r="V103" s="231">
        <v>8.8809966978559488E-2</v>
      </c>
      <c r="W103" s="231">
        <v>7.210211177185577E-2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5.8872061785319847E-2</v>
      </c>
      <c r="J105" s="231">
        <v>0.21498063942599699</v>
      </c>
      <c r="K105" s="231">
        <v>0.10862916934028929</v>
      </c>
      <c r="L105" s="231">
        <v>0.26796687841522349</v>
      </c>
      <c r="M105" s="231">
        <v>0.36279577566978471</v>
      </c>
      <c r="N105" s="231">
        <v>0.28691863048326499</v>
      </c>
      <c r="O105" s="231">
        <v>0.2871775354153196</v>
      </c>
      <c r="P105" s="231">
        <v>0.1056394582476103</v>
      </c>
      <c r="Q105" s="231">
        <v>0.1194974728347425</v>
      </c>
      <c r="R105" s="231">
        <v>0.13433045003648669</v>
      </c>
      <c r="S105" s="231">
        <v>0.20638433891604049</v>
      </c>
      <c r="T105" s="231">
        <v>0.17472462026701019</v>
      </c>
      <c r="U105" s="231">
        <v>1.158883763639949E-2</v>
      </c>
      <c r="V105" s="231">
        <v>1.8116770503008139E-2</v>
      </c>
      <c r="W105" s="231">
        <v>1.6020036959412769E-2</v>
      </c>
      <c r="DA105" s="73" t="s">
        <v>886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0.17604562064562759</v>
      </c>
      <c r="I106" s="231">
        <v>0.19047767889704151</v>
      </c>
      <c r="J106" s="231">
        <v>0.11551096968944111</v>
      </c>
      <c r="K106" s="231">
        <v>0</v>
      </c>
      <c r="L106" s="231">
        <v>4.8182268127977657E-2</v>
      </c>
      <c r="M106" s="231">
        <v>5.5455779140946772E-2</v>
      </c>
      <c r="N106" s="231">
        <v>4.4134400153274092E-2</v>
      </c>
      <c r="O106" s="231">
        <v>0</v>
      </c>
      <c r="P106" s="231">
        <v>0</v>
      </c>
      <c r="Q106" s="231">
        <v>0</v>
      </c>
      <c r="R106" s="231">
        <v>0</v>
      </c>
      <c r="S106" s="231">
        <v>1.4071701111179769E-2</v>
      </c>
      <c r="T106" s="231">
        <v>1.814997541958922E-2</v>
      </c>
      <c r="U106" s="231">
        <v>4.3835784716550674E-3</v>
      </c>
      <c r="V106" s="231">
        <v>6.3282228147584678E-3</v>
      </c>
      <c r="W106" s="231">
        <v>4.3870768789423774E-3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0.36507723677335052</v>
      </c>
      <c r="I107" s="231">
        <v>0.20013628223890881</v>
      </c>
      <c r="J107" s="231">
        <v>0.18289411959247359</v>
      </c>
      <c r="K107" s="231">
        <v>4.0987004264666518E-2</v>
      </c>
      <c r="L107" s="231">
        <v>0.1012839117602664</v>
      </c>
      <c r="M107" s="231">
        <v>0.1174472532069928</v>
      </c>
      <c r="N107" s="231">
        <v>9.2832445523602855E-2</v>
      </c>
      <c r="O107" s="231">
        <v>9.293237675737151E-2</v>
      </c>
      <c r="P107" s="231">
        <v>3.9753579655141397E-2</v>
      </c>
      <c r="Q107" s="231">
        <v>1.923477120180684E-2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0.18491655454666989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2.9885440430441572E-4</v>
      </c>
      <c r="W108" s="231">
        <v>1.329039448395018E-4</v>
      </c>
      <c r="DA108" s="73" t="s">
        <v>889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1.3248182451961741</v>
      </c>
      <c r="I109" s="231">
        <v>1.27146593186095</v>
      </c>
      <c r="J109" s="231">
        <v>1.1704188179115109</v>
      </c>
      <c r="K109" s="231">
        <v>0.49404628750643548</v>
      </c>
      <c r="L109" s="231">
        <v>0.80382469785733479</v>
      </c>
      <c r="M109" s="231">
        <v>0.92694272286863566</v>
      </c>
      <c r="N109" s="231">
        <v>0.80688799894012198</v>
      </c>
      <c r="O109" s="231">
        <v>0.85002247598795222</v>
      </c>
      <c r="P109" s="231">
        <v>0.39581513350581182</v>
      </c>
      <c r="Q109" s="231">
        <v>0.44935914952799838</v>
      </c>
      <c r="R109" s="231">
        <v>0.61922830939567253</v>
      </c>
      <c r="S109" s="231">
        <v>1.194439158891976</v>
      </c>
      <c r="T109" s="231">
        <v>1.026053265652964</v>
      </c>
      <c r="U109" s="231">
        <v>0.38867519125435279</v>
      </c>
      <c r="V109" s="231">
        <v>0.70748669359694694</v>
      </c>
      <c r="W109" s="231">
        <v>0.67481427273723815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6.0469560836136617E-2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15.266423092297357</v>
      </c>
      <c r="C115" s="225">
        <f t="shared" si="3"/>
        <v>26.487670679751904</v>
      </c>
      <c r="D115" s="225">
        <f t="shared" si="3"/>
        <v>28.370540141308442</v>
      </c>
      <c r="E115" s="225">
        <f t="shared" si="3"/>
        <v>32.992828120185465</v>
      </c>
      <c r="F115" s="225">
        <f t="shared" si="3"/>
        <v>25.787512990584649</v>
      </c>
      <c r="G115" s="225">
        <f t="shared" si="3"/>
        <v>12.887068778231971</v>
      </c>
      <c r="H115" s="225">
        <f t="shared" si="3"/>
        <v>25.803245949099612</v>
      </c>
      <c r="I115" s="225">
        <f t="shared" si="3"/>
        <v>49.964197803228885</v>
      </c>
      <c r="J115" s="225">
        <f t="shared" si="3"/>
        <v>41.83485587228077</v>
      </c>
      <c r="K115" s="225">
        <f t="shared" si="3"/>
        <v>89.045845885543002</v>
      </c>
      <c r="L115" s="225">
        <f t="shared" si="3"/>
        <v>65.123837569557864</v>
      </c>
      <c r="M115" s="225">
        <f t="shared" si="3"/>
        <v>19.26711309859791</v>
      </c>
      <c r="N115" s="225">
        <f t="shared" si="3"/>
        <v>57.786945839475067</v>
      </c>
      <c r="O115" s="225">
        <f t="shared" si="3"/>
        <v>54.681790143134201</v>
      </c>
      <c r="P115" s="225">
        <f t="shared" si="3"/>
        <v>53.428572407197159</v>
      </c>
      <c r="Q115" s="225">
        <f t="shared" si="3"/>
        <v>60.617760300250019</v>
      </c>
      <c r="R115" s="225">
        <f t="shared" si="3"/>
        <v>59.329052509328818</v>
      </c>
      <c r="S115" s="225">
        <f t="shared" si="3"/>
        <v>78.340472412400516</v>
      </c>
      <c r="T115" s="225">
        <f t="shared" si="3"/>
        <v>78.460602168913113</v>
      </c>
      <c r="U115" s="225">
        <f t="shared" si="3"/>
        <v>73.240332963986859</v>
      </c>
      <c r="V115" s="225">
        <f t="shared" si="3"/>
        <v>68.272167098032554</v>
      </c>
      <c r="W115" s="225">
        <f t="shared" si="3"/>
        <v>69.920464459111997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1.9535801104125328E-2</v>
      </c>
      <c r="C120" s="262">
        <v>4.1031268283700649E-2</v>
      </c>
      <c r="D120" s="262">
        <v>4.2199688499219852E-2</v>
      </c>
      <c r="E120" s="262">
        <v>5.0701286877509973E-2</v>
      </c>
      <c r="F120" s="262">
        <v>4.0849697826460668E-2</v>
      </c>
      <c r="G120" s="262">
        <v>1.6193648730851801E-2</v>
      </c>
      <c r="H120" s="262">
        <v>3.891948733831304E-2</v>
      </c>
      <c r="I120" s="262">
        <v>9.2145154413986782E-2</v>
      </c>
      <c r="J120" s="262">
        <v>7.0909397845841424E-2</v>
      </c>
      <c r="K120" s="262">
        <v>0.18286922519163609</v>
      </c>
      <c r="L120" s="262">
        <v>0.11668550545439969</v>
      </c>
      <c r="M120" s="262">
        <v>2.2646648395429032E-2</v>
      </c>
      <c r="N120" s="262">
        <v>9.4983815477467759E-2</v>
      </c>
      <c r="O120" s="262">
        <v>8.6556801838235123E-2</v>
      </c>
      <c r="P120" s="262">
        <v>8.9200541597937597E-2</v>
      </c>
      <c r="Q120" s="262">
        <v>0.1071637030145568</v>
      </c>
      <c r="R120" s="262">
        <v>0.109297147512879</v>
      </c>
      <c r="S120" s="262">
        <v>0.1565422316984483</v>
      </c>
      <c r="T120" s="262">
        <v>0.1555458384047379</v>
      </c>
      <c r="U120" s="262">
        <v>0.15112346501570131</v>
      </c>
      <c r="V120" s="262">
        <v>0.14822445663564809</v>
      </c>
      <c r="W120" s="262">
        <v>0.15609358593123221</v>
      </c>
      <c r="DA120" s="68" t="s">
        <v>899</v>
      </c>
    </row>
    <row r="121" spans="1:105" ht="12" customHeight="1" x14ac:dyDescent="0.25">
      <c r="A121" s="37" t="s">
        <v>160</v>
      </c>
      <c r="B121" s="228">
        <v>1.953415370728474E-3</v>
      </c>
      <c r="C121" s="228">
        <v>3.6514840271088551E-3</v>
      </c>
      <c r="D121" s="228">
        <v>3.956320202067925E-3</v>
      </c>
      <c r="E121" s="228">
        <v>3.7504340006754241E-3</v>
      </c>
      <c r="F121" s="228">
        <v>5.3472189526982232E-3</v>
      </c>
      <c r="G121" s="228">
        <v>2.0292499558052209E-3</v>
      </c>
      <c r="H121" s="228">
        <v>4.5651077753411382E-3</v>
      </c>
      <c r="I121" s="228">
        <v>1.200565808778732E-2</v>
      </c>
      <c r="J121" s="228">
        <v>6.3695649515580497E-3</v>
      </c>
      <c r="K121" s="228">
        <v>0</v>
      </c>
      <c r="L121" s="228">
        <v>6.5987398400559651E-3</v>
      </c>
      <c r="M121" s="228">
        <v>1.2783890947823721E-3</v>
      </c>
      <c r="N121" s="228">
        <v>4.9259029196330826E-3</v>
      </c>
      <c r="O121" s="228">
        <v>0</v>
      </c>
      <c r="P121" s="228">
        <v>0</v>
      </c>
      <c r="Q121" s="228">
        <v>0</v>
      </c>
      <c r="R121" s="228">
        <v>0</v>
      </c>
      <c r="S121" s="228">
        <v>1.822751924407087E-3</v>
      </c>
      <c r="T121" s="228">
        <v>2.7036433451074031E-3</v>
      </c>
      <c r="U121" s="228">
        <v>1.6854008072801239E-3</v>
      </c>
      <c r="V121" s="228">
        <v>1.314062464402017E-3</v>
      </c>
      <c r="W121" s="228">
        <v>1.008234983892618E-3</v>
      </c>
      <c r="DA121" s="69" t="s">
        <v>900</v>
      </c>
    </row>
    <row r="122" spans="1:105" ht="12" customHeight="1" x14ac:dyDescent="0.25">
      <c r="A122" s="37" t="s">
        <v>162</v>
      </c>
      <c r="B122" s="228">
        <v>1.758238573339686E-2</v>
      </c>
      <c r="C122" s="228">
        <v>3.7379784256591803E-2</v>
      </c>
      <c r="D122" s="228">
        <v>3.8243368297151921E-2</v>
      </c>
      <c r="E122" s="228">
        <v>4.6950852876834551E-2</v>
      </c>
      <c r="F122" s="228">
        <v>3.5502478873762441E-2</v>
      </c>
      <c r="G122" s="228">
        <v>1.4164398775046581E-2</v>
      </c>
      <c r="H122" s="228">
        <v>3.4354379562971903E-2</v>
      </c>
      <c r="I122" s="228">
        <v>8.0139496326199461E-2</v>
      </c>
      <c r="J122" s="228">
        <v>6.4539832894283375E-2</v>
      </c>
      <c r="K122" s="228">
        <v>0.18286922519163609</v>
      </c>
      <c r="L122" s="228">
        <v>0.1100867656143438</v>
      </c>
      <c r="M122" s="228">
        <v>2.1368259300646661E-2</v>
      </c>
      <c r="N122" s="228">
        <v>9.0057912557834671E-2</v>
      </c>
      <c r="O122" s="228">
        <v>8.6556801838235123E-2</v>
      </c>
      <c r="P122" s="228">
        <v>8.9200541597937597E-2</v>
      </c>
      <c r="Q122" s="228">
        <v>0.1071637030145568</v>
      </c>
      <c r="R122" s="228">
        <v>0.109297147512879</v>
      </c>
      <c r="S122" s="228">
        <v>0.15471947977404121</v>
      </c>
      <c r="T122" s="228">
        <v>0.15284219505963051</v>
      </c>
      <c r="U122" s="228">
        <v>0.14943806420842121</v>
      </c>
      <c r="V122" s="228">
        <v>0.14691039417124599</v>
      </c>
      <c r="W122" s="228">
        <v>0.15508535094733961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5.336574251677888</v>
      </c>
      <c r="C126" s="296">
        <v>11.01307329411231</v>
      </c>
      <c r="D126" s="296">
        <v>11.1436620917714</v>
      </c>
      <c r="E126" s="296">
        <v>13.356035461455919</v>
      </c>
      <c r="F126" s="296">
        <v>10.06605023841608</v>
      </c>
      <c r="G126" s="296">
        <v>3.7911450208712552</v>
      </c>
      <c r="H126" s="296">
        <v>9.8181736769965688</v>
      </c>
      <c r="I126" s="296">
        <v>22.258635804384131</v>
      </c>
      <c r="J126" s="296">
        <v>20.301233347553779</v>
      </c>
      <c r="K126" s="296">
        <v>47.446669697012119</v>
      </c>
      <c r="L126" s="296">
        <v>32.974790731950542</v>
      </c>
      <c r="M126" s="296">
        <v>7.0739489075902373</v>
      </c>
      <c r="N126" s="296">
        <v>27.923927612757399</v>
      </c>
      <c r="O126" s="296">
        <v>25.533277958596319</v>
      </c>
      <c r="P126" s="296">
        <v>25.155747402304829</v>
      </c>
      <c r="Q126" s="296">
        <v>28.832475833575788</v>
      </c>
      <c r="R126" s="296">
        <v>28.445800836492349</v>
      </c>
      <c r="S126" s="296">
        <v>39.31021403363237</v>
      </c>
      <c r="T126" s="296">
        <v>38.944514467445693</v>
      </c>
      <c r="U126" s="296">
        <v>35.750929804488628</v>
      </c>
      <c r="V126" s="296">
        <v>34.640374942495797</v>
      </c>
      <c r="W126" s="296">
        <v>35.898448289283102</v>
      </c>
      <c r="DA126" s="70" t="s">
        <v>905</v>
      </c>
    </row>
    <row r="127" spans="1:105" ht="12" customHeight="1" x14ac:dyDescent="0.25">
      <c r="A127" s="60" t="s">
        <v>606</v>
      </c>
      <c r="B127" s="264">
        <v>5.336574251677888</v>
      </c>
      <c r="C127" s="264">
        <v>11.01307329411231</v>
      </c>
      <c r="D127" s="264">
        <v>11.1436620917714</v>
      </c>
      <c r="E127" s="264">
        <v>13.356035461455919</v>
      </c>
      <c r="F127" s="264">
        <v>10.06605023841608</v>
      </c>
      <c r="G127" s="264">
        <v>3.7911450208712552</v>
      </c>
      <c r="H127" s="264">
        <v>9.8181736769965688</v>
      </c>
      <c r="I127" s="264">
        <v>22.258635804384131</v>
      </c>
      <c r="J127" s="264">
        <v>20.301233347553779</v>
      </c>
      <c r="K127" s="264">
        <v>47.446669697012119</v>
      </c>
      <c r="L127" s="264">
        <v>32.974790731950542</v>
      </c>
      <c r="M127" s="264">
        <v>7.0739489075902373</v>
      </c>
      <c r="N127" s="264">
        <v>27.923927612757399</v>
      </c>
      <c r="O127" s="264">
        <v>25.533277958596319</v>
      </c>
      <c r="P127" s="264">
        <v>25.155747402304829</v>
      </c>
      <c r="Q127" s="264">
        <v>28.832475833575788</v>
      </c>
      <c r="R127" s="264">
        <v>28.445800836492349</v>
      </c>
      <c r="S127" s="264">
        <v>39.31021403363237</v>
      </c>
      <c r="T127" s="264">
        <v>38.944514467445693</v>
      </c>
      <c r="U127" s="264">
        <v>35.750929804488628</v>
      </c>
      <c r="V127" s="264">
        <v>34.640374942495797</v>
      </c>
      <c r="W127" s="264">
        <v>35.898448289283102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3.352160203832812</v>
      </c>
      <c r="K128" s="232">
        <v>4.3298848268638537</v>
      </c>
      <c r="L128" s="232">
        <v>3.4468801132974751</v>
      </c>
      <c r="M128" s="232">
        <v>1.457722371596609</v>
      </c>
      <c r="N128" s="232">
        <v>3.061604048328904</v>
      </c>
      <c r="O128" s="232">
        <v>3.0635047148474501</v>
      </c>
      <c r="P128" s="232">
        <v>2.9120440850772051</v>
      </c>
      <c r="Q128" s="232">
        <v>2.954605482899344</v>
      </c>
      <c r="R128" s="232">
        <v>3.2096615982436818</v>
      </c>
      <c r="S128" s="232">
        <v>4.1311758000280463</v>
      </c>
      <c r="T128" s="232">
        <v>3.981755829996287</v>
      </c>
      <c r="U128" s="232">
        <v>3.8620530930899761</v>
      </c>
      <c r="V128" s="232">
        <v>3.7483299893147839</v>
      </c>
      <c r="W128" s="232">
        <v>3.373223857427146</v>
      </c>
      <c r="DA128" s="71" t="s">
        <v>907</v>
      </c>
    </row>
    <row r="129" spans="1:105" ht="12" customHeight="1" x14ac:dyDescent="0.25">
      <c r="A129" s="59" t="s">
        <v>33</v>
      </c>
      <c r="B129" s="232">
        <v>0.36053274004021368</v>
      </c>
      <c r="C129" s="232">
        <v>0.6826659464378253</v>
      </c>
      <c r="D129" s="232">
        <v>0</v>
      </c>
      <c r="E129" s="232">
        <v>0.7196007734986869</v>
      </c>
      <c r="F129" s="232">
        <v>0</v>
      </c>
      <c r="G129" s="232">
        <v>0</v>
      </c>
      <c r="H129" s="232">
        <v>0</v>
      </c>
      <c r="I129" s="232">
        <v>0.76144588388492451</v>
      </c>
      <c r="J129" s="232">
        <v>2.1639819119330892</v>
      </c>
      <c r="K129" s="232">
        <v>7.2767029430004264</v>
      </c>
      <c r="L129" s="232">
        <v>6.4789779182064482</v>
      </c>
      <c r="M129" s="232">
        <v>1.3930571636566931</v>
      </c>
      <c r="N129" s="232">
        <v>5.7959193726989522</v>
      </c>
      <c r="O129" s="232">
        <v>5.2456257258045751</v>
      </c>
      <c r="P129" s="232">
        <v>4.3417910001927904</v>
      </c>
      <c r="Q129" s="232">
        <v>5.2582645199203037</v>
      </c>
      <c r="R129" s="232">
        <v>4.4986298661193853</v>
      </c>
      <c r="S129" s="232">
        <v>5.1314065911670221</v>
      </c>
      <c r="T129" s="232">
        <v>5.0116622321701954</v>
      </c>
      <c r="U129" s="232">
        <v>0.91327616397983935</v>
      </c>
      <c r="V129" s="232">
        <v>0.76463978645947706</v>
      </c>
      <c r="W129" s="232">
        <v>0.7494811114457447</v>
      </c>
      <c r="DA129" s="71" t="s">
        <v>908</v>
      </c>
    </row>
    <row r="130" spans="1:105" ht="12" customHeight="1" x14ac:dyDescent="0.25">
      <c r="A130" s="59" t="s">
        <v>160</v>
      </c>
      <c r="B130" s="232">
        <v>0.3804347570440319</v>
      </c>
      <c r="C130" s="232">
        <v>0.72234476640703793</v>
      </c>
      <c r="D130" s="232">
        <v>0.81258473888993377</v>
      </c>
      <c r="E130" s="232">
        <v>0.76248305072369837</v>
      </c>
      <c r="F130" s="232">
        <v>1.0974354044859971</v>
      </c>
      <c r="G130" s="232">
        <v>0.42097296665147571</v>
      </c>
      <c r="H130" s="232">
        <v>0.92631352412515833</v>
      </c>
      <c r="I130" s="232">
        <v>2.4636209463326941</v>
      </c>
      <c r="J130" s="232">
        <v>1.162726325985495</v>
      </c>
      <c r="K130" s="232">
        <v>0</v>
      </c>
      <c r="L130" s="232">
        <v>1.1649643160993539</v>
      </c>
      <c r="M130" s="232">
        <v>0.21293817508166021</v>
      </c>
      <c r="N130" s="232">
        <v>0.8915399617653228</v>
      </c>
      <c r="O130" s="232">
        <v>0</v>
      </c>
      <c r="P130" s="232">
        <v>0</v>
      </c>
      <c r="Q130" s="232">
        <v>0</v>
      </c>
      <c r="R130" s="232">
        <v>0</v>
      </c>
      <c r="S130" s="232">
        <v>0.3498696665167752</v>
      </c>
      <c r="T130" s="232">
        <v>0.52059947926152217</v>
      </c>
      <c r="U130" s="232">
        <v>0.34545463977537982</v>
      </c>
      <c r="V130" s="232">
        <v>0.26709014948008852</v>
      </c>
      <c r="W130" s="232">
        <v>0.2052449231895023</v>
      </c>
      <c r="DA130" s="71" t="s">
        <v>909</v>
      </c>
    </row>
    <row r="131" spans="1:105" ht="12" customHeight="1" x14ac:dyDescent="0.25">
      <c r="A131" s="59" t="s">
        <v>70</v>
      </c>
      <c r="B131" s="232">
        <v>1.1713731046634619</v>
      </c>
      <c r="C131" s="232">
        <v>2.213509756521284</v>
      </c>
      <c r="D131" s="232">
        <v>2.4763093222833161</v>
      </c>
      <c r="E131" s="232">
        <v>2.3285951453818892</v>
      </c>
      <c r="F131" s="232">
        <v>1.6822707347375701</v>
      </c>
      <c r="G131" s="232">
        <v>0.43173218578090461</v>
      </c>
      <c r="H131" s="232">
        <v>1.920956514187484</v>
      </c>
      <c r="I131" s="232">
        <v>2.5885444420573842</v>
      </c>
      <c r="J131" s="232">
        <v>1.8410009741052971</v>
      </c>
      <c r="K131" s="232">
        <v>2.7455816551738321</v>
      </c>
      <c r="L131" s="232">
        <v>2.4488706650808809</v>
      </c>
      <c r="M131" s="232">
        <v>0.45097200244338198</v>
      </c>
      <c r="N131" s="232">
        <v>1.8752681501337789</v>
      </c>
      <c r="O131" s="232">
        <v>1.6975160176565329</v>
      </c>
      <c r="P131" s="232">
        <v>1.6338756108307151</v>
      </c>
      <c r="Q131" s="232">
        <v>0.84639040943667521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3.4242336499301809</v>
      </c>
      <c r="C132" s="232">
        <v>7.3945528247461656</v>
      </c>
      <c r="D132" s="232">
        <v>7.8547680305981542</v>
      </c>
      <c r="E132" s="232">
        <v>9.5453564918516509</v>
      </c>
      <c r="F132" s="232">
        <v>7.2863440991925161</v>
      </c>
      <c r="G132" s="232">
        <v>2.9384398684388748</v>
      </c>
      <c r="H132" s="232">
        <v>6.970903638683926</v>
      </c>
      <c r="I132" s="232">
        <v>16.44502453210912</v>
      </c>
      <c r="J132" s="232">
        <v>11.781363931697079</v>
      </c>
      <c r="K132" s="232">
        <v>33.094500271974013</v>
      </c>
      <c r="L132" s="232">
        <v>19.435097719266381</v>
      </c>
      <c r="M132" s="232">
        <v>3.5592591948118941</v>
      </c>
      <c r="N132" s="232">
        <v>16.29959607983044</v>
      </c>
      <c r="O132" s="232">
        <v>15.52663150028776</v>
      </c>
      <c r="P132" s="232">
        <v>16.268036706204111</v>
      </c>
      <c r="Q132" s="232">
        <v>19.77321542131947</v>
      </c>
      <c r="R132" s="232">
        <v>20.737509372129281</v>
      </c>
      <c r="S132" s="232">
        <v>29.697761975920521</v>
      </c>
      <c r="T132" s="232">
        <v>29.430496926017678</v>
      </c>
      <c r="U132" s="232">
        <v>30.630145907643431</v>
      </c>
      <c r="V132" s="232">
        <v>29.860315017241451</v>
      </c>
      <c r="W132" s="232">
        <v>31.5704983972207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2.7345396300698539</v>
      </c>
      <c r="C134" s="296">
        <v>5.6432617539511059</v>
      </c>
      <c r="D134" s="296">
        <v>5.7101773866399403</v>
      </c>
      <c r="E134" s="296">
        <v>6.843830245308844</v>
      </c>
      <c r="F134" s="296">
        <v>5.1579931238787422</v>
      </c>
      <c r="G134" s="296">
        <v>1.9426388192115791</v>
      </c>
      <c r="H134" s="296">
        <v>5.0309775051315651</v>
      </c>
      <c r="I134" s="296">
        <v>11.405654423199071</v>
      </c>
      <c r="J134" s="296">
        <v>9.0916783994646799</v>
      </c>
      <c r="K134" s="296">
        <v>22.756112294664408</v>
      </c>
      <c r="L134" s="296">
        <v>15.631262288380499</v>
      </c>
      <c r="M134" s="296">
        <v>3.083236748575064</v>
      </c>
      <c r="N134" s="296">
        <v>13.11943145580206</v>
      </c>
      <c r="O134" s="296">
        <v>11.903354449929759</v>
      </c>
      <c r="P134" s="296">
        <v>11.78085501212848</v>
      </c>
      <c r="Q134" s="296">
        <v>13.663038529645871</v>
      </c>
      <c r="R134" s="296">
        <v>13.3567325201328</v>
      </c>
      <c r="S134" s="296">
        <v>18.610398183967199</v>
      </c>
      <c r="T134" s="296">
        <v>18.475506231502649</v>
      </c>
      <c r="U134" s="296">
        <v>16.825339920384831</v>
      </c>
      <c r="V134" s="296">
        <v>16.413758269848429</v>
      </c>
      <c r="W134" s="296">
        <v>17.240829473748239</v>
      </c>
      <c r="DA134" s="70" t="s">
        <v>913</v>
      </c>
    </row>
    <row r="135" spans="1:105" ht="12" customHeight="1" x14ac:dyDescent="0.25">
      <c r="A135" s="60" t="s">
        <v>617</v>
      </c>
      <c r="B135" s="264">
        <v>2.7345396300698539</v>
      </c>
      <c r="C135" s="264">
        <v>5.6432617539511059</v>
      </c>
      <c r="D135" s="264">
        <v>5.7101773866399403</v>
      </c>
      <c r="E135" s="264">
        <v>6.843830245308844</v>
      </c>
      <c r="F135" s="264">
        <v>5.1579931238787422</v>
      </c>
      <c r="G135" s="264">
        <v>1.9426388192115791</v>
      </c>
      <c r="H135" s="264">
        <v>5.0309775051315651</v>
      </c>
      <c r="I135" s="264">
        <v>11.405654423199071</v>
      </c>
      <c r="J135" s="264">
        <v>9.0916783994646799</v>
      </c>
      <c r="K135" s="264">
        <v>22.756112294664408</v>
      </c>
      <c r="L135" s="264">
        <v>15.631262288380499</v>
      </c>
      <c r="M135" s="264">
        <v>3.083236748575064</v>
      </c>
      <c r="N135" s="264">
        <v>13.11943145580206</v>
      </c>
      <c r="O135" s="264">
        <v>11.903354449929759</v>
      </c>
      <c r="P135" s="264">
        <v>11.78085501212848</v>
      </c>
      <c r="Q135" s="264">
        <v>13.663038529645871</v>
      </c>
      <c r="R135" s="264">
        <v>13.3567325201328</v>
      </c>
      <c r="S135" s="264">
        <v>18.610398183967199</v>
      </c>
      <c r="T135" s="264">
        <v>18.475506231502649</v>
      </c>
      <c r="U135" s="264">
        <v>16.825339920384831</v>
      </c>
      <c r="V135" s="264">
        <v>16.413758269848429</v>
      </c>
      <c r="W135" s="264">
        <v>17.240829473748239</v>
      </c>
      <c r="DA135" s="72" t="s">
        <v>914</v>
      </c>
    </row>
    <row r="136" spans="1:105" ht="12" customHeight="1" x14ac:dyDescent="0.25">
      <c r="A136" s="59" t="s">
        <v>33</v>
      </c>
      <c r="B136" s="299">
        <v>0.18474231203054281</v>
      </c>
      <c r="C136" s="299">
        <v>0.34980813469360778</v>
      </c>
      <c r="D136" s="299">
        <v>0</v>
      </c>
      <c r="E136" s="299">
        <v>0.36873408673033758</v>
      </c>
      <c r="F136" s="299">
        <v>0</v>
      </c>
      <c r="G136" s="299">
        <v>0</v>
      </c>
      <c r="H136" s="299">
        <v>0</v>
      </c>
      <c r="I136" s="299">
        <v>0.39017614061721778</v>
      </c>
      <c r="J136" s="299">
        <v>1.1607848664481659</v>
      </c>
      <c r="K136" s="299">
        <v>3.8404874065755741</v>
      </c>
      <c r="L136" s="299">
        <v>3.429792392291187</v>
      </c>
      <c r="M136" s="299">
        <v>0.76477061819447512</v>
      </c>
      <c r="N136" s="299">
        <v>3.058409514156248</v>
      </c>
      <c r="O136" s="299">
        <v>2.7788683779126711</v>
      </c>
      <c r="P136" s="299">
        <v>2.299527625268234</v>
      </c>
      <c r="Q136" s="299">
        <v>2.7762667391547149</v>
      </c>
      <c r="R136" s="299">
        <v>2.3809900263098802</v>
      </c>
      <c r="S136" s="299">
        <v>2.7146142902289281</v>
      </c>
      <c r="T136" s="299">
        <v>2.648332122782453</v>
      </c>
      <c r="U136" s="299">
        <v>0.48186651537503938</v>
      </c>
      <c r="V136" s="299">
        <v>0.40627328613161362</v>
      </c>
      <c r="W136" s="299">
        <v>0.39728168711960049</v>
      </c>
      <c r="DA136" s="71" t="s">
        <v>915</v>
      </c>
    </row>
    <row r="137" spans="1:105" ht="12" customHeight="1" x14ac:dyDescent="0.25">
      <c r="A137" s="59" t="s">
        <v>160</v>
      </c>
      <c r="B137" s="299">
        <v>0.19494040010139721</v>
      </c>
      <c r="C137" s="299">
        <v>0.37014014930880851</v>
      </c>
      <c r="D137" s="299">
        <v>0.41638044679802771</v>
      </c>
      <c r="E137" s="299">
        <v>0.39070760025590429</v>
      </c>
      <c r="F137" s="299">
        <v>0.5623421437573275</v>
      </c>
      <c r="G137" s="299">
        <v>0.2157127786865502</v>
      </c>
      <c r="H137" s="299">
        <v>0.47465675958570103</v>
      </c>
      <c r="I137" s="299">
        <v>1.262395835511666</v>
      </c>
      <c r="J137" s="299">
        <v>0.62369981725918033</v>
      </c>
      <c r="K137" s="299">
        <v>0</v>
      </c>
      <c r="L137" s="299">
        <v>0.61670001026247556</v>
      </c>
      <c r="M137" s="299">
        <v>0.11690034267289939</v>
      </c>
      <c r="N137" s="299">
        <v>0.47045069573558213</v>
      </c>
      <c r="O137" s="299">
        <v>0</v>
      </c>
      <c r="P137" s="299">
        <v>0</v>
      </c>
      <c r="Q137" s="299">
        <v>0</v>
      </c>
      <c r="R137" s="299">
        <v>0</v>
      </c>
      <c r="S137" s="299">
        <v>0.18508788566451639</v>
      </c>
      <c r="T137" s="299">
        <v>0.27510240318711199</v>
      </c>
      <c r="U137" s="299">
        <v>0.1822701938954539</v>
      </c>
      <c r="V137" s="299">
        <v>0.14191204099527999</v>
      </c>
      <c r="W137" s="299">
        <v>0.10879533601609789</v>
      </c>
      <c r="DA137" s="71" t="s">
        <v>916</v>
      </c>
    </row>
    <row r="138" spans="1:105" ht="12" customHeight="1" x14ac:dyDescent="0.25">
      <c r="A138" s="59" t="s">
        <v>70</v>
      </c>
      <c r="B138" s="299">
        <v>0.60022891563685854</v>
      </c>
      <c r="C138" s="299">
        <v>1.134235160103058</v>
      </c>
      <c r="D138" s="299">
        <v>1.2688975471419861</v>
      </c>
      <c r="E138" s="299">
        <v>1.1932066166666719</v>
      </c>
      <c r="F138" s="299">
        <v>0.86202042278344482</v>
      </c>
      <c r="G138" s="299">
        <v>0.22122596180937079</v>
      </c>
      <c r="H138" s="299">
        <v>0.98432654882201409</v>
      </c>
      <c r="I138" s="299">
        <v>1.326408483640495</v>
      </c>
      <c r="J138" s="299">
        <v>0.98753416471432953</v>
      </c>
      <c r="K138" s="299">
        <v>1.449058983583055</v>
      </c>
      <c r="L138" s="299">
        <v>1.2963646554801911</v>
      </c>
      <c r="M138" s="299">
        <v>0.24757787842080331</v>
      </c>
      <c r="N138" s="299">
        <v>0.9895475735875523</v>
      </c>
      <c r="O138" s="299">
        <v>0.89925851157489212</v>
      </c>
      <c r="P138" s="299">
        <v>0.86534384155994892</v>
      </c>
      <c r="Q138" s="299">
        <v>0.44687853438270869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1.754628002301055</v>
      </c>
      <c r="C139" s="299">
        <v>3.7890783098456322</v>
      </c>
      <c r="D139" s="299">
        <v>4.0248993926999272</v>
      </c>
      <c r="E139" s="299">
        <v>4.8911819416559306</v>
      </c>
      <c r="F139" s="299">
        <v>3.7336305573379698</v>
      </c>
      <c r="G139" s="299">
        <v>1.505700078715658</v>
      </c>
      <c r="H139" s="299">
        <v>3.5719941967238502</v>
      </c>
      <c r="I139" s="299">
        <v>8.4266739634296961</v>
      </c>
      <c r="J139" s="299">
        <v>6.3196595510430038</v>
      </c>
      <c r="K139" s="299">
        <v>17.466565904505782</v>
      </c>
      <c r="L139" s="299">
        <v>10.28840523034664</v>
      </c>
      <c r="M139" s="299">
        <v>1.953987909286887</v>
      </c>
      <c r="N139" s="299">
        <v>8.6010236723226736</v>
      </c>
      <c r="O139" s="299">
        <v>8.2252275604421996</v>
      </c>
      <c r="P139" s="299">
        <v>8.6159835453002973</v>
      </c>
      <c r="Q139" s="299">
        <v>10.43989325610845</v>
      </c>
      <c r="R139" s="299">
        <v>10.975742493822921</v>
      </c>
      <c r="S139" s="299">
        <v>15.710696008073761</v>
      </c>
      <c r="T139" s="299">
        <v>15.552071705533081</v>
      </c>
      <c r="U139" s="299">
        <v>16.16120321111433</v>
      </c>
      <c r="V139" s="299">
        <v>15.86557294272154</v>
      </c>
      <c r="W139" s="299">
        <v>16.73475245061254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2.5154106894454933</v>
      </c>
      <c r="C141" s="263">
        <f t="shared" si="4"/>
        <v>5.2839920834048106</v>
      </c>
      <c r="D141" s="263">
        <f t="shared" si="4"/>
        <v>7.587210174397863</v>
      </c>
      <c r="E141" s="263">
        <f t="shared" si="4"/>
        <v>8.0696604465432031</v>
      </c>
      <c r="F141" s="263">
        <f t="shared" si="4"/>
        <v>5.5139970904633486</v>
      </c>
      <c r="G141" s="263">
        <f t="shared" si="4"/>
        <v>2.0109961694182816</v>
      </c>
      <c r="H141" s="263">
        <f t="shared" si="4"/>
        <v>4.965949599633154</v>
      </c>
      <c r="I141" s="263">
        <f t="shared" si="4"/>
        <v>10.820094421231676</v>
      </c>
      <c r="J141" s="263">
        <f t="shared" si="4"/>
        <v>6.2896181274164533</v>
      </c>
      <c r="K141" s="263">
        <f t="shared" si="4"/>
        <v>12.325104468674834</v>
      </c>
      <c r="L141" s="263">
        <f t="shared" si="4"/>
        <v>9.1652196437724278</v>
      </c>
      <c r="M141" s="263">
        <f t="shared" si="4"/>
        <v>1.9833813940371763</v>
      </c>
      <c r="N141" s="263">
        <f t="shared" si="4"/>
        <v>8.6072717554381448</v>
      </c>
      <c r="O141" s="263">
        <f t="shared" si="4"/>
        <v>7.6281855327699049</v>
      </c>
      <c r="P141" s="263">
        <f t="shared" si="4"/>
        <v>7.6268760511659179</v>
      </c>
      <c r="Q141" s="263">
        <f t="shared" si="4"/>
        <v>8.5843402340137924</v>
      </c>
      <c r="R141" s="263">
        <f t="shared" si="4"/>
        <v>8.5241620051907976</v>
      </c>
      <c r="S141" s="263">
        <f t="shared" si="4"/>
        <v>11.09098756310248</v>
      </c>
      <c r="T141" s="263">
        <f t="shared" si="4"/>
        <v>11.513880431560052</v>
      </c>
      <c r="U141" s="263">
        <f t="shared" si="4"/>
        <v>11.510266349325855</v>
      </c>
      <c r="V141" s="263">
        <f t="shared" si="4"/>
        <v>9.0154142728597204</v>
      </c>
      <c r="W141" s="263">
        <f t="shared" si="4"/>
        <v>8.2594183231872496</v>
      </c>
      <c r="DA141" s="70"/>
    </row>
    <row r="142" spans="1:105" ht="12" customHeight="1" x14ac:dyDescent="0.25">
      <c r="A142" s="60" t="s">
        <v>626</v>
      </c>
      <c r="B142" s="264">
        <v>0.19803826072835909</v>
      </c>
      <c r="C142" s="264">
        <v>0.41383053693928729</v>
      </c>
      <c r="D142" s="264">
        <v>0.40136064181429582</v>
      </c>
      <c r="E142" s="264">
        <v>0.50866791605909556</v>
      </c>
      <c r="F142" s="264">
        <v>0.38852089957610481</v>
      </c>
      <c r="G142" s="264">
        <v>0.15401756456211979</v>
      </c>
      <c r="H142" s="264">
        <v>0.3701626948615383</v>
      </c>
      <c r="I142" s="264">
        <v>0.9016977449620287</v>
      </c>
      <c r="J142" s="264">
        <v>0.73530869051821113</v>
      </c>
      <c r="K142" s="264">
        <v>1.9072170180527741</v>
      </c>
      <c r="L142" s="264">
        <v>1.2888506239045769</v>
      </c>
      <c r="M142" s="264">
        <v>0.25481934852706228</v>
      </c>
      <c r="N142" s="264">
        <v>1.081871953007574</v>
      </c>
      <c r="O142" s="264">
        <v>0.98233180754889871</v>
      </c>
      <c r="P142" s="264">
        <v>0.97457614101057044</v>
      </c>
      <c r="Q142" s="264">
        <v>1.162528558168779</v>
      </c>
      <c r="R142" s="264">
        <v>1.1601515517087451</v>
      </c>
      <c r="S142" s="264">
        <v>1.6164793521546461</v>
      </c>
      <c r="T142" s="264">
        <v>1.604762780925201</v>
      </c>
      <c r="U142" s="264">
        <v>1.4614310938127151</v>
      </c>
      <c r="V142" s="264">
        <v>1.42568155029188</v>
      </c>
      <c r="W142" s="264">
        <v>1.497520073608243</v>
      </c>
      <c r="DA142" s="72" t="s">
        <v>920</v>
      </c>
    </row>
    <row r="143" spans="1:105" ht="12" customHeight="1" x14ac:dyDescent="0.25">
      <c r="A143" s="59" t="s">
        <v>33</v>
      </c>
      <c r="B143" s="232">
        <v>1.7141855639882311E-2</v>
      </c>
      <c r="C143" s="232">
        <v>3.2104775874130617E-2</v>
      </c>
      <c r="D143" s="232">
        <v>0</v>
      </c>
      <c r="E143" s="232">
        <v>3.31933626805977E-2</v>
      </c>
      <c r="F143" s="232">
        <v>0</v>
      </c>
      <c r="G143" s="232">
        <v>0</v>
      </c>
      <c r="H143" s="232">
        <v>0</v>
      </c>
      <c r="I143" s="232">
        <v>3.4905482834953087E-2</v>
      </c>
      <c r="J143" s="232">
        <v>0.1053208303550944</v>
      </c>
      <c r="K143" s="232">
        <v>0.34376611502768922</v>
      </c>
      <c r="L143" s="232">
        <v>0.30837262866266418</v>
      </c>
      <c r="M143" s="232">
        <v>6.8724187084729757E-2</v>
      </c>
      <c r="N143" s="232">
        <v>0.272781463228079</v>
      </c>
      <c r="O143" s="232">
        <v>0.2480686111705723</v>
      </c>
      <c r="P143" s="232">
        <v>0.20531010633965491</v>
      </c>
      <c r="Q143" s="232">
        <v>0.24420780094356001</v>
      </c>
      <c r="R143" s="232">
        <v>0.20681025613583129</v>
      </c>
      <c r="S143" s="232">
        <v>0.2357885041384741</v>
      </c>
      <c r="T143" s="232">
        <v>0.2300313057145528</v>
      </c>
      <c r="U143" s="232">
        <v>4.1854411974350088E-2</v>
      </c>
      <c r="V143" s="232">
        <v>3.5288464646046243E-2</v>
      </c>
      <c r="W143" s="232">
        <v>3.4507463938694652E-2</v>
      </c>
      <c r="DA143" s="71" t="s">
        <v>921</v>
      </c>
    </row>
    <row r="144" spans="1:105" ht="12" customHeight="1" x14ac:dyDescent="0.25">
      <c r="A144" s="59" t="s">
        <v>160</v>
      </c>
      <c r="B144" s="232">
        <v>1.8088115062490868E-2</v>
      </c>
      <c r="C144" s="232">
        <v>3.397081244547083E-2</v>
      </c>
      <c r="D144" s="232">
        <v>3.7628505612172999E-2</v>
      </c>
      <c r="E144" s="232">
        <v>3.5171413612337471E-2</v>
      </c>
      <c r="F144" s="232">
        <v>5.0857324001721063E-2</v>
      </c>
      <c r="G144" s="232">
        <v>1.9300167693860389E-2</v>
      </c>
      <c r="H144" s="232">
        <v>4.3418675630656003E-2</v>
      </c>
      <c r="I144" s="232">
        <v>0.112934983922039</v>
      </c>
      <c r="J144" s="232">
        <v>5.6589799320054077E-2</v>
      </c>
      <c r="K144" s="232">
        <v>0</v>
      </c>
      <c r="L144" s="232">
        <v>5.5447496964645973E-2</v>
      </c>
      <c r="M144" s="232">
        <v>1.0504955118553471E-2</v>
      </c>
      <c r="N144" s="232">
        <v>4.1959792684866638E-2</v>
      </c>
      <c r="O144" s="232">
        <v>0</v>
      </c>
      <c r="P144" s="232">
        <v>0</v>
      </c>
      <c r="Q144" s="232">
        <v>0</v>
      </c>
      <c r="R144" s="232">
        <v>0</v>
      </c>
      <c r="S144" s="232">
        <v>1.6076536490680918E-2</v>
      </c>
      <c r="T144" s="232">
        <v>2.3895101549369011E-2</v>
      </c>
      <c r="U144" s="232">
        <v>1.5831794786586181E-2</v>
      </c>
      <c r="V144" s="232">
        <v>1.232632863753659E-2</v>
      </c>
      <c r="W144" s="232">
        <v>9.4498469373028495E-3</v>
      </c>
      <c r="DA144" s="71" t="s">
        <v>922</v>
      </c>
    </row>
    <row r="145" spans="1:105" ht="12" customHeight="1" x14ac:dyDescent="0.25">
      <c r="A145" s="59" t="s">
        <v>162</v>
      </c>
      <c r="B145" s="232">
        <v>0.1628082900259859</v>
      </c>
      <c r="C145" s="232">
        <v>0.34775494861968581</v>
      </c>
      <c r="D145" s="232">
        <v>0.36373213620212269</v>
      </c>
      <c r="E145" s="232">
        <v>0.44030313976616042</v>
      </c>
      <c r="F145" s="232">
        <v>0.33766357557438381</v>
      </c>
      <c r="G145" s="232">
        <v>0.1347173968682594</v>
      </c>
      <c r="H145" s="232">
        <v>0.32674401923088231</v>
      </c>
      <c r="I145" s="232">
        <v>0.75385727820503667</v>
      </c>
      <c r="J145" s="232">
        <v>0.57339806084306266</v>
      </c>
      <c r="K145" s="232">
        <v>1.5634509030250849</v>
      </c>
      <c r="L145" s="232">
        <v>0.92503049827726724</v>
      </c>
      <c r="M145" s="232">
        <v>0.17559020632377911</v>
      </c>
      <c r="N145" s="232">
        <v>0.76713069709462833</v>
      </c>
      <c r="O145" s="232">
        <v>0.73426319637832638</v>
      </c>
      <c r="P145" s="232">
        <v>0.76926603467091559</v>
      </c>
      <c r="Q145" s="232">
        <v>0.91832075722521933</v>
      </c>
      <c r="R145" s="232">
        <v>0.95334129557291392</v>
      </c>
      <c r="S145" s="232">
        <v>1.364614311525491</v>
      </c>
      <c r="T145" s="232">
        <v>1.350836373661279</v>
      </c>
      <c r="U145" s="232">
        <v>1.403744887051779</v>
      </c>
      <c r="V145" s="232">
        <v>1.3780667570082969</v>
      </c>
      <c r="W145" s="232">
        <v>1.4535627627322449</v>
      </c>
      <c r="DA145" s="71" t="s">
        <v>923</v>
      </c>
    </row>
    <row r="146" spans="1:105" ht="12" customHeight="1" x14ac:dyDescent="0.25">
      <c r="A146" s="60" t="s">
        <v>631</v>
      </c>
      <c r="B146" s="264">
        <v>2.317372428717134</v>
      </c>
      <c r="C146" s="264">
        <v>4.870161546465523</v>
      </c>
      <c r="D146" s="264">
        <v>7.1858495325835676</v>
      </c>
      <c r="E146" s="264">
        <v>7.560992530484107</v>
      </c>
      <c r="F146" s="264">
        <v>5.1254761908872437</v>
      </c>
      <c r="G146" s="264">
        <v>1.8569786048561621</v>
      </c>
      <c r="H146" s="264">
        <v>4.5957869047716153</v>
      </c>
      <c r="I146" s="264">
        <v>9.9183966762696478</v>
      </c>
      <c r="J146" s="264">
        <v>5.554309436898242</v>
      </c>
      <c r="K146" s="264">
        <v>10.417887450622059</v>
      </c>
      <c r="L146" s="264">
        <v>7.8763690198678518</v>
      </c>
      <c r="M146" s="264">
        <v>1.7285620455101141</v>
      </c>
      <c r="N146" s="264">
        <v>7.5253998024305702</v>
      </c>
      <c r="O146" s="264">
        <v>6.6458537252210066</v>
      </c>
      <c r="P146" s="264">
        <v>6.6522999101553477</v>
      </c>
      <c r="Q146" s="264">
        <v>7.4218116758450137</v>
      </c>
      <c r="R146" s="264">
        <v>7.3640104534820523</v>
      </c>
      <c r="S146" s="264">
        <v>9.4745082109478336</v>
      </c>
      <c r="T146" s="264">
        <v>9.9091176506348511</v>
      </c>
      <c r="U146" s="264">
        <v>10.04883525551314</v>
      </c>
      <c r="V146" s="264">
        <v>7.5897327225678399</v>
      </c>
      <c r="W146" s="264">
        <v>6.7618982495790059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0.91713319754471156</v>
      </c>
      <c r="K147" s="231">
        <v>0.75389491261195407</v>
      </c>
      <c r="L147" s="231">
        <v>0.82332288202421278</v>
      </c>
      <c r="M147" s="231">
        <v>0.3562032462136136</v>
      </c>
      <c r="N147" s="231">
        <v>0.82509147065289468</v>
      </c>
      <c r="O147" s="231">
        <v>0.79737526276161308</v>
      </c>
      <c r="P147" s="231">
        <v>0.7700741423310925</v>
      </c>
      <c r="Q147" s="231">
        <v>0.76054951357878164</v>
      </c>
      <c r="R147" s="231">
        <v>0.830912854149089</v>
      </c>
      <c r="S147" s="231">
        <v>0.99569183227410685</v>
      </c>
      <c r="T147" s="231">
        <v>1.013125661343552</v>
      </c>
      <c r="U147" s="231">
        <v>1.085541984299204</v>
      </c>
      <c r="V147" s="231">
        <v>0.82096304098925432</v>
      </c>
      <c r="W147" s="231">
        <v>0.6352766644786908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0.15655898185176459</v>
      </c>
      <c r="C149" s="231">
        <v>0.30188607236459608</v>
      </c>
      <c r="D149" s="231">
        <v>0</v>
      </c>
      <c r="E149" s="231">
        <v>0.40737358694921078</v>
      </c>
      <c r="F149" s="231">
        <v>0</v>
      </c>
      <c r="G149" s="231">
        <v>0</v>
      </c>
      <c r="H149" s="231">
        <v>0</v>
      </c>
      <c r="I149" s="231">
        <v>0.32778118868401129</v>
      </c>
      <c r="J149" s="231">
        <v>0.59205393824879882</v>
      </c>
      <c r="K149" s="231">
        <v>1.2669781180507469</v>
      </c>
      <c r="L149" s="231">
        <v>1.5475707297187931</v>
      </c>
      <c r="M149" s="231">
        <v>0.3404019129597049</v>
      </c>
      <c r="N149" s="231">
        <v>1.5619797869081069</v>
      </c>
      <c r="O149" s="231">
        <v>1.365342175316608</v>
      </c>
      <c r="P149" s="231">
        <v>1.1481628996580511</v>
      </c>
      <c r="Q149" s="231">
        <v>1.35353790752787</v>
      </c>
      <c r="R149" s="231">
        <v>1.1645992162734531</v>
      </c>
      <c r="S149" s="231">
        <v>1.236766450575121</v>
      </c>
      <c r="T149" s="231">
        <v>1.2751770400252449</v>
      </c>
      <c r="U149" s="231">
        <v>0.2567027421331059</v>
      </c>
      <c r="V149" s="231">
        <v>0.16747218258334309</v>
      </c>
      <c r="W149" s="231">
        <v>0.14114920346027399</v>
      </c>
      <c r="DA149" s="73" t="s">
        <v>927</v>
      </c>
    </row>
    <row r="150" spans="1:105" ht="12" customHeight="1" x14ac:dyDescent="0.25">
      <c r="A150" s="64" t="s">
        <v>160</v>
      </c>
      <c r="B150" s="231">
        <v>0.16520130243148981</v>
      </c>
      <c r="C150" s="231">
        <v>0.31943269700446802</v>
      </c>
      <c r="D150" s="231">
        <v>0.52398498967843177</v>
      </c>
      <c r="E150" s="231">
        <v>0.43164969633243011</v>
      </c>
      <c r="F150" s="231">
        <v>0.55879703592804442</v>
      </c>
      <c r="G150" s="231">
        <v>0.20620097305456361</v>
      </c>
      <c r="H150" s="231">
        <v>0.4335979077108289</v>
      </c>
      <c r="I150" s="231">
        <v>1.0605200177006919</v>
      </c>
      <c r="J150" s="231">
        <v>0.31811573683179389</v>
      </c>
      <c r="K150" s="231">
        <v>0</v>
      </c>
      <c r="L150" s="231">
        <v>0.27826374769638229</v>
      </c>
      <c r="M150" s="231">
        <v>5.2032726316612862E-2</v>
      </c>
      <c r="N150" s="231">
        <v>0.24026686880045259</v>
      </c>
      <c r="O150" s="231">
        <v>0</v>
      </c>
      <c r="P150" s="231">
        <v>0</v>
      </c>
      <c r="Q150" s="231">
        <v>0</v>
      </c>
      <c r="R150" s="231">
        <v>0</v>
      </c>
      <c r="S150" s="231">
        <v>8.4325234793652101E-2</v>
      </c>
      <c r="T150" s="231">
        <v>0.13246233928975751</v>
      </c>
      <c r="U150" s="231">
        <v>9.710004137905201E-2</v>
      </c>
      <c r="V150" s="231">
        <v>5.8498355790582879E-2</v>
      </c>
      <c r="W150" s="231">
        <v>3.8653619124009851E-2</v>
      </c>
      <c r="DA150" s="73" t="s">
        <v>928</v>
      </c>
    </row>
    <row r="151" spans="1:105" ht="12" customHeight="1" x14ac:dyDescent="0.25">
      <c r="A151" s="64" t="s">
        <v>70</v>
      </c>
      <c r="B151" s="231">
        <v>0.50866110138623444</v>
      </c>
      <c r="C151" s="231">
        <v>0.97885030009737539</v>
      </c>
      <c r="D151" s="231">
        <v>1.5968167411681891</v>
      </c>
      <c r="E151" s="231">
        <v>1.3182422696888201</v>
      </c>
      <c r="F151" s="231">
        <v>0.8565860882173153</v>
      </c>
      <c r="G151" s="231">
        <v>0.21147105362872129</v>
      </c>
      <c r="H151" s="231">
        <v>0.89918014113182776</v>
      </c>
      <c r="I151" s="231">
        <v>1.1142960939653439</v>
      </c>
      <c r="J151" s="231">
        <v>0.50368807198819965</v>
      </c>
      <c r="K151" s="231">
        <v>0.47804505772396672</v>
      </c>
      <c r="L151" s="231">
        <v>0.58493802726144839</v>
      </c>
      <c r="M151" s="231">
        <v>0.1101977265025052</v>
      </c>
      <c r="N151" s="231">
        <v>0.50537813885729221</v>
      </c>
      <c r="O151" s="231">
        <v>0.44183293535042811</v>
      </c>
      <c r="P151" s="231">
        <v>0.43206947523007561</v>
      </c>
      <c r="Q151" s="231">
        <v>0.21787064903268469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2.156743255046456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2.7626225852557429E-3</v>
      </c>
      <c r="W152" s="231">
        <v>1.1709889308215129E-3</v>
      </c>
      <c r="DA152" s="73" t="s">
        <v>930</v>
      </c>
    </row>
    <row r="153" spans="1:105" ht="12" customHeight="1" x14ac:dyDescent="0.25">
      <c r="A153" s="64" t="s">
        <v>162</v>
      </c>
      <c r="B153" s="231">
        <v>1.4869510430476449</v>
      </c>
      <c r="C153" s="231">
        <v>3.269992476999084</v>
      </c>
      <c r="D153" s="231">
        <v>5.0650478017369469</v>
      </c>
      <c r="E153" s="231">
        <v>5.4037269775136467</v>
      </c>
      <c r="F153" s="231">
        <v>3.7100930667418841</v>
      </c>
      <c r="G153" s="231">
        <v>1.4393065781728771</v>
      </c>
      <c r="H153" s="231">
        <v>3.263008855928959</v>
      </c>
      <c r="I153" s="231">
        <v>7.0791238131994341</v>
      </c>
      <c r="J153" s="231">
        <v>3.2233184922847382</v>
      </c>
      <c r="K153" s="231">
        <v>5.7622261071889316</v>
      </c>
      <c r="L153" s="231">
        <v>4.642273633167016</v>
      </c>
      <c r="M153" s="231">
        <v>0.86972643351767753</v>
      </c>
      <c r="N153" s="231">
        <v>4.3926835372118234</v>
      </c>
      <c r="O153" s="231">
        <v>4.041303351792358</v>
      </c>
      <c r="P153" s="231">
        <v>4.3019933929361276</v>
      </c>
      <c r="Q153" s="231">
        <v>5.0898536057056774</v>
      </c>
      <c r="R153" s="231">
        <v>5.368498383059511</v>
      </c>
      <c r="S153" s="231">
        <v>7.1577246933049539</v>
      </c>
      <c r="T153" s="231">
        <v>7.4883526099762978</v>
      </c>
      <c r="U153" s="231">
        <v>8.6094904877017786</v>
      </c>
      <c r="V153" s="231">
        <v>6.5400365206194033</v>
      </c>
      <c r="W153" s="231">
        <v>5.9456477735852094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0.33667556272016702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4.6603627199999949</v>
      </c>
      <c r="C158" s="281">
        <v>4.5063122799999746</v>
      </c>
      <c r="D158" s="281">
        <v>3.887290800000017</v>
      </c>
      <c r="E158" s="281">
        <v>4.672600679999988</v>
      </c>
      <c r="F158" s="281">
        <v>5.0086228400000152</v>
      </c>
      <c r="G158" s="281">
        <v>5.1260951200000022</v>
      </c>
      <c r="H158" s="281">
        <v>5.9492256800000121</v>
      </c>
      <c r="I158" s="281">
        <v>5.3876680000000192</v>
      </c>
      <c r="J158" s="281">
        <v>6.0814166000000114</v>
      </c>
      <c r="K158" s="281">
        <v>6.3350901999999962</v>
      </c>
      <c r="L158" s="281">
        <v>7.2358794000000017</v>
      </c>
      <c r="M158" s="281">
        <v>7.1038994000000031</v>
      </c>
      <c r="N158" s="281">
        <v>8.0413312000000019</v>
      </c>
      <c r="O158" s="281">
        <v>9.5304153999999812</v>
      </c>
      <c r="P158" s="281">
        <v>8.7758934000000011</v>
      </c>
      <c r="Q158" s="281">
        <v>9.4307420000000093</v>
      </c>
      <c r="R158" s="281">
        <v>8.8930599999999913</v>
      </c>
      <c r="S158" s="281">
        <v>9.1723304000000212</v>
      </c>
      <c r="T158" s="281">
        <v>9.3711551999999756</v>
      </c>
      <c r="U158" s="281">
        <v>9.0026734247718423</v>
      </c>
      <c r="V158" s="281">
        <v>8.0543951561929532</v>
      </c>
      <c r="W158" s="281">
        <v>8.365674786962181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1</v>
      </c>
      <c r="C171" s="234">
        <f t="shared" si="13"/>
        <v>1.0000000000000002</v>
      </c>
      <c r="D171" s="234">
        <f t="shared" si="13"/>
        <v>1</v>
      </c>
      <c r="E171" s="234">
        <f t="shared" si="13"/>
        <v>1</v>
      </c>
      <c r="F171" s="234">
        <f t="shared" si="13"/>
        <v>0.99999999999999989</v>
      </c>
      <c r="G171" s="234">
        <f t="shared" si="13"/>
        <v>1</v>
      </c>
      <c r="H171" s="234">
        <f t="shared" si="13"/>
        <v>1</v>
      </c>
      <c r="I171" s="234">
        <f t="shared" si="13"/>
        <v>1</v>
      </c>
      <c r="J171" s="234">
        <f t="shared" si="13"/>
        <v>1</v>
      </c>
      <c r="K171" s="234">
        <f t="shared" si="13"/>
        <v>1</v>
      </c>
      <c r="L171" s="234">
        <f t="shared" si="13"/>
        <v>1</v>
      </c>
      <c r="M171" s="234">
        <f t="shared" si="13"/>
        <v>1</v>
      </c>
      <c r="N171" s="234">
        <f t="shared" si="13"/>
        <v>1</v>
      </c>
      <c r="O171" s="234">
        <f t="shared" si="13"/>
        <v>0.99999999999999989</v>
      </c>
      <c r="P171" s="234">
        <f t="shared" si="13"/>
        <v>1</v>
      </c>
      <c r="Q171" s="234">
        <f t="shared" si="13"/>
        <v>1</v>
      </c>
      <c r="R171" s="234">
        <f t="shared" si="13"/>
        <v>1.0000000000000002</v>
      </c>
      <c r="S171" s="234">
        <f t="shared" si="13"/>
        <v>1</v>
      </c>
      <c r="T171" s="234">
        <f t="shared" si="13"/>
        <v>1</v>
      </c>
      <c r="U171" s="234">
        <f t="shared" si="13"/>
        <v>1</v>
      </c>
      <c r="V171" s="234">
        <f t="shared" si="13"/>
        <v>1</v>
      </c>
      <c r="W171" s="234">
        <f t="shared" si="13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2.1369853648300777E-3</v>
      </c>
      <c r="C176" s="302">
        <f t="shared" si="18"/>
        <v>1.763059335266265E-3</v>
      </c>
      <c r="D176" s="302">
        <f t="shared" si="18"/>
        <v>8.7273857574293788E-4</v>
      </c>
      <c r="E176" s="302">
        <f t="shared" si="18"/>
        <v>1.1523586549622884E-3</v>
      </c>
      <c r="F176" s="302">
        <f t="shared" si="18"/>
        <v>1.6479212060524504E-3</v>
      </c>
      <c r="G176" s="302">
        <f t="shared" si="18"/>
        <v>2.2211329411658252E-3</v>
      </c>
      <c r="H176" s="302">
        <f t="shared" si="18"/>
        <v>1.8604882955080698E-3</v>
      </c>
      <c r="I176" s="302">
        <f t="shared" si="18"/>
        <v>1.8829698142380023E-3</v>
      </c>
      <c r="J176" s="302">
        <f t="shared" si="18"/>
        <v>3.4911407090824484E-3</v>
      </c>
      <c r="K176" s="302">
        <f t="shared" si="18"/>
        <v>4.2090784579496216E-3</v>
      </c>
      <c r="L176" s="302">
        <f t="shared" si="18"/>
        <v>3.0028683911639837E-3</v>
      </c>
      <c r="M176" s="302">
        <f t="shared" si="18"/>
        <v>4.2980511174388709E-3</v>
      </c>
      <c r="N176" s="302">
        <f t="shared" si="18"/>
        <v>2.5391499196868294E-3</v>
      </c>
      <c r="O176" s="302">
        <f t="shared" si="18"/>
        <v>2.8225585889887876E-3</v>
      </c>
      <c r="P176" s="302">
        <f t="shared" si="18"/>
        <v>3.2220609489250185E-3</v>
      </c>
      <c r="Q176" s="302">
        <f t="shared" si="18"/>
        <v>3.5696883111528185E-3</v>
      </c>
      <c r="R176" s="302">
        <f t="shared" si="18"/>
        <v>3.5552198642077506E-3</v>
      </c>
      <c r="S176" s="302">
        <f t="shared" si="18"/>
        <v>3.7925644575043291E-3</v>
      </c>
      <c r="T176" s="302">
        <f t="shared" si="18"/>
        <v>3.7236871970122401E-3</v>
      </c>
      <c r="U176" s="302">
        <f t="shared" si="18"/>
        <v>3.2042504625800373E-3</v>
      </c>
      <c r="V176" s="302">
        <f t="shared" si="18"/>
        <v>6.1390552178638346E-3</v>
      </c>
      <c r="W176" s="302">
        <f t="shared" si="18"/>
        <v>8.6062493538428715E-3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0.14641812056007616</v>
      </c>
      <c r="C178" s="303">
        <f t="shared" si="20"/>
        <v>0.11869227808401916</v>
      </c>
      <c r="D178" s="303">
        <f t="shared" si="20"/>
        <v>5.780492079820377E-2</v>
      </c>
      <c r="E178" s="303">
        <f t="shared" si="20"/>
        <v>7.6139180391899111E-2</v>
      </c>
      <c r="F178" s="303">
        <f t="shared" si="20"/>
        <v>0.10185178304052389</v>
      </c>
      <c r="G178" s="303">
        <f t="shared" si="20"/>
        <v>0.13042540225644153</v>
      </c>
      <c r="H178" s="303">
        <f t="shared" si="20"/>
        <v>0.11772060625029561</v>
      </c>
      <c r="I178" s="303">
        <f t="shared" si="20"/>
        <v>0.11408573585369915</v>
      </c>
      <c r="J178" s="303">
        <f t="shared" si="20"/>
        <v>0.21910278814605663</v>
      </c>
      <c r="K178" s="303">
        <f t="shared" si="20"/>
        <v>0.25638035694617056</v>
      </c>
      <c r="L178" s="303">
        <f t="shared" si="20"/>
        <v>0.19690362902499603</v>
      </c>
      <c r="M178" s="303">
        <f t="shared" si="20"/>
        <v>0.28642755501688505</v>
      </c>
      <c r="N178" s="303">
        <f t="shared" si="20"/>
        <v>0.17166985124909481</v>
      </c>
      <c r="O178" s="303">
        <f t="shared" si="20"/>
        <v>0.18999904291721828</v>
      </c>
      <c r="P178" s="303">
        <f t="shared" si="20"/>
        <v>0.208297162787695</v>
      </c>
      <c r="Q178" s="303">
        <f t="shared" si="20"/>
        <v>0.22277690258533805</v>
      </c>
      <c r="R178" s="303">
        <f t="shared" si="20"/>
        <v>0.21266604201545386</v>
      </c>
      <c r="S178" s="303">
        <f t="shared" si="20"/>
        <v>0.22069749224361523</v>
      </c>
      <c r="T178" s="303">
        <f t="shared" si="20"/>
        <v>0.21649677216353708</v>
      </c>
      <c r="U178" s="303">
        <f t="shared" si="20"/>
        <v>0.17462188952719537</v>
      </c>
      <c r="V178" s="303">
        <f t="shared" si="20"/>
        <v>0.33275913688187353</v>
      </c>
      <c r="W178" s="303">
        <f t="shared" si="20"/>
        <v>0.4652938441768058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0.14641812056007616</v>
      </c>
      <c r="C179" s="304">
        <f t="shared" si="21"/>
        <v>0.11869227808401916</v>
      </c>
      <c r="D179" s="304">
        <f t="shared" si="21"/>
        <v>5.780492079820377E-2</v>
      </c>
      <c r="E179" s="304">
        <f t="shared" si="21"/>
        <v>7.6139180391899111E-2</v>
      </c>
      <c r="F179" s="304">
        <f t="shared" si="21"/>
        <v>0.10185178304052389</v>
      </c>
      <c r="G179" s="304">
        <f t="shared" si="21"/>
        <v>0.13042540225644153</v>
      </c>
      <c r="H179" s="304">
        <f t="shared" si="21"/>
        <v>0.11772060625029561</v>
      </c>
      <c r="I179" s="304">
        <f t="shared" si="21"/>
        <v>0.11408573585369915</v>
      </c>
      <c r="J179" s="304">
        <f t="shared" si="21"/>
        <v>0.21910278814605663</v>
      </c>
      <c r="K179" s="304">
        <f t="shared" si="21"/>
        <v>0.25638035694617056</v>
      </c>
      <c r="L179" s="304">
        <f t="shared" si="21"/>
        <v>0.19690362902499603</v>
      </c>
      <c r="M179" s="304">
        <f t="shared" si="21"/>
        <v>0.28642755501688505</v>
      </c>
      <c r="N179" s="304">
        <f t="shared" si="21"/>
        <v>0.17166985124909481</v>
      </c>
      <c r="O179" s="304">
        <f t="shared" si="21"/>
        <v>0.18999904291721828</v>
      </c>
      <c r="P179" s="304">
        <f t="shared" si="21"/>
        <v>0.208297162787695</v>
      </c>
      <c r="Q179" s="304">
        <f t="shared" si="21"/>
        <v>0.22277690258533805</v>
      </c>
      <c r="R179" s="304">
        <f t="shared" si="21"/>
        <v>0.21266604201545386</v>
      </c>
      <c r="S179" s="304">
        <f t="shared" si="21"/>
        <v>0.22069749224361523</v>
      </c>
      <c r="T179" s="304">
        <f t="shared" si="21"/>
        <v>0.21649677216353708</v>
      </c>
      <c r="U179" s="304">
        <f t="shared" si="21"/>
        <v>0.17462188952719537</v>
      </c>
      <c r="V179" s="304">
        <f t="shared" si="21"/>
        <v>0.33275913688187353</v>
      </c>
      <c r="W179" s="304">
        <f t="shared" si="21"/>
        <v>0.4652938441768058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5.7817331810431812E-2</v>
      </c>
      <c r="C181" s="303">
        <f t="shared" si="23"/>
        <v>4.7958424362108593E-2</v>
      </c>
      <c r="D181" s="303">
        <f t="shared" si="23"/>
        <v>3.3127802827364099E-2</v>
      </c>
      <c r="E181" s="303">
        <f t="shared" si="23"/>
        <v>3.8783960746876719E-2</v>
      </c>
      <c r="F181" s="303">
        <f t="shared" si="23"/>
        <v>4.6938199956187927E-2</v>
      </c>
      <c r="G181" s="303">
        <f t="shared" si="23"/>
        <v>5.7969919972772579E-2</v>
      </c>
      <c r="H181" s="303">
        <f t="shared" si="23"/>
        <v>5.0073670406907106E-2</v>
      </c>
      <c r="I181" s="303">
        <f t="shared" si="23"/>
        <v>4.6887685794267768E-2</v>
      </c>
      <c r="J181" s="303">
        <f t="shared" si="23"/>
        <v>6.3931506289543596E-2</v>
      </c>
      <c r="K181" s="303">
        <f t="shared" si="23"/>
        <v>5.8546873207235242E-2</v>
      </c>
      <c r="L181" s="303">
        <f t="shared" si="23"/>
        <v>4.9546795983663412E-2</v>
      </c>
      <c r="M181" s="303">
        <f t="shared" si="23"/>
        <v>7.6388406783755275E-2</v>
      </c>
      <c r="N181" s="303">
        <f t="shared" si="23"/>
        <v>4.8408900106788125E-2</v>
      </c>
      <c r="O181" s="303">
        <f t="shared" si="23"/>
        <v>5.2033993370523529E-2</v>
      </c>
      <c r="P181" s="303">
        <f t="shared" si="23"/>
        <v>5.7263172660895721E-2</v>
      </c>
      <c r="Q181" s="303">
        <f t="shared" si="23"/>
        <v>5.9092878490253478E-2</v>
      </c>
      <c r="R181" s="303">
        <f t="shared" si="23"/>
        <v>5.738854544714482E-2</v>
      </c>
      <c r="S181" s="303">
        <f t="shared" si="23"/>
        <v>5.534915960433949E-2</v>
      </c>
      <c r="T181" s="303">
        <f t="shared" si="23"/>
        <v>5.6891335441948604E-2</v>
      </c>
      <c r="U181" s="303">
        <f t="shared" si="23"/>
        <v>5.1242318946749035E-2</v>
      </c>
      <c r="V181" s="303">
        <f t="shared" si="23"/>
        <v>7.4919104651606477E-2</v>
      </c>
      <c r="W181" s="303">
        <f t="shared" si="23"/>
        <v>8.7136726688184091E-2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5.6851772955674859E-3</v>
      </c>
      <c r="C182" s="304">
        <f t="shared" si="24"/>
        <v>4.9221299424659897E-3</v>
      </c>
      <c r="D182" s="304">
        <f t="shared" si="24"/>
        <v>2.565043478805663E-3</v>
      </c>
      <c r="E182" s="304">
        <f t="shared" si="24"/>
        <v>3.4422954298089195E-3</v>
      </c>
      <c r="F182" s="304">
        <f t="shared" si="24"/>
        <v>4.4154512497489411E-3</v>
      </c>
      <c r="G182" s="304">
        <f t="shared" si="24"/>
        <v>5.588622201279105E-3</v>
      </c>
      <c r="H182" s="304">
        <f t="shared" si="24"/>
        <v>4.8923176407420343E-3</v>
      </c>
      <c r="I182" s="304">
        <f t="shared" si="24"/>
        <v>5.2053695188831392E-3</v>
      </c>
      <c r="J182" s="304">
        <f t="shared" si="24"/>
        <v>7.6930822133085752E-3</v>
      </c>
      <c r="K182" s="304">
        <f t="shared" si="24"/>
        <v>9.2334021089944384E-3</v>
      </c>
      <c r="L182" s="304">
        <f t="shared" si="24"/>
        <v>7.8613015242388791E-3</v>
      </c>
      <c r="M182" s="304">
        <f t="shared" si="24"/>
        <v>8.921293701348575E-3</v>
      </c>
      <c r="N182" s="304">
        <f t="shared" si="24"/>
        <v>7.0367753417078923E-3</v>
      </c>
      <c r="O182" s="304">
        <f t="shared" si="24"/>
        <v>7.4650787739253916E-3</v>
      </c>
      <c r="P182" s="304">
        <f t="shared" si="24"/>
        <v>7.8460339323679212E-3</v>
      </c>
      <c r="Q182" s="304">
        <f t="shared" si="24"/>
        <v>8.2497775403930548E-3</v>
      </c>
      <c r="R182" s="304">
        <f t="shared" si="24"/>
        <v>8.1266012634250897E-3</v>
      </c>
      <c r="S182" s="304">
        <f t="shared" si="24"/>
        <v>8.1431118263602578E-3</v>
      </c>
      <c r="T182" s="304">
        <f t="shared" si="24"/>
        <v>8.1059999916876981E-3</v>
      </c>
      <c r="U182" s="304">
        <f t="shared" si="24"/>
        <v>7.424597051661235E-3</v>
      </c>
      <c r="V182" s="304">
        <f t="shared" si="24"/>
        <v>1.0272209688592108E-2</v>
      </c>
      <c r="W182" s="304">
        <f t="shared" si="24"/>
        <v>1.0464687508016083E-2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5.2132154514864332E-2</v>
      </c>
      <c r="C183" s="304">
        <f t="shared" si="25"/>
        <v>4.3036294419642601E-2</v>
      </c>
      <c r="D183" s="304">
        <f t="shared" si="25"/>
        <v>3.0562759348558437E-2</v>
      </c>
      <c r="E183" s="304">
        <f t="shared" si="25"/>
        <v>3.5341665317067797E-2</v>
      </c>
      <c r="F183" s="304">
        <f t="shared" si="25"/>
        <v>4.2522748706438983E-2</v>
      </c>
      <c r="G183" s="304">
        <f t="shared" si="25"/>
        <v>5.2381297771493474E-2</v>
      </c>
      <c r="H183" s="304">
        <f t="shared" si="25"/>
        <v>4.5181352766165077E-2</v>
      </c>
      <c r="I183" s="304">
        <f t="shared" si="25"/>
        <v>4.1682316275384629E-2</v>
      </c>
      <c r="J183" s="304">
        <f t="shared" si="25"/>
        <v>5.623842407623502E-2</v>
      </c>
      <c r="K183" s="304">
        <f t="shared" si="25"/>
        <v>4.9313471098240802E-2</v>
      </c>
      <c r="L183" s="304">
        <f t="shared" si="25"/>
        <v>4.1685494459424537E-2</v>
      </c>
      <c r="M183" s="304">
        <f t="shared" si="25"/>
        <v>6.7467113082406688E-2</v>
      </c>
      <c r="N183" s="304">
        <f t="shared" si="25"/>
        <v>4.1372124765080232E-2</v>
      </c>
      <c r="O183" s="304">
        <f t="shared" si="25"/>
        <v>4.456891459659814E-2</v>
      </c>
      <c r="P183" s="304">
        <f t="shared" si="25"/>
        <v>4.94171387285278E-2</v>
      </c>
      <c r="Q183" s="304">
        <f t="shared" si="25"/>
        <v>5.0843100949860422E-2</v>
      </c>
      <c r="R183" s="304">
        <f t="shared" si="25"/>
        <v>4.9261944183719729E-2</v>
      </c>
      <c r="S183" s="304">
        <f t="shared" si="25"/>
        <v>4.7206047777979231E-2</v>
      </c>
      <c r="T183" s="304">
        <f t="shared" si="25"/>
        <v>4.8785335450260904E-2</v>
      </c>
      <c r="U183" s="304">
        <f t="shared" si="25"/>
        <v>4.3817721895087793E-2</v>
      </c>
      <c r="V183" s="304">
        <f t="shared" si="25"/>
        <v>6.4646894963014359E-2</v>
      </c>
      <c r="W183" s="304">
        <f t="shared" si="25"/>
        <v>7.6672039180168003E-2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0.79362756226466191</v>
      </c>
      <c r="C185" s="312">
        <f t="shared" si="27"/>
        <v>0.83158623821860611</v>
      </c>
      <c r="D185" s="312">
        <f t="shared" si="27"/>
        <v>0.90819453779868931</v>
      </c>
      <c r="E185" s="312">
        <f t="shared" si="27"/>
        <v>0.8839245002062619</v>
      </c>
      <c r="F185" s="312">
        <f t="shared" si="27"/>
        <v>0.84956209579723563</v>
      </c>
      <c r="G185" s="312">
        <f t="shared" si="27"/>
        <v>0.80938354482962005</v>
      </c>
      <c r="H185" s="312">
        <f t="shared" si="27"/>
        <v>0.83034523504728919</v>
      </c>
      <c r="I185" s="312">
        <f t="shared" si="27"/>
        <v>0.83714360853779501</v>
      </c>
      <c r="J185" s="312">
        <f t="shared" si="27"/>
        <v>0.71347456485531735</v>
      </c>
      <c r="K185" s="312">
        <f t="shared" si="27"/>
        <v>0.68086369138864455</v>
      </c>
      <c r="L185" s="312">
        <f t="shared" si="27"/>
        <v>0.75054670660017664</v>
      </c>
      <c r="M185" s="312">
        <f t="shared" si="27"/>
        <v>0.6328859870819209</v>
      </c>
      <c r="N185" s="312">
        <f t="shared" si="27"/>
        <v>0.7773820987244302</v>
      </c>
      <c r="O185" s="312">
        <f t="shared" si="27"/>
        <v>0.7551444051232693</v>
      </c>
      <c r="P185" s="312">
        <f t="shared" si="27"/>
        <v>0.73121760360248422</v>
      </c>
      <c r="Q185" s="312">
        <f t="shared" si="27"/>
        <v>0.71456053061325575</v>
      </c>
      <c r="R185" s="312">
        <f t="shared" si="27"/>
        <v>0.72639019267319371</v>
      </c>
      <c r="S185" s="312">
        <f t="shared" si="27"/>
        <v>0.72016078369454095</v>
      </c>
      <c r="T185" s="312">
        <f t="shared" si="27"/>
        <v>0.72288820519750208</v>
      </c>
      <c r="U185" s="312">
        <f t="shared" si="27"/>
        <v>0.77093154106347561</v>
      </c>
      <c r="V185" s="312">
        <f t="shared" si="27"/>
        <v>0.58618270324865618</v>
      </c>
      <c r="W185" s="312">
        <f t="shared" si="27"/>
        <v>0.43896317978116733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0.99999999999999989</v>
      </c>
      <c r="I187" s="234">
        <f t="shared" si="28"/>
        <v>1</v>
      </c>
      <c r="J187" s="234">
        <f t="shared" si="28"/>
        <v>1</v>
      </c>
      <c r="K187" s="234">
        <f t="shared" si="28"/>
        <v>1.0000000000000002</v>
      </c>
      <c r="L187" s="234">
        <f t="shared" si="28"/>
        <v>1.0000000000000002</v>
      </c>
      <c r="M187" s="234">
        <f t="shared" si="28"/>
        <v>1</v>
      </c>
      <c r="N187" s="234">
        <f t="shared" si="28"/>
        <v>0.99999999999999989</v>
      </c>
      <c r="O187" s="234">
        <f t="shared" si="28"/>
        <v>1</v>
      </c>
      <c r="P187" s="234">
        <f t="shared" si="28"/>
        <v>1</v>
      </c>
      <c r="Q187" s="234">
        <f t="shared" si="28"/>
        <v>0.99999999999999978</v>
      </c>
      <c r="R187" s="234">
        <f t="shared" si="28"/>
        <v>1</v>
      </c>
      <c r="S187" s="234">
        <f t="shared" si="28"/>
        <v>1</v>
      </c>
      <c r="T187" s="234">
        <f t="shared" si="28"/>
        <v>0.99999999999999978</v>
      </c>
      <c r="U187" s="234">
        <f t="shared" si="28"/>
        <v>1</v>
      </c>
      <c r="V187" s="234">
        <f t="shared" si="28"/>
        <v>1</v>
      </c>
      <c r="W187" s="234">
        <f t="shared" si="28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1.8108990819174458E-3</v>
      </c>
      <c r="I192" s="302">
        <f t="shared" si="33"/>
        <v>1.9231085574604617E-3</v>
      </c>
      <c r="J192" s="302">
        <f t="shared" si="33"/>
        <v>2.0843067211398225E-3</v>
      </c>
      <c r="K192" s="302">
        <f t="shared" si="33"/>
        <v>2.3235804889143756E-3</v>
      </c>
      <c r="L192" s="302">
        <f t="shared" si="33"/>
        <v>2.1130278820570654E-3</v>
      </c>
      <c r="M192" s="302">
        <f t="shared" si="33"/>
        <v>2.0027271135996819E-3</v>
      </c>
      <c r="N192" s="302">
        <f t="shared" si="33"/>
        <v>1.9691619969550499E-3</v>
      </c>
      <c r="O192" s="302">
        <f t="shared" si="33"/>
        <v>1.9912234412857287E-3</v>
      </c>
      <c r="P192" s="302">
        <f t="shared" si="33"/>
        <v>2.0669518168181639E-3</v>
      </c>
      <c r="Q192" s="302">
        <f t="shared" si="33"/>
        <v>2.1626279704196217E-3</v>
      </c>
      <c r="R192" s="302">
        <f t="shared" si="33"/>
        <v>2.2434202998705692E-3</v>
      </c>
      <c r="S192" s="302">
        <f t="shared" si="33"/>
        <v>2.3601286662256905E-3</v>
      </c>
      <c r="T192" s="302">
        <f t="shared" si="33"/>
        <v>2.3315127429666517E-3</v>
      </c>
      <c r="U192" s="302">
        <f t="shared" si="33"/>
        <v>2.4135682805399399E-3</v>
      </c>
      <c r="V192" s="302">
        <f t="shared" si="33"/>
        <v>2.5996679433910258E-3</v>
      </c>
      <c r="W192" s="302">
        <f t="shared" si="33"/>
        <v>2.7107592857335081E-3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0.18439893583836114</v>
      </c>
      <c r="I193" s="303">
        <f t="shared" si="34"/>
        <v>0.18751257788821415</v>
      </c>
      <c r="J193" s="303">
        <f t="shared" si="34"/>
        <v>0.21051390813877632</v>
      </c>
      <c r="K193" s="303">
        <f t="shared" si="34"/>
        <v>0.22776870983178635</v>
      </c>
      <c r="L193" s="303">
        <f t="shared" si="34"/>
        <v>0.22297761391291496</v>
      </c>
      <c r="M193" s="303">
        <f t="shared" si="34"/>
        <v>0.21478483327209777</v>
      </c>
      <c r="N193" s="303">
        <f t="shared" si="34"/>
        <v>0.21425242530359617</v>
      </c>
      <c r="O193" s="303">
        <f t="shared" si="34"/>
        <v>0.21570840029466412</v>
      </c>
      <c r="P193" s="303">
        <f t="shared" si="34"/>
        <v>0.21503966261294383</v>
      </c>
      <c r="Q193" s="303">
        <f t="shared" si="34"/>
        <v>0.21720023654940609</v>
      </c>
      <c r="R193" s="303">
        <f t="shared" si="34"/>
        <v>0.21596379175066341</v>
      </c>
      <c r="S193" s="303">
        <f t="shared" si="34"/>
        <v>0.22102363727256755</v>
      </c>
      <c r="T193" s="303">
        <f t="shared" si="34"/>
        <v>0.21814971080947007</v>
      </c>
      <c r="U193" s="303">
        <f t="shared" si="34"/>
        <v>0.2116754205416769</v>
      </c>
      <c r="V193" s="303">
        <f t="shared" si="34"/>
        <v>0.2267696566103389</v>
      </c>
      <c r="W193" s="303">
        <f t="shared" si="34"/>
        <v>0.23585383920623018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0.18439893583836114</v>
      </c>
      <c r="I194" s="304">
        <f t="shared" si="35"/>
        <v>0.18751257788821415</v>
      </c>
      <c r="J194" s="304">
        <f t="shared" si="35"/>
        <v>0.21051390813877632</v>
      </c>
      <c r="K194" s="304">
        <f t="shared" si="35"/>
        <v>0.22776870983178635</v>
      </c>
      <c r="L194" s="304">
        <f t="shared" si="35"/>
        <v>0.22297761391291496</v>
      </c>
      <c r="M194" s="304">
        <f t="shared" si="35"/>
        <v>0.21478483327209777</v>
      </c>
      <c r="N194" s="304">
        <f t="shared" si="35"/>
        <v>0.21425242530359617</v>
      </c>
      <c r="O194" s="304">
        <f t="shared" si="35"/>
        <v>0.21570840029466412</v>
      </c>
      <c r="P194" s="304">
        <f t="shared" si="35"/>
        <v>0.21503966261294383</v>
      </c>
      <c r="Q194" s="304">
        <f t="shared" si="35"/>
        <v>0.21720023654940609</v>
      </c>
      <c r="R194" s="304">
        <f t="shared" si="35"/>
        <v>0.21596379175066341</v>
      </c>
      <c r="S194" s="304">
        <f t="shared" si="35"/>
        <v>0.22102363727256755</v>
      </c>
      <c r="T194" s="304">
        <f t="shared" si="35"/>
        <v>0.21814971080947007</v>
      </c>
      <c r="U194" s="304">
        <f t="shared" si="35"/>
        <v>0.2116754205416769</v>
      </c>
      <c r="V194" s="304">
        <f t="shared" si="35"/>
        <v>0.2267696566103389</v>
      </c>
      <c r="W194" s="304">
        <f t="shared" si="35"/>
        <v>0.23585383920623018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0.35366429070022742</v>
      </c>
      <c r="I196" s="303">
        <f t="shared" si="37"/>
        <v>0.35963603886704398</v>
      </c>
      <c r="J196" s="303">
        <f t="shared" si="37"/>
        <v>0.4037509851450285</v>
      </c>
      <c r="K196" s="303">
        <f t="shared" si="37"/>
        <v>0.4368444906698144</v>
      </c>
      <c r="L196" s="303">
        <f t="shared" si="37"/>
        <v>0.42765550304295646</v>
      </c>
      <c r="M196" s="303">
        <f t="shared" si="37"/>
        <v>0.41194232150520088</v>
      </c>
      <c r="N196" s="303">
        <f t="shared" si="37"/>
        <v>0.41092120017558376</v>
      </c>
      <c r="O196" s="303">
        <f t="shared" si="37"/>
        <v>0.41371365860356896</v>
      </c>
      <c r="P196" s="303">
        <f t="shared" si="37"/>
        <v>0.41243106639773597</v>
      </c>
      <c r="Q196" s="303">
        <f t="shared" si="37"/>
        <v>0.41657489643271028</v>
      </c>
      <c r="R196" s="303">
        <f t="shared" si="37"/>
        <v>0.41420348159374082</v>
      </c>
      <c r="S196" s="303">
        <f t="shared" si="37"/>
        <v>0.42390791220458512</v>
      </c>
      <c r="T196" s="303">
        <f t="shared" si="37"/>
        <v>0.41839592180466806</v>
      </c>
      <c r="U196" s="303">
        <f t="shared" si="37"/>
        <v>0.405978684877913</v>
      </c>
      <c r="V196" s="303">
        <f t="shared" si="37"/>
        <v>0.4349283763097796</v>
      </c>
      <c r="W196" s="303">
        <f t="shared" si="37"/>
        <v>0.45235120459108524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0.35366429070022742</v>
      </c>
      <c r="I197" s="304">
        <f t="shared" si="38"/>
        <v>0.35963603886704398</v>
      </c>
      <c r="J197" s="304">
        <f t="shared" si="38"/>
        <v>0.4037509851450285</v>
      </c>
      <c r="K197" s="304">
        <f t="shared" si="38"/>
        <v>0.4368444906698144</v>
      </c>
      <c r="L197" s="304">
        <f t="shared" si="38"/>
        <v>0.42765550304295646</v>
      </c>
      <c r="M197" s="304">
        <f t="shared" si="38"/>
        <v>0.41194232150520088</v>
      </c>
      <c r="N197" s="304">
        <f t="shared" si="38"/>
        <v>0.41092120017558376</v>
      </c>
      <c r="O197" s="304">
        <f t="shared" si="38"/>
        <v>0.41371365860356896</v>
      </c>
      <c r="P197" s="304">
        <f t="shared" si="38"/>
        <v>0.41243106639773597</v>
      </c>
      <c r="Q197" s="304">
        <f t="shared" si="38"/>
        <v>0.41657489643271028</v>
      </c>
      <c r="R197" s="304">
        <f t="shared" si="38"/>
        <v>0.41420348159374082</v>
      </c>
      <c r="S197" s="304">
        <f t="shared" si="38"/>
        <v>0.42390791220458512</v>
      </c>
      <c r="T197" s="304">
        <f t="shared" si="38"/>
        <v>0.41839592180466806</v>
      </c>
      <c r="U197" s="304">
        <f t="shared" si="38"/>
        <v>0.405978684877913</v>
      </c>
      <c r="V197" s="304">
        <f t="shared" si="38"/>
        <v>0.4349283763097796</v>
      </c>
      <c r="W197" s="304">
        <f t="shared" si="38"/>
        <v>0.45235120459108524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0.46012587437949393</v>
      </c>
      <c r="I199" s="303">
        <f t="shared" si="40"/>
        <v>0.45092827468728131</v>
      </c>
      <c r="J199" s="303">
        <f t="shared" si="40"/>
        <v>0.38365079999505541</v>
      </c>
      <c r="K199" s="303">
        <f t="shared" si="40"/>
        <v>0.33306321900948521</v>
      </c>
      <c r="L199" s="303">
        <f t="shared" si="40"/>
        <v>0.34725385516207175</v>
      </c>
      <c r="M199" s="303">
        <f t="shared" si="40"/>
        <v>0.37127011810910165</v>
      </c>
      <c r="N199" s="303">
        <f t="shared" si="40"/>
        <v>0.37285721252386494</v>
      </c>
      <c r="O199" s="303">
        <f t="shared" si="40"/>
        <v>0.36858671766048134</v>
      </c>
      <c r="P199" s="303">
        <f t="shared" si="40"/>
        <v>0.37046231917250205</v>
      </c>
      <c r="Q199" s="303">
        <f t="shared" si="40"/>
        <v>0.36406223904746371</v>
      </c>
      <c r="R199" s="303">
        <f t="shared" si="40"/>
        <v>0.36758930635572523</v>
      </c>
      <c r="S199" s="303">
        <f t="shared" si="40"/>
        <v>0.35270832185662171</v>
      </c>
      <c r="T199" s="303">
        <f t="shared" si="40"/>
        <v>0.36112285464289501</v>
      </c>
      <c r="U199" s="303">
        <f t="shared" si="40"/>
        <v>0.37993232629987012</v>
      </c>
      <c r="V199" s="303">
        <f t="shared" si="40"/>
        <v>0.33570229913649041</v>
      </c>
      <c r="W199" s="303">
        <f t="shared" si="40"/>
        <v>0.30908419691695116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6.8332552844354272E-2</v>
      </c>
      <c r="I200" s="304">
        <f t="shared" si="41"/>
        <v>7.1663263030338084E-2</v>
      </c>
      <c r="J200" s="304">
        <f t="shared" si="41"/>
        <v>8.452221916009757E-2</v>
      </c>
      <c r="K200" s="304">
        <f t="shared" si="41"/>
        <v>9.053249383075658E-2</v>
      </c>
      <c r="L200" s="304">
        <f t="shared" si="41"/>
        <v>8.5926797251301548E-2</v>
      </c>
      <c r="M200" s="304">
        <f t="shared" si="41"/>
        <v>9.1196100852056955E-2</v>
      </c>
      <c r="N200" s="304">
        <f t="shared" si="41"/>
        <v>8.7011672698037903E-2</v>
      </c>
      <c r="O200" s="304">
        <f t="shared" si="41"/>
        <v>8.846964383490391E-2</v>
      </c>
      <c r="P200" s="304">
        <f t="shared" si="41"/>
        <v>8.8036309546683067E-2</v>
      </c>
      <c r="Q200" s="304">
        <f t="shared" si="41"/>
        <v>8.9643324884236944E-2</v>
      </c>
      <c r="R200" s="304">
        <f t="shared" si="41"/>
        <v>9.0648965861128333E-2</v>
      </c>
      <c r="S200" s="304">
        <f t="shared" si="41"/>
        <v>9.099197879490567E-2</v>
      </c>
      <c r="T200" s="304">
        <f t="shared" si="41"/>
        <v>8.8987861639150859E-2</v>
      </c>
      <c r="U200" s="304">
        <f t="shared" si="41"/>
        <v>8.5887582144720143E-2</v>
      </c>
      <c r="V200" s="304">
        <f t="shared" si="41"/>
        <v>9.1812013691191519E-2</v>
      </c>
      <c r="W200" s="304">
        <f t="shared" si="41"/>
        <v>9.393261896407723E-2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0.39179332153513968</v>
      </c>
      <c r="I201" s="304">
        <f t="shared" si="42"/>
        <v>0.37926501165694321</v>
      </c>
      <c r="J201" s="304">
        <f t="shared" si="42"/>
        <v>0.29912858083495786</v>
      </c>
      <c r="K201" s="304">
        <f t="shared" si="42"/>
        <v>0.24253072517872862</v>
      </c>
      <c r="L201" s="304">
        <f t="shared" si="42"/>
        <v>0.26132705791077021</v>
      </c>
      <c r="M201" s="304">
        <f t="shared" si="42"/>
        <v>0.28007401725704473</v>
      </c>
      <c r="N201" s="304">
        <f t="shared" si="42"/>
        <v>0.28584553982582706</v>
      </c>
      <c r="O201" s="304">
        <f t="shared" si="42"/>
        <v>0.28011707382557743</v>
      </c>
      <c r="P201" s="304">
        <f t="shared" si="42"/>
        <v>0.28242600962581899</v>
      </c>
      <c r="Q201" s="304">
        <f t="shared" si="42"/>
        <v>0.27441891416322672</v>
      </c>
      <c r="R201" s="304">
        <f t="shared" si="42"/>
        <v>0.27694034049459687</v>
      </c>
      <c r="S201" s="304">
        <f t="shared" si="42"/>
        <v>0.26171634306171604</v>
      </c>
      <c r="T201" s="304">
        <f t="shared" si="42"/>
        <v>0.27213499300374416</v>
      </c>
      <c r="U201" s="304">
        <f t="shared" si="42"/>
        <v>0.29404474415514997</v>
      </c>
      <c r="V201" s="304">
        <f t="shared" si="42"/>
        <v>0.24389028544529889</v>
      </c>
      <c r="W201" s="304">
        <f t="shared" si="42"/>
        <v>0.21515157795287393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0.99999999999999989</v>
      </c>
      <c r="C204" s="234">
        <f t="shared" si="44"/>
        <v>1</v>
      </c>
      <c r="D204" s="234">
        <f t="shared" si="44"/>
        <v>0.99999999999999989</v>
      </c>
      <c r="E204" s="234">
        <f t="shared" si="44"/>
        <v>1</v>
      </c>
      <c r="F204" s="234">
        <f t="shared" si="44"/>
        <v>0.99999999999999978</v>
      </c>
      <c r="G204" s="234">
        <f t="shared" si="44"/>
        <v>0.99999999999999989</v>
      </c>
      <c r="H204" s="234">
        <f t="shared" si="44"/>
        <v>1</v>
      </c>
      <c r="I204" s="234">
        <f t="shared" si="44"/>
        <v>0.99999999999999989</v>
      </c>
      <c r="J204" s="234">
        <f t="shared" si="44"/>
        <v>0.99999999999999989</v>
      </c>
      <c r="K204" s="234">
        <f t="shared" si="44"/>
        <v>0.99999999999999978</v>
      </c>
      <c r="L204" s="234">
        <f t="shared" si="44"/>
        <v>1.0000000000000002</v>
      </c>
      <c r="M204" s="234">
        <f t="shared" si="44"/>
        <v>1</v>
      </c>
      <c r="N204" s="234">
        <f t="shared" si="44"/>
        <v>1.0000000000000002</v>
      </c>
      <c r="O204" s="234">
        <f t="shared" si="44"/>
        <v>1</v>
      </c>
      <c r="P204" s="234">
        <f t="shared" si="44"/>
        <v>1.0000000000000002</v>
      </c>
      <c r="Q204" s="234">
        <f t="shared" si="44"/>
        <v>1</v>
      </c>
      <c r="R204" s="234">
        <f t="shared" si="44"/>
        <v>1</v>
      </c>
      <c r="S204" s="234">
        <f t="shared" si="44"/>
        <v>0.99999999999999989</v>
      </c>
      <c r="T204" s="234">
        <f t="shared" si="44"/>
        <v>1</v>
      </c>
      <c r="U204" s="234">
        <f t="shared" si="44"/>
        <v>1</v>
      </c>
      <c r="V204" s="234">
        <f t="shared" si="44"/>
        <v>0.99999999999999989</v>
      </c>
      <c r="W204" s="234">
        <f t="shared" si="44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1.2796580434078287E-3</v>
      </c>
      <c r="C209" s="302">
        <f t="shared" si="49"/>
        <v>1.5490704630009757E-3</v>
      </c>
      <c r="D209" s="302">
        <f t="shared" si="49"/>
        <v>1.4874474821075301E-3</v>
      </c>
      <c r="E209" s="302">
        <f t="shared" si="49"/>
        <v>1.5367366111452032E-3</v>
      </c>
      <c r="F209" s="302">
        <f t="shared" si="49"/>
        <v>1.5840883082201612E-3</v>
      </c>
      <c r="G209" s="302">
        <f t="shared" si="49"/>
        <v>1.2565812295659581E-3</v>
      </c>
      <c r="H209" s="302">
        <f t="shared" si="49"/>
        <v>1.508317496763275E-3</v>
      </c>
      <c r="I209" s="302">
        <f t="shared" si="49"/>
        <v>1.8442236334280143E-3</v>
      </c>
      <c r="J209" s="302">
        <f t="shared" si="49"/>
        <v>1.6949836773030469E-3</v>
      </c>
      <c r="K209" s="302">
        <f t="shared" si="49"/>
        <v>2.0536525131861962E-3</v>
      </c>
      <c r="L209" s="302">
        <f t="shared" si="49"/>
        <v>1.791747995958769E-3</v>
      </c>
      <c r="M209" s="302">
        <f t="shared" si="49"/>
        <v>1.1754043420795124E-3</v>
      </c>
      <c r="N209" s="302">
        <f t="shared" si="49"/>
        <v>1.6436898350939149E-3</v>
      </c>
      <c r="O209" s="302">
        <f t="shared" si="49"/>
        <v>1.5829182185086734E-3</v>
      </c>
      <c r="P209" s="302">
        <f t="shared" si="49"/>
        <v>1.6695288228573692E-3</v>
      </c>
      <c r="Q209" s="302">
        <f t="shared" si="49"/>
        <v>1.7678598233216941E-3</v>
      </c>
      <c r="R209" s="302">
        <f t="shared" si="49"/>
        <v>1.8422196696246459E-3</v>
      </c>
      <c r="S209" s="302">
        <f t="shared" si="49"/>
        <v>1.9982293555032126E-3</v>
      </c>
      <c r="T209" s="302">
        <f t="shared" si="49"/>
        <v>1.9824706171623894E-3</v>
      </c>
      <c r="U209" s="302">
        <f t="shared" si="49"/>
        <v>2.0633912886498006E-3</v>
      </c>
      <c r="V209" s="302">
        <f t="shared" si="49"/>
        <v>2.1710817590250417E-3</v>
      </c>
      <c r="W209" s="302">
        <f t="shared" si="49"/>
        <v>2.2324449235103755E-3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0.34956284254760672</v>
      </c>
      <c r="C210" s="303">
        <f t="shared" si="50"/>
        <v>0.41578111670389672</v>
      </c>
      <c r="D210" s="303">
        <f t="shared" si="50"/>
        <v>0.39278991645089834</v>
      </c>
      <c r="E210" s="303">
        <f t="shared" si="50"/>
        <v>0.40481632592401234</v>
      </c>
      <c r="F210" s="303">
        <f t="shared" si="50"/>
        <v>0.3903459105223262</v>
      </c>
      <c r="G210" s="303">
        <f t="shared" si="50"/>
        <v>0.29418210503190761</v>
      </c>
      <c r="H210" s="303">
        <f t="shared" si="50"/>
        <v>0.38050149567865388</v>
      </c>
      <c r="I210" s="303">
        <f t="shared" si="50"/>
        <v>0.44549170772327878</v>
      </c>
      <c r="J210" s="303">
        <f t="shared" si="50"/>
        <v>0.48527078495339365</v>
      </c>
      <c r="K210" s="303">
        <f t="shared" si="50"/>
        <v>0.53283417351101048</v>
      </c>
      <c r="L210" s="303">
        <f t="shared" si="50"/>
        <v>0.50633979756998548</v>
      </c>
      <c r="M210" s="303">
        <f t="shared" si="50"/>
        <v>0.36715147055969771</v>
      </c>
      <c r="N210" s="303">
        <f t="shared" si="50"/>
        <v>0.48322207043657561</v>
      </c>
      <c r="O210" s="303">
        <f t="shared" si="50"/>
        <v>0.46694297848992888</v>
      </c>
      <c r="P210" s="303">
        <f t="shared" si="50"/>
        <v>0.47082948821062259</v>
      </c>
      <c r="Q210" s="303">
        <f t="shared" si="50"/>
        <v>0.47564403057393839</v>
      </c>
      <c r="R210" s="303">
        <f t="shared" si="50"/>
        <v>0.47945820189896965</v>
      </c>
      <c r="S210" s="303">
        <f t="shared" si="50"/>
        <v>0.50178678814566291</v>
      </c>
      <c r="T210" s="303">
        <f t="shared" si="50"/>
        <v>0.4963575780823653</v>
      </c>
      <c r="U210" s="303">
        <f t="shared" si="50"/>
        <v>0.48813172138455163</v>
      </c>
      <c r="V210" s="303">
        <f t="shared" si="50"/>
        <v>0.5073864858098821</v>
      </c>
      <c r="W210" s="303">
        <f t="shared" si="50"/>
        <v>0.51341833277259985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0.34956284254760672</v>
      </c>
      <c r="C211" s="304">
        <f t="shared" si="51"/>
        <v>0.41578111670389672</v>
      </c>
      <c r="D211" s="304">
        <f t="shared" si="51"/>
        <v>0.39278991645089834</v>
      </c>
      <c r="E211" s="304">
        <f t="shared" si="51"/>
        <v>0.40481632592401234</v>
      </c>
      <c r="F211" s="304">
        <f t="shared" si="51"/>
        <v>0.3903459105223262</v>
      </c>
      <c r="G211" s="304">
        <f t="shared" si="51"/>
        <v>0.29418210503190761</v>
      </c>
      <c r="H211" s="304">
        <f t="shared" si="51"/>
        <v>0.38050149567865388</v>
      </c>
      <c r="I211" s="304">
        <f t="shared" si="51"/>
        <v>0.44549170772327878</v>
      </c>
      <c r="J211" s="304">
        <f t="shared" si="51"/>
        <v>0.48527078495339365</v>
      </c>
      <c r="K211" s="304">
        <f t="shared" si="51"/>
        <v>0.53283417351101048</v>
      </c>
      <c r="L211" s="304">
        <f t="shared" si="51"/>
        <v>0.50633979756998548</v>
      </c>
      <c r="M211" s="304">
        <f t="shared" si="51"/>
        <v>0.36715147055969771</v>
      </c>
      <c r="N211" s="304">
        <f t="shared" si="51"/>
        <v>0.48322207043657561</v>
      </c>
      <c r="O211" s="304">
        <f t="shared" si="51"/>
        <v>0.46694297848992888</v>
      </c>
      <c r="P211" s="304">
        <f t="shared" si="51"/>
        <v>0.47082948821062259</v>
      </c>
      <c r="Q211" s="304">
        <f t="shared" si="51"/>
        <v>0.47564403057393839</v>
      </c>
      <c r="R211" s="304">
        <f t="shared" si="51"/>
        <v>0.47945820189896965</v>
      </c>
      <c r="S211" s="304">
        <f t="shared" si="51"/>
        <v>0.50178678814566291</v>
      </c>
      <c r="T211" s="304">
        <f t="shared" si="51"/>
        <v>0.4963575780823653</v>
      </c>
      <c r="U211" s="304">
        <f t="shared" si="51"/>
        <v>0.48813172138455163</v>
      </c>
      <c r="V211" s="304">
        <f t="shared" si="51"/>
        <v>0.5073864858098821</v>
      </c>
      <c r="W211" s="304">
        <f t="shared" si="51"/>
        <v>0.51341833277259985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0.17912117419630275</v>
      </c>
      <c r="C213" s="303">
        <f t="shared" si="53"/>
        <v>0.21305239793188049</v>
      </c>
      <c r="D213" s="303">
        <f t="shared" si="53"/>
        <v>0.20127136664295417</v>
      </c>
      <c r="E213" s="303">
        <f t="shared" si="53"/>
        <v>0.20743387685282108</v>
      </c>
      <c r="F213" s="303">
        <f t="shared" si="53"/>
        <v>0.20001902183285342</v>
      </c>
      <c r="G213" s="303">
        <f t="shared" si="53"/>
        <v>0.15074326463539661</v>
      </c>
      <c r="H213" s="303">
        <f t="shared" si="53"/>
        <v>0.19497459796553687</v>
      </c>
      <c r="I213" s="303">
        <f t="shared" si="53"/>
        <v>0.22827654449926926</v>
      </c>
      <c r="J213" s="303">
        <f t="shared" si="53"/>
        <v>0.2173230482070026</v>
      </c>
      <c r="K213" s="303">
        <f t="shared" si="53"/>
        <v>0.2555550129077831</v>
      </c>
      <c r="L213" s="303">
        <f t="shared" si="53"/>
        <v>0.2400236667823048</v>
      </c>
      <c r="M213" s="303">
        <f t="shared" si="53"/>
        <v>0.16002588103349197</v>
      </c>
      <c r="N213" s="303">
        <f t="shared" si="53"/>
        <v>0.22703105805671414</v>
      </c>
      <c r="O213" s="303">
        <f t="shared" si="53"/>
        <v>0.21768406664763032</v>
      </c>
      <c r="P213" s="303">
        <f t="shared" si="53"/>
        <v>0.22049728228451648</v>
      </c>
      <c r="Q213" s="303">
        <f t="shared" si="53"/>
        <v>0.22539662405820554</v>
      </c>
      <c r="R213" s="303">
        <f t="shared" si="53"/>
        <v>0.22512971226082881</v>
      </c>
      <c r="S213" s="303">
        <f t="shared" si="53"/>
        <v>0.23755790092760989</v>
      </c>
      <c r="T213" s="303">
        <f t="shared" si="53"/>
        <v>0.23547494820047191</v>
      </c>
      <c r="U213" s="303">
        <f t="shared" si="53"/>
        <v>0.22972779122478937</v>
      </c>
      <c r="V213" s="303">
        <f t="shared" si="53"/>
        <v>0.24041654114010738</v>
      </c>
      <c r="W213" s="303">
        <f t="shared" si="53"/>
        <v>0.24657773095643992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0.17912117419630275</v>
      </c>
      <c r="C214" s="304">
        <f t="shared" si="54"/>
        <v>0.21305239793188049</v>
      </c>
      <c r="D214" s="304">
        <f t="shared" si="54"/>
        <v>0.20127136664295417</v>
      </c>
      <c r="E214" s="304">
        <f t="shared" si="54"/>
        <v>0.20743387685282108</v>
      </c>
      <c r="F214" s="304">
        <f t="shared" si="54"/>
        <v>0.20001902183285342</v>
      </c>
      <c r="G214" s="304">
        <f t="shared" si="54"/>
        <v>0.15074326463539661</v>
      </c>
      <c r="H214" s="304">
        <f t="shared" si="54"/>
        <v>0.19497459796553687</v>
      </c>
      <c r="I214" s="304">
        <f t="shared" si="54"/>
        <v>0.22827654449926926</v>
      </c>
      <c r="J214" s="304">
        <f t="shared" si="54"/>
        <v>0.2173230482070026</v>
      </c>
      <c r="K214" s="304">
        <f t="shared" si="54"/>
        <v>0.2555550129077831</v>
      </c>
      <c r="L214" s="304">
        <f t="shared" si="54"/>
        <v>0.2400236667823048</v>
      </c>
      <c r="M214" s="304">
        <f t="shared" si="54"/>
        <v>0.16002588103349197</v>
      </c>
      <c r="N214" s="304">
        <f t="shared" si="54"/>
        <v>0.22703105805671414</v>
      </c>
      <c r="O214" s="304">
        <f t="shared" si="54"/>
        <v>0.21768406664763032</v>
      </c>
      <c r="P214" s="304">
        <f t="shared" si="54"/>
        <v>0.22049728228451648</v>
      </c>
      <c r="Q214" s="304">
        <f t="shared" si="54"/>
        <v>0.22539662405820554</v>
      </c>
      <c r="R214" s="304">
        <f t="shared" si="54"/>
        <v>0.22512971226082881</v>
      </c>
      <c r="S214" s="304">
        <f t="shared" si="54"/>
        <v>0.23755790092760989</v>
      </c>
      <c r="T214" s="304">
        <f t="shared" si="54"/>
        <v>0.23547494820047191</v>
      </c>
      <c r="U214" s="304">
        <f t="shared" si="54"/>
        <v>0.22972779122478937</v>
      </c>
      <c r="V214" s="304">
        <f t="shared" si="54"/>
        <v>0.24041654114010738</v>
      </c>
      <c r="W214" s="304">
        <f t="shared" si="54"/>
        <v>0.24657773095643992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0.1647675211303844</v>
      </c>
      <c r="C216" s="303">
        <f t="shared" si="56"/>
        <v>0.19948874128233848</v>
      </c>
      <c r="D216" s="303">
        <f t="shared" si="56"/>
        <v>0.26743270084416315</v>
      </c>
      <c r="E216" s="303">
        <f t="shared" si="56"/>
        <v>0.24458832135115069</v>
      </c>
      <c r="F216" s="303">
        <f t="shared" si="56"/>
        <v>0.21382430684481205</v>
      </c>
      <c r="G216" s="303">
        <f t="shared" si="56"/>
        <v>0.15604760120587938</v>
      </c>
      <c r="H216" s="303">
        <f t="shared" si="56"/>
        <v>0.19245445357646709</v>
      </c>
      <c r="I216" s="303">
        <f t="shared" si="56"/>
        <v>0.21655695271730027</v>
      </c>
      <c r="J216" s="303">
        <f t="shared" si="56"/>
        <v>0.15034396548701565</v>
      </c>
      <c r="K216" s="303">
        <f t="shared" si="56"/>
        <v>0.13841302023810489</v>
      </c>
      <c r="L216" s="303">
        <f t="shared" si="56"/>
        <v>0.14073525126622313</v>
      </c>
      <c r="M216" s="303">
        <f t="shared" si="56"/>
        <v>0.10294128569689609</v>
      </c>
      <c r="N216" s="303">
        <f t="shared" si="56"/>
        <v>0.14894837632270916</v>
      </c>
      <c r="O216" s="303">
        <f t="shared" si="56"/>
        <v>0.1395013863445671</v>
      </c>
      <c r="P216" s="303">
        <f t="shared" si="56"/>
        <v>0.14274901438576582</v>
      </c>
      <c r="Q216" s="303">
        <f t="shared" si="56"/>
        <v>0.14161427593982528</v>
      </c>
      <c r="R216" s="303">
        <f t="shared" si="56"/>
        <v>0.14367601781354034</v>
      </c>
      <c r="S216" s="303">
        <f t="shared" si="56"/>
        <v>0.14157417260285615</v>
      </c>
      <c r="T216" s="303">
        <f t="shared" si="56"/>
        <v>0.14674728606814044</v>
      </c>
      <c r="U216" s="303">
        <f t="shared" si="56"/>
        <v>0.1571574825442914</v>
      </c>
      <c r="V216" s="303">
        <f t="shared" si="56"/>
        <v>0.13205109279619637</v>
      </c>
      <c r="W216" s="303">
        <f t="shared" si="56"/>
        <v>0.11812590758771607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1.2972145441736048E-2</v>
      </c>
      <c r="C217" s="304">
        <f t="shared" si="57"/>
        <v>1.5623515632714118E-2</v>
      </c>
      <c r="D217" s="304">
        <f t="shared" si="57"/>
        <v>1.4147092012178559E-2</v>
      </c>
      <c r="E217" s="304">
        <f t="shared" si="57"/>
        <v>1.5417529961545962E-2</v>
      </c>
      <c r="F217" s="304">
        <f t="shared" si="57"/>
        <v>1.5066241545586764E-2</v>
      </c>
      <c r="G217" s="304">
        <f t="shared" si="57"/>
        <v>1.1951326342129609E-2</v>
      </c>
      <c r="H217" s="304">
        <f t="shared" si="57"/>
        <v>1.4345586427061704E-2</v>
      </c>
      <c r="I217" s="304">
        <f t="shared" si="57"/>
        <v>1.8046877256253226E-2</v>
      </c>
      <c r="J217" s="304">
        <f t="shared" si="57"/>
        <v>1.7576460470261047E-2</v>
      </c>
      <c r="K217" s="304">
        <f t="shared" si="57"/>
        <v>2.1418371616170131E-2</v>
      </c>
      <c r="L217" s="304">
        <f t="shared" si="57"/>
        <v>1.9790765900857325E-2</v>
      </c>
      <c r="M217" s="304">
        <f t="shared" si="57"/>
        <v>1.3225611290235577E-2</v>
      </c>
      <c r="N217" s="304">
        <f t="shared" si="57"/>
        <v>1.8721736151498289E-2</v>
      </c>
      <c r="O217" s="304">
        <f t="shared" si="57"/>
        <v>1.7964514420203918E-2</v>
      </c>
      <c r="P217" s="304">
        <f t="shared" si="57"/>
        <v>1.8240729577855781E-2</v>
      </c>
      <c r="Q217" s="304">
        <f t="shared" si="57"/>
        <v>1.9178018989988718E-2</v>
      </c>
      <c r="R217" s="304">
        <f t="shared" si="57"/>
        <v>1.9554526874103112E-2</v>
      </c>
      <c r="S217" s="304">
        <f t="shared" si="57"/>
        <v>2.0634026096308981E-2</v>
      </c>
      <c r="T217" s="304">
        <f t="shared" si="57"/>
        <v>2.0453103042344791E-2</v>
      </c>
      <c r="U217" s="304">
        <f t="shared" si="57"/>
        <v>1.9953911112492048E-2</v>
      </c>
      <c r="V217" s="304">
        <f t="shared" si="57"/>
        <v>2.0882324538559503E-2</v>
      </c>
      <c r="W217" s="304">
        <f t="shared" si="57"/>
        <v>2.1417478919693974E-2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0.15179537568864834</v>
      </c>
      <c r="C218" s="304">
        <f t="shared" si="58"/>
        <v>0.18386522564962438</v>
      </c>
      <c r="D218" s="304">
        <f t="shared" si="58"/>
        <v>0.25328560883198459</v>
      </c>
      <c r="E218" s="304">
        <f t="shared" si="58"/>
        <v>0.22917079138960469</v>
      </c>
      <c r="F218" s="304">
        <f t="shared" si="58"/>
        <v>0.19875806529922527</v>
      </c>
      <c r="G218" s="304">
        <f t="shared" si="58"/>
        <v>0.14409627486374979</v>
      </c>
      <c r="H218" s="304">
        <f t="shared" si="58"/>
        <v>0.17810886714940538</v>
      </c>
      <c r="I218" s="304">
        <f t="shared" si="58"/>
        <v>0.19851007546104707</v>
      </c>
      <c r="J218" s="304">
        <f t="shared" si="58"/>
        <v>0.13276750501675458</v>
      </c>
      <c r="K218" s="304">
        <f t="shared" si="58"/>
        <v>0.11699464862193476</v>
      </c>
      <c r="L218" s="304">
        <f t="shared" si="58"/>
        <v>0.12094448536536583</v>
      </c>
      <c r="M218" s="304">
        <f t="shared" si="58"/>
        <v>8.9715674406660506E-2</v>
      </c>
      <c r="N218" s="304">
        <f t="shared" si="58"/>
        <v>0.13022664017121086</v>
      </c>
      <c r="O218" s="304">
        <f t="shared" si="58"/>
        <v>0.12153687192436319</v>
      </c>
      <c r="P218" s="304">
        <f t="shared" si="58"/>
        <v>0.12450828480791004</v>
      </c>
      <c r="Q218" s="304">
        <f t="shared" si="58"/>
        <v>0.12243625694983656</v>
      </c>
      <c r="R218" s="304">
        <f t="shared" si="58"/>
        <v>0.12412149093943722</v>
      </c>
      <c r="S218" s="304">
        <f t="shared" si="58"/>
        <v>0.12094014650654715</v>
      </c>
      <c r="T218" s="304">
        <f t="shared" si="58"/>
        <v>0.12629418302579565</v>
      </c>
      <c r="U218" s="304">
        <f t="shared" si="58"/>
        <v>0.13720357143179934</v>
      </c>
      <c r="V218" s="304">
        <f t="shared" si="58"/>
        <v>0.11116876825763684</v>
      </c>
      <c r="W218" s="304">
        <f t="shared" si="58"/>
        <v>9.6708428668022081E-2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0.30526880408229817</v>
      </c>
      <c r="C220" s="312">
        <f t="shared" si="60"/>
        <v>0.17012867361888323</v>
      </c>
      <c r="D220" s="312">
        <f t="shared" si="60"/>
        <v>0.13701856857987674</v>
      </c>
      <c r="E220" s="312">
        <f t="shared" si="60"/>
        <v>0.14162473926087066</v>
      </c>
      <c r="F220" s="312">
        <f t="shared" si="60"/>
        <v>0.19422667249178807</v>
      </c>
      <c r="G220" s="312">
        <f t="shared" si="60"/>
        <v>0.39777044789725036</v>
      </c>
      <c r="H220" s="312">
        <f t="shared" si="60"/>
        <v>0.23056113528257891</v>
      </c>
      <c r="I220" s="312">
        <f t="shared" si="60"/>
        <v>0.10783057142672361</v>
      </c>
      <c r="J220" s="312">
        <f t="shared" si="60"/>
        <v>0.14536721767528496</v>
      </c>
      <c r="K220" s="312">
        <f t="shared" si="60"/>
        <v>7.1144140829915201E-2</v>
      </c>
      <c r="L220" s="312">
        <f t="shared" si="60"/>
        <v>0.11110953638552795</v>
      </c>
      <c r="M220" s="312">
        <f t="shared" si="60"/>
        <v>0.36870595836783465</v>
      </c>
      <c r="N220" s="312">
        <f t="shared" si="60"/>
        <v>0.13915480534890731</v>
      </c>
      <c r="O220" s="312">
        <f t="shared" si="60"/>
        <v>0.17428865029936502</v>
      </c>
      <c r="P220" s="312">
        <f t="shared" si="60"/>
        <v>0.16425468629623788</v>
      </c>
      <c r="Q220" s="312">
        <f t="shared" si="60"/>
        <v>0.15557720960470905</v>
      </c>
      <c r="R220" s="312">
        <f t="shared" si="60"/>
        <v>0.14989384835703654</v>
      </c>
      <c r="S220" s="312">
        <f t="shared" si="60"/>
        <v>0.11708290896836783</v>
      </c>
      <c r="T220" s="312">
        <f t="shared" si="60"/>
        <v>0.11943771703185987</v>
      </c>
      <c r="U220" s="312">
        <f t="shared" si="60"/>
        <v>0.12291961355771776</v>
      </c>
      <c r="V220" s="312">
        <f t="shared" si="60"/>
        <v>0.11797479849478899</v>
      </c>
      <c r="W220" s="312">
        <f t="shared" si="60"/>
        <v>0.11964558375973389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0.29848390586448964</v>
      </c>
      <c r="C233" s="274">
        <f>IF(C$34=0,0,(C$34-C$70)/NFM_fec!C$34)</f>
        <v>0.24856547038815188</v>
      </c>
      <c r="D233" s="274">
        <f>IF(D$34=0,0,(D$34-D$70)/NFM_fec!D$34)</f>
        <v>0.15560642043933381</v>
      </c>
      <c r="E233" s="274">
        <f>IF(E$34=0,0,(E$34-E$70)/NFM_fec!E$34)</f>
        <v>0.18270396554164214</v>
      </c>
      <c r="F233" s="274">
        <f>IF(F$34=0,0,(F$34-F$70)/NFM_fec!F$34)</f>
        <v>0.22990920615944732</v>
      </c>
      <c r="G233" s="274">
        <f>IF(G$34=0,0,(G$34-G$70)/NFM_fec!G$34)</f>
        <v>0.27111587293320588</v>
      </c>
      <c r="H233" s="274">
        <f>IF(H$34=0,0,(H$34-H$70)/NFM_fec!H$34)</f>
        <v>0.24938701694354884</v>
      </c>
      <c r="I233" s="274">
        <f>IF(I$34=0,0,(I$34-I$70)/NFM_fec!I$34)</f>
        <v>0.21983308345461858</v>
      </c>
      <c r="J233" s="274">
        <f>IF(J$34=0,0,(J$34-J$70)/NFM_fec!J$34)</f>
        <v>0.43171273322562437</v>
      </c>
      <c r="K233" s="274">
        <f>IF(K$34=0,0,(K$34-K$70)/NFM_fec!K$34)</f>
        <v>0.4253506780360764</v>
      </c>
      <c r="L233" s="274">
        <f>IF(L$34=0,0,(L$34-L$70)/NFM_fec!L$34)</f>
        <v>0.34882107491791176</v>
      </c>
      <c r="M233" s="274">
        <f>IF(M$34=0,0,(M$34-M$70)/NFM_fec!M$34)</f>
        <v>0.52773493495246471</v>
      </c>
      <c r="N233" s="274">
        <f>IF(N$34=0,0,(N$34-N$70)/NFM_fec!N$34)</f>
        <v>0.31887210435083418</v>
      </c>
      <c r="O233" s="274">
        <f>IF(O$34=0,0,(O$34-O$70)/NFM_fec!O$34)</f>
        <v>0.34535667493032873</v>
      </c>
      <c r="P233" s="274">
        <f>IF(P$34=0,0,(P$34-P$70)/NFM_fec!P$34)</f>
        <v>0.37636761934941748</v>
      </c>
      <c r="Q233" s="274">
        <f>IF(Q$34=0,0,(Q$34-Q$70)/NFM_fec!Q$34)</f>
        <v>0.39894286347099894</v>
      </c>
      <c r="R233" s="274">
        <f>IF(R$34=0,0,(R$34-R$70)/NFM_fec!R$34)</f>
        <v>0.38315727575424841</v>
      </c>
      <c r="S233" s="274">
        <f>IF(S$34=0,0,(S$34-S$70)/NFM_fec!S$34)</f>
        <v>0.407579783829082</v>
      </c>
      <c r="T233" s="274">
        <f>IF(T$34=0,0,(T$34-T$70)/NFM_fec!T$34)</f>
        <v>0.40114084032721598</v>
      </c>
      <c r="U233" s="274">
        <f>IF(U$34=0,0,(U$34-U$70)/NFM_fec!U$34)</f>
        <v>0.31448469207135843</v>
      </c>
      <c r="V233" s="274">
        <f>IF(V$34=0,0,(V$34-V$70)/NFM_fec!V$34)</f>
        <v>0.52467630904859086</v>
      </c>
      <c r="W233" s="274">
        <f>IF(W$34=0,0,(W$34-W$70)/NFM_fec!W$34)</f>
        <v>0.76084519189096933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1.2478374755088628</v>
      </c>
      <c r="C238" s="277">
        <f>IF(C$39=0,0,C$39/NFM_fec!C$39)</f>
        <v>1.1030159150051637</v>
      </c>
      <c r="D238" s="277">
        <f>IF(D$39=0,0,D$39/NFM_fec!D$39)</f>
        <v>0.69135612194589391</v>
      </c>
      <c r="E238" s="277">
        <f>IF(E$39=0,0,E$39/NFM_fec!E$39)</f>
        <v>0.82288458174570844</v>
      </c>
      <c r="F238" s="277">
        <f>IF(F$39=0,0,F$39/NFM_fec!F$39)</f>
        <v>1.0730557164078309</v>
      </c>
      <c r="G238" s="277">
        <f>IF(G$39=0,0,G$39/NFM_fec!G$39)</f>
        <v>1.2640009448563174</v>
      </c>
      <c r="H238" s="277">
        <f>IF(H$39=0,0,H$39/NFM_fec!H$39)</f>
        <v>1.1435904395795893</v>
      </c>
      <c r="I238" s="277">
        <f>IF(I$39=0,0,I$39/NFM_fec!I$39)</f>
        <v>1.0919711880688285</v>
      </c>
      <c r="J238" s="277">
        <f>IF(J$39=0,0,J$39/NFM_fec!J$39)</f>
        <v>1.7545601166108495</v>
      </c>
      <c r="K238" s="277">
        <f>IF(K$39=0,0,K$39/NFM_fec!K$39)</f>
        <v>1.8514166145369735</v>
      </c>
      <c r="L238" s="277">
        <f>IF(L$39=0,0,L$39/NFM_fec!L$39)</f>
        <v>1.5799410102718239</v>
      </c>
      <c r="M238" s="277">
        <f>IF(M$39=0,0,M$39/NFM_fec!M$39)</f>
        <v>1.8809255668643945</v>
      </c>
      <c r="N238" s="277">
        <f>IF(N$39=0,0,N$39/NFM_fec!N$39)</f>
        <v>1.4151437216481417</v>
      </c>
      <c r="O238" s="277">
        <f>IF(O$39=0,0,O$39/NFM_fec!O$39)</f>
        <v>1.4899712432984276</v>
      </c>
      <c r="P238" s="277">
        <f>IF(P$39=0,0,P$39/NFM_fec!P$39)</f>
        <v>1.6022320330221804</v>
      </c>
      <c r="Q238" s="277">
        <f>IF(Q$39=0,0,Q$39/NFM_fec!Q$39)</f>
        <v>1.6955622420843328</v>
      </c>
      <c r="R238" s="277">
        <f>IF(R$39=0,0,R$39/NFM_fec!R$39)</f>
        <v>1.6939306252256146</v>
      </c>
      <c r="S238" s="277">
        <f>IF(S$39=0,0,S$39/NFM_fec!S$39)</f>
        <v>1.798145040219258</v>
      </c>
      <c r="T238" s="277">
        <f>IF(T$39=0,0,T$39/NFM_fec!T$39)</f>
        <v>1.7785286438198209</v>
      </c>
      <c r="U238" s="277">
        <f>IF(U$39=0,0,U$39/NFM_fec!U$39)</f>
        <v>1.6026353406602498</v>
      </c>
      <c r="V238" s="277">
        <f>IF(V$39=0,0,V$39/NFM_fec!V$39)</f>
        <v>2.0597749781115873</v>
      </c>
      <c r="W238" s="277">
        <f>IF(W$39=0,0,W$39/NFM_fec!W$39)</f>
        <v>2.2489951115104709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1.5045537851435593</v>
      </c>
      <c r="C240" s="278">
        <f>IF(C$46=0,0,C$46/NFM_fec!C$46)</f>
        <v>1.3268310007863831</v>
      </c>
      <c r="D240" s="278">
        <f>IF(D$46=0,0,D$46/NFM_fec!D$46)</f>
        <v>0.83781284772624476</v>
      </c>
      <c r="E240" s="278">
        <f>IF(E$46=0,0,E$46/NFM_fec!E$46)</f>
        <v>0.98806051895138347</v>
      </c>
      <c r="F240" s="278">
        <f>IF(F$46=0,0,F$46/NFM_fec!F$46)</f>
        <v>1.2081017196528898</v>
      </c>
      <c r="G240" s="278">
        <f>IF(G$46=0,0,G$46/NFM_fec!G$46)</f>
        <v>1.3583523059011717</v>
      </c>
      <c r="H240" s="278">
        <f>IF(H$46=0,0,H$46/NFM_fec!H$46)</f>
        <v>1.3093664952071677</v>
      </c>
      <c r="I240" s="278">
        <f>IF(I$46=0,0,I$46/NFM_fec!I$46)</f>
        <v>1.2095061249329202</v>
      </c>
      <c r="J240" s="278">
        <f>IF(J$46=0,0,J$46/NFM_fec!J$46)</f>
        <v>1.933806544768953</v>
      </c>
      <c r="K240" s="278">
        <f>IF(K$46=0,0,K$46/NFM_fec!K$46)</f>
        <v>2.0075929963488703</v>
      </c>
      <c r="L240" s="278">
        <f>IF(L$46=0,0,L$46/NFM_fec!L$46)</f>
        <v>1.8174814107098203</v>
      </c>
      <c r="M240" s="278">
        <f>IF(M$46=0,0,M$46/NFM_fec!M$46)</f>
        <v>2.1019095442345224</v>
      </c>
      <c r="N240" s="278">
        <f>IF(N$46=0,0,N$46/NFM_fec!N$46)</f>
        <v>1.6663163224422379</v>
      </c>
      <c r="O240" s="278">
        <f>IF(O$46=0,0,O$46/NFM_fec!O$46)</f>
        <v>1.7377797193419315</v>
      </c>
      <c r="P240" s="278">
        <f>IF(P$46=0,0,P$46/NFM_fec!P$46)</f>
        <v>1.8082835859923125</v>
      </c>
      <c r="Q240" s="278">
        <f>IF(Q$46=0,0,Q$46/NFM_fec!Q$46)</f>
        <v>1.859939435073807</v>
      </c>
      <c r="R240" s="278">
        <f>IF(R$46=0,0,R$46/NFM_fec!R$46)</f>
        <v>1.8096828003922467</v>
      </c>
      <c r="S240" s="278">
        <f>IF(S$46=0,0,S$46/NFM_fec!S$46)</f>
        <v>1.8860037352128594</v>
      </c>
      <c r="T240" s="278">
        <f>IF(T$46=0,0,T$46/NFM_fec!T$46)</f>
        <v>1.8659352047301161</v>
      </c>
      <c r="U240" s="278">
        <f>IF(U$46=0,0,U$46/NFM_fec!U$46)</f>
        <v>1.620896169227042</v>
      </c>
      <c r="V240" s="278">
        <f>IF(V$46=0,0,V$46/NFM_fec!V$46)</f>
        <v>2.0710700220197733</v>
      </c>
      <c r="W240" s="278">
        <f>IF(W$46=0,0,W$46/NFM_fec!W$46)</f>
        <v>2.2567283830810201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2.3453586595167066</v>
      </c>
      <c r="C241" s="279">
        <f>IF(C$53=0,0,C$53/NFM_fec!C$53)</f>
        <v>2.267311127787659</v>
      </c>
      <c r="D241" s="279">
        <f>IF(D$53=0,0,D$53/NFM_fec!D$53)</f>
        <v>2.110581456319788</v>
      </c>
      <c r="E241" s="279">
        <f>IF(E$53=0,0,E$53/NFM_fec!E$53)</f>
        <v>2.1521003520429396</v>
      </c>
      <c r="F241" s="279">
        <f>IF(F$53=0,0,F$53/NFM_fec!F$53)</f>
        <v>2.245113950732478</v>
      </c>
      <c r="G241" s="279">
        <f>IF(G$53=0,0,G$53/NFM_fec!G$53)</f>
        <v>2.2802799928963169</v>
      </c>
      <c r="H241" s="279">
        <f>IF(H$53=0,0,H$53/NFM_fec!H$53)</f>
        <v>2.2722093173128939</v>
      </c>
      <c r="I241" s="279">
        <f>IF(I$53=0,0,I$53/NFM_fec!I$53)</f>
        <v>2.1728798516757148</v>
      </c>
      <c r="J241" s="279">
        <f>IF(J$53=0,0,J$53/NFM_fec!J$53)</f>
        <v>2.4618818962308806</v>
      </c>
      <c r="K241" s="279">
        <f>IF(K$53=0,0,K$53/NFM_fec!K$53)</f>
        <v>2.2232634996258036</v>
      </c>
      <c r="L241" s="279">
        <f>IF(L$53=0,0,L$53/NFM_fec!L$53)</f>
        <v>2.3022297593125662</v>
      </c>
      <c r="M241" s="279">
        <f>IF(M$53=0,0,M$53/NFM_fec!M$53)</f>
        <v>2.2190515993424449</v>
      </c>
      <c r="N241" s="279">
        <f>IF(N$53=0,0,N$53/NFM_fec!N$53)</f>
        <v>1.9853936155728487</v>
      </c>
      <c r="O241" s="279">
        <f>IF(O$53=0,0,O$53/NFM_fec!O$53)</f>
        <v>1.9765613243960374</v>
      </c>
      <c r="P241" s="279">
        <f>IF(P$53=0,0,P$53/NFM_fec!P$53)</f>
        <v>2.1095150852440452</v>
      </c>
      <c r="Q241" s="279">
        <f>IF(Q$53=0,0,Q$53/NFM_fec!Q$53)</f>
        <v>2.1875489820713456</v>
      </c>
      <c r="R241" s="279">
        <f>IF(R$53=0,0,R$53/NFM_fec!R$53)</f>
        <v>2.1420084227451479</v>
      </c>
      <c r="S241" s="279">
        <f>IF(S$53=0,0,S$53/NFM_fec!S$53)</f>
        <v>2.2221665874050429</v>
      </c>
      <c r="T241" s="279">
        <f>IF(T$53=0,0,T$53/NFM_fec!T$53)</f>
        <v>2.3693332666343192</v>
      </c>
      <c r="U241" s="279">
        <f>IF(U$53=0,0,U$53/NFM_fec!U$53)</f>
        <v>2.2839926224573861</v>
      </c>
      <c r="V241" s="279">
        <f>IF(V$53=0,0,V$53/NFM_fec!V$53)</f>
        <v>2.390082145205342</v>
      </c>
      <c r="W241" s="279">
        <f>IF(W$53=0,0,W$53/NFM_fec!W$53)</f>
        <v>2.409404434965702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1.5575075369422318</v>
      </c>
      <c r="I243" s="274">
        <f>IF(I$72=0,0,I$72/NFM_fec!I$72)</f>
        <v>1.4510374034953528</v>
      </c>
      <c r="J243" s="274">
        <f>IF(J$72=0,0,J$72/NFM_fec!J$72)</f>
        <v>2.0295349648340699</v>
      </c>
      <c r="K243" s="274">
        <f>IF(K$72=0,0,K$72/NFM_fec!K$72)</f>
        <v>2.0117015723702205</v>
      </c>
      <c r="L243" s="274">
        <f>IF(L$72=0,0,L$72/NFM_fec!L$72)</f>
        <v>1.8932792768355684</v>
      </c>
      <c r="M243" s="274">
        <f>IF(M$72=0,0,M$72/NFM_fec!M$72)</f>
        <v>2.0811425429917962</v>
      </c>
      <c r="N243" s="274">
        <f>IF(N$72=0,0,N$72/NFM_fec!N$72)</f>
        <v>1.7143045970981463</v>
      </c>
      <c r="O243" s="274">
        <f>IF(O$72=0,0,O$72/NFM_fec!O$72)</f>
        <v>1.7612999230547641</v>
      </c>
      <c r="P243" s="274">
        <f>IF(P$72=0,0,P$72/NFM_fec!P$72)</f>
        <v>1.8468650436574912</v>
      </c>
      <c r="Q243" s="274">
        <f>IF(Q$72=0,0,Q$72/NFM_fec!Q$72)</f>
        <v>1.9035151358120626</v>
      </c>
      <c r="R243" s="274">
        <f>IF(R$72=0,0,R$72/NFM_fec!R$72)</f>
        <v>1.8579194945061739</v>
      </c>
      <c r="S243" s="274">
        <f>IF(S$72=0,0,S$72/NFM_fec!S$72)</f>
        <v>1.928975561987887</v>
      </c>
      <c r="T243" s="274">
        <f>IF(T$72=0,0,T$72/NFM_fec!T$72)</f>
        <v>1.9514304372794351</v>
      </c>
      <c r="U243" s="274">
        <f>IF(U$72=0,0,U$72/NFM_fec!U$72)</f>
        <v>1.7563542087923196</v>
      </c>
      <c r="V243" s="274">
        <f>IF(V$72=0,0,V$72/NFM_fec!V$72)</f>
        <v>2.0993389161328548</v>
      </c>
      <c r="W243" s="274">
        <f>IF(W$72=0,0,W$72/NFM_fec!W$72)</f>
        <v>2.2358885231692609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1.1435904395795891</v>
      </c>
      <c r="I248" s="277">
        <f>IF(I$77=0,0,I$77/NFM_fec!I$77)</f>
        <v>1.0919711880688281</v>
      </c>
      <c r="J248" s="277">
        <f>IF(J$77=0,0,J$77/NFM_fec!J$77)</f>
        <v>1.7545601166108493</v>
      </c>
      <c r="K248" s="277">
        <f>IF(K$77=0,0,K$77/NFM_fec!K$77)</f>
        <v>1.851416614536973</v>
      </c>
      <c r="L248" s="277">
        <f>IF(L$77=0,0,L$77/NFM_fec!L$77)</f>
        <v>1.5799410102718232</v>
      </c>
      <c r="M248" s="277">
        <f>IF(M$77=0,0,M$77/NFM_fec!M$77)</f>
        <v>1.8809255668643943</v>
      </c>
      <c r="N248" s="277">
        <f>IF(N$77=0,0,N$77/NFM_fec!N$77)</f>
        <v>1.4151437216481415</v>
      </c>
      <c r="O248" s="277">
        <f>IF(O$77=0,0,O$77/NFM_fec!O$77)</f>
        <v>1.4899712432984278</v>
      </c>
      <c r="P248" s="277">
        <f>IF(P$77=0,0,P$77/NFM_fec!P$77)</f>
        <v>1.6022320330221798</v>
      </c>
      <c r="Q248" s="277">
        <f>IF(Q$77=0,0,Q$77/NFM_fec!Q$77)</f>
        <v>1.6955622420843337</v>
      </c>
      <c r="R248" s="277">
        <f>IF(R$77=0,0,R$77/NFM_fec!R$77)</f>
        <v>1.6939306252256143</v>
      </c>
      <c r="S248" s="277">
        <f>IF(S$77=0,0,S$77/NFM_fec!S$77)</f>
        <v>1.7981450402192576</v>
      </c>
      <c r="T248" s="277">
        <f>IF(T$77=0,0,T$77/NFM_fec!T$77)</f>
        <v>1.7785286438198205</v>
      </c>
      <c r="U248" s="277">
        <f>IF(U$77=0,0,U$77/NFM_fec!U$77)</f>
        <v>1.6026353406602494</v>
      </c>
      <c r="V248" s="277">
        <f>IF(V$77=0,0,V$77/NFM_fec!V$77)</f>
        <v>2.0597749781115873</v>
      </c>
      <c r="W248" s="277">
        <f>IF(W$77=0,0,W$77/NFM_fec!W$77)</f>
        <v>2.2489951115104723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1.3093664952071675</v>
      </c>
      <c r="I249" s="278">
        <f>IF(I$83=0,0,I$83/NFM_fec!I$83)</f>
        <v>1.2095061249329202</v>
      </c>
      <c r="J249" s="278">
        <f>IF(J$83=0,0,J$83/NFM_fec!J$83)</f>
        <v>1.9338065447689523</v>
      </c>
      <c r="K249" s="278">
        <f>IF(K$83=0,0,K$83/NFM_fec!K$83)</f>
        <v>2.0075929963488695</v>
      </c>
      <c r="L249" s="278">
        <f>IF(L$83=0,0,L$83/NFM_fec!L$83)</f>
        <v>1.8174814107098205</v>
      </c>
      <c r="M249" s="278">
        <f>IF(M$83=0,0,M$83/NFM_fec!M$83)</f>
        <v>2.1019095442345219</v>
      </c>
      <c r="N249" s="278">
        <f>IF(N$83=0,0,N$83/NFM_fec!N$83)</f>
        <v>1.6663163224422375</v>
      </c>
      <c r="O249" s="278">
        <f>IF(O$83=0,0,O$83/NFM_fec!O$83)</f>
        <v>1.7377797193419313</v>
      </c>
      <c r="P249" s="278">
        <f>IF(P$83=0,0,P$83/NFM_fec!P$83)</f>
        <v>1.8082835859923123</v>
      </c>
      <c r="Q249" s="278">
        <f>IF(Q$83=0,0,Q$83/NFM_fec!Q$83)</f>
        <v>1.859939435073807</v>
      </c>
      <c r="R249" s="278">
        <f>IF(R$83=0,0,R$83/NFM_fec!R$83)</f>
        <v>1.8096828003922463</v>
      </c>
      <c r="S249" s="278">
        <f>IF(S$83=0,0,S$83/NFM_fec!S$83)</f>
        <v>1.88600373521286</v>
      </c>
      <c r="T249" s="278">
        <f>IF(T$83=0,0,T$83/NFM_fec!T$83)</f>
        <v>1.8659352047301174</v>
      </c>
      <c r="U249" s="278">
        <f>IF(U$83=0,0,U$83/NFM_fec!U$83)</f>
        <v>1.6208961692270418</v>
      </c>
      <c r="V249" s="278">
        <f>IF(V$83=0,0,V$83/NFM_fec!V$83)</f>
        <v>2.0710700220197729</v>
      </c>
      <c r="W249" s="278">
        <f>IF(W$83=0,0,W$83/NFM_fec!W$83)</f>
        <v>2.2567283830810205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1.3093664952071671</v>
      </c>
      <c r="I250" s="278">
        <f>IF(I$90=0,0,I$90/NFM_fec!I$90)</f>
        <v>1.2095061249329206</v>
      </c>
      <c r="J250" s="278">
        <f>IF(J$90=0,0,J$90/NFM_fec!J$90)</f>
        <v>1.9338065447689536</v>
      </c>
      <c r="K250" s="278">
        <f>IF(K$90=0,0,K$90/NFM_fec!K$90)</f>
        <v>2.0075929963488695</v>
      </c>
      <c r="L250" s="278">
        <f>IF(L$90=0,0,L$90/NFM_fec!L$90)</f>
        <v>1.8174814107098207</v>
      </c>
      <c r="M250" s="278">
        <f>IF(M$90=0,0,M$90/NFM_fec!M$90)</f>
        <v>2.1019095442345233</v>
      </c>
      <c r="N250" s="278">
        <f>IF(N$90=0,0,N$90/NFM_fec!N$90)</f>
        <v>1.6663163224422375</v>
      </c>
      <c r="O250" s="278">
        <f>IF(O$90=0,0,O$90/NFM_fec!O$90)</f>
        <v>1.7377797193419313</v>
      </c>
      <c r="P250" s="278">
        <f>IF(P$90=0,0,P$90/NFM_fec!P$90)</f>
        <v>1.8082835859923125</v>
      </c>
      <c r="Q250" s="278">
        <f>IF(Q$90=0,0,Q$90/NFM_fec!Q$90)</f>
        <v>1.859939435073807</v>
      </c>
      <c r="R250" s="278">
        <f>IF(R$90=0,0,R$90/NFM_fec!R$90)</f>
        <v>1.8096828003922472</v>
      </c>
      <c r="S250" s="278">
        <f>IF(S$90=0,0,S$90/NFM_fec!S$90)</f>
        <v>1.88600373521286</v>
      </c>
      <c r="T250" s="278">
        <f>IF(T$90=0,0,T$90/NFM_fec!T$90)</f>
        <v>1.865935204730117</v>
      </c>
      <c r="U250" s="278">
        <f>IF(U$90=0,0,U$90/NFM_fec!U$90)</f>
        <v>1.6208961692270423</v>
      </c>
      <c r="V250" s="278">
        <f>IF(V$90=0,0,V$90/NFM_fec!V$90)</f>
        <v>2.0710700220197724</v>
      </c>
      <c r="W250" s="278">
        <f>IF(W$90=0,0,W$90/NFM_fec!W$90)</f>
        <v>2.2567283830810201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2.1525894959265544</v>
      </c>
      <c r="I251" s="279">
        <f>IF(I$97=0,0,I$97/NFM_fec!I$97)</f>
        <v>2.0676225173750171</v>
      </c>
      <c r="J251" s="279">
        <f>IF(J$97=0,0,J$97/NFM_fec!J$97)</f>
        <v>2.3714221070212038</v>
      </c>
      <c r="K251" s="279">
        <f>IF(K$97=0,0,K$97/NFM_fec!K$97)</f>
        <v>2.1830180169210416</v>
      </c>
      <c r="L251" s="279">
        <f>IF(L$97=0,0,L$97/NFM_fec!L$97)</f>
        <v>2.227704555093124</v>
      </c>
      <c r="M251" s="279">
        <f>IF(M$97=0,0,M$97/NFM_fec!M$97)</f>
        <v>2.1908877371665518</v>
      </c>
      <c r="N251" s="279">
        <f>IF(N$97=0,0,N$97/NFM_fec!N$97)</f>
        <v>1.9377634822438174</v>
      </c>
      <c r="O251" s="279">
        <f>IF(O$97=0,0,O$97/NFM_fec!O$97)</f>
        <v>1.9371418760647976</v>
      </c>
      <c r="P251" s="279">
        <f>IF(P$97=0,0,P$97/NFM_fec!P$97)</f>
        <v>2.0596922721750164</v>
      </c>
      <c r="Q251" s="279">
        <f>IF(Q$97=0,0,Q$97/NFM_fec!Q$97)</f>
        <v>2.1364290163365038</v>
      </c>
      <c r="R251" s="279">
        <f>IF(R$97=0,0,R$97/NFM_fec!R$97)</f>
        <v>2.0949511395113358</v>
      </c>
      <c r="S251" s="279">
        <f>IF(S$97=0,0,S$97/NFM_fec!S$97)</f>
        <v>2.1718491954301267</v>
      </c>
      <c r="T251" s="279">
        <f>IF(T$97=0,0,T$97/NFM_fec!T$97)</f>
        <v>2.2943097854110044</v>
      </c>
      <c r="U251" s="279">
        <f>IF(U$97=0,0,U$97/NFM_fec!U$97)</f>
        <v>2.1986164907246155</v>
      </c>
      <c r="V251" s="279">
        <f>IF(V$97=0,0,V$97/NFM_fec!V$97)</f>
        <v>2.3332780267815667</v>
      </c>
      <c r="W251" s="279">
        <f>IF(W$97=0,0,W$97/NFM_fec!W$97)</f>
        <v>2.375827367621397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1.609535707853065</v>
      </c>
      <c r="C253" s="274">
        <f>IF(C$115=0,0,(C$115-C$158)/NFM_fec!C$115)</f>
        <v>1.4443074083215621</v>
      </c>
      <c r="D253" s="274">
        <f>IF(D$115=0,0,(D$115-D$158)/NFM_fec!D$115)</f>
        <v>1.0139848842924053</v>
      </c>
      <c r="E253" s="274">
        <f>IF(E$115=0,0,(E$115-E$158)/NFM_fec!E$115)</f>
        <v>1.1475570474284775</v>
      </c>
      <c r="F253" s="274">
        <f>IF(F$115=0,0,(F$115-F$158)/NFM_fec!F$115)</f>
        <v>1.3502698229222185</v>
      </c>
      <c r="G253" s="274">
        <f>IF(G$115=0,0,(G$115-G$158)/NFM_fec!G$115)</f>
        <v>1.4857846823117462</v>
      </c>
      <c r="H253" s="274">
        <f>IF(H$115=0,0,(H$115-H$158)/NFM_fec!H$115)</f>
        <v>1.4354649036606135</v>
      </c>
      <c r="I253" s="274">
        <f>IF(I$115=0,0,(I$115-I$158)/NFM_fec!I$115)</f>
        <v>1.3289918858121235</v>
      </c>
      <c r="J253" s="274">
        <f>IF(J$115=0,0,(J$115-J$158)/NFM_fec!J$115)</f>
        <v>2.0772822052810667</v>
      </c>
      <c r="K253" s="274">
        <f>IF(K$115=0,0,(K$115-K$158)/NFM_fec!K$115)</f>
        <v>2.046088070023182</v>
      </c>
      <c r="L253" s="274">
        <f>IF(L$115=0,0,(L$115-L$158)/NFM_fec!L$115)</f>
        <v>1.9002323597522275</v>
      </c>
      <c r="M253" s="274">
        <f>IF(M$115=0,0,(M$115-M$158)/NFM_fec!M$115)</f>
        <v>2.1937362682704173</v>
      </c>
      <c r="N253" s="274">
        <f>IF(N$115=0,0,(N$115-N$158)/NFM_fec!N$115)</f>
        <v>1.7381177111958783</v>
      </c>
      <c r="O253" s="274">
        <f>IF(O$115=0,0,(O$115-O$158)/NFM_fec!O$115)</f>
        <v>1.8024790879706212</v>
      </c>
      <c r="P253" s="274">
        <f>IF(P$115=0,0,(P$115-P$158)/NFM_fec!P$115)</f>
        <v>1.8781381891642608</v>
      </c>
      <c r="Q253" s="274">
        <f>IF(Q$115=0,0,(Q$115-Q$158)/NFM_fec!Q$115)</f>
        <v>1.9231219950521592</v>
      </c>
      <c r="R253" s="274">
        <f>IF(R$115=0,0,(R$115-R$158)/NFM_fec!R$115)</f>
        <v>1.8813993053654374</v>
      </c>
      <c r="S253" s="274">
        <f>IF(S$115=0,0,(S$115-S$158)/NFM_fec!S$115)</f>
        <v>1.9496778650093547</v>
      </c>
      <c r="T253" s="274">
        <f>IF(T$115=0,0,(T$115-T$158)/NFM_fec!T$115)</f>
        <v>1.950479012024652</v>
      </c>
      <c r="U253" s="274">
        <f>IF(U$115=0,0,(U$115-U$158)/NFM_fec!U$115)</f>
        <v>1.7365297543050648</v>
      </c>
      <c r="V253" s="274">
        <f>IF(V$115=0,0,(V$115-V$158)/NFM_fec!V$115)</f>
        <v>2.1268246459764057</v>
      </c>
      <c r="W253" s="274">
        <f>IF(W$115=0,0,(W$115-W$158)/NFM_fec!W$115)</f>
        <v>2.2751256097202308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1.2478374755088624</v>
      </c>
      <c r="C258" s="277">
        <f>IF(C$120=0,0,C$120/NFM_fec!C$120)</f>
        <v>1.1030159150051633</v>
      </c>
      <c r="D258" s="277">
        <f>IF(D$120=0,0,D$120/NFM_fec!D$120)</f>
        <v>0.69135612194589413</v>
      </c>
      <c r="E258" s="277">
        <f>IF(E$120=0,0,E$120/NFM_fec!E$120)</f>
        <v>0.82288458174570867</v>
      </c>
      <c r="F258" s="277">
        <f>IF(F$120=0,0,F$120/NFM_fec!F$120)</f>
        <v>1.0730557164078309</v>
      </c>
      <c r="G258" s="277">
        <f>IF(G$120=0,0,G$120/NFM_fec!G$120)</f>
        <v>1.264000944856317</v>
      </c>
      <c r="H258" s="277">
        <f>IF(H$120=0,0,H$120/NFM_fec!H$120)</f>
        <v>1.1435904395795891</v>
      </c>
      <c r="I258" s="277">
        <f>IF(I$120=0,0,I$120/NFM_fec!I$120)</f>
        <v>1.0919711880688281</v>
      </c>
      <c r="J258" s="277">
        <f>IF(J$120=0,0,J$120/NFM_fec!J$120)</f>
        <v>1.7545601166108498</v>
      </c>
      <c r="K258" s="277">
        <f>IF(K$120=0,0,K$120/NFM_fec!K$120)</f>
        <v>1.8514166145369728</v>
      </c>
      <c r="L258" s="277">
        <f>IF(L$120=0,0,L$120/NFM_fec!L$120)</f>
        <v>1.5799410102718228</v>
      </c>
      <c r="M258" s="277">
        <f>IF(M$120=0,0,M$120/NFM_fec!M$120)</f>
        <v>1.8809255668643943</v>
      </c>
      <c r="N258" s="277">
        <f>IF(N$120=0,0,N$120/NFM_fec!N$120)</f>
        <v>1.4151437216481417</v>
      </c>
      <c r="O258" s="277">
        <f>IF(O$120=0,0,O$120/NFM_fec!O$120)</f>
        <v>1.489971243298428</v>
      </c>
      <c r="P258" s="277">
        <f>IF(P$120=0,0,P$120/NFM_fec!P$120)</f>
        <v>1.6022320330221802</v>
      </c>
      <c r="Q258" s="277">
        <f>IF(Q$120=0,0,Q$120/NFM_fec!Q$120)</f>
        <v>1.6955622420843333</v>
      </c>
      <c r="R258" s="277">
        <f>IF(R$120=0,0,R$120/NFM_fec!R$120)</f>
        <v>1.6939306252256137</v>
      </c>
      <c r="S258" s="277">
        <f>IF(S$120=0,0,S$120/NFM_fec!S$120)</f>
        <v>1.798145040219258</v>
      </c>
      <c r="T258" s="277">
        <f>IF(T$120=0,0,T$120/NFM_fec!T$120)</f>
        <v>1.7785286438198213</v>
      </c>
      <c r="U258" s="277">
        <f>IF(U$120=0,0,U$120/NFM_fec!U$120)</f>
        <v>1.60263534066025</v>
      </c>
      <c r="V258" s="277">
        <f>IF(V$120=0,0,V$120/NFM_fec!V$120)</f>
        <v>2.0597749781115882</v>
      </c>
      <c r="W258" s="277">
        <f>IF(W$120=0,0,W$120/NFM_fec!W$120)</f>
        <v>2.2489951115104714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1.5045537851435591</v>
      </c>
      <c r="C259" s="278">
        <f>IF(C$126=0,0,C$126/NFM_fec!C$126)</f>
        <v>1.3268310007863826</v>
      </c>
      <c r="D259" s="278">
        <f>IF(D$126=0,0,D$126/NFM_fec!D$126)</f>
        <v>0.83781284772624409</v>
      </c>
      <c r="E259" s="278">
        <f>IF(E$126=0,0,E$126/NFM_fec!E$126)</f>
        <v>0.9880605189513828</v>
      </c>
      <c r="F259" s="278">
        <f>IF(F$126=0,0,F$126/NFM_fec!F$126)</f>
        <v>1.2081017196528898</v>
      </c>
      <c r="G259" s="278">
        <f>IF(G$126=0,0,G$126/NFM_fec!G$126)</f>
        <v>1.3583523059011722</v>
      </c>
      <c r="H259" s="278">
        <f>IF(H$126=0,0,H$126/NFM_fec!H$126)</f>
        <v>1.3093664952071675</v>
      </c>
      <c r="I259" s="278">
        <f>IF(I$126=0,0,I$126/NFM_fec!I$126)</f>
        <v>1.2095061249329204</v>
      </c>
      <c r="J259" s="278">
        <f>IF(J$126=0,0,J$126/NFM_fec!J$126)</f>
        <v>2.1341814243869557</v>
      </c>
      <c r="K259" s="278">
        <f>IF(K$126=0,0,K$126/NFM_fec!K$126)</f>
        <v>2.1091444587534682</v>
      </c>
      <c r="L259" s="278">
        <f>IF(L$126=0,0,L$126/NFM_fec!L$126)</f>
        <v>1.9264490034013788</v>
      </c>
      <c r="M259" s="278">
        <f>IF(M$126=0,0,M$126/NFM_fec!M$126)</f>
        <v>2.3269496704974464</v>
      </c>
      <c r="N259" s="278">
        <f>IF(N$126=0,0,N$126/NFM_fec!N$126)</f>
        <v>1.7793280907548692</v>
      </c>
      <c r="O259" s="278">
        <f>IF(O$126=0,0,O$126/NFM_fec!O$126)</f>
        <v>1.8632485371228205</v>
      </c>
      <c r="P259" s="278">
        <f>IF(P$126=0,0,P$126/NFM_fec!P$126)</f>
        <v>1.9296787125363308</v>
      </c>
      <c r="Q259" s="278">
        <f>IF(Q$126=0,0,Q$126/NFM_fec!Q$126)</f>
        <v>1.9668432394430804</v>
      </c>
      <c r="R259" s="278">
        <f>IF(R$126=0,0,R$126/NFM_fec!R$126)</f>
        <v>1.9278182631657723</v>
      </c>
      <c r="S259" s="278">
        <f>IF(S$126=0,0,S$126/NFM_fec!S$126)</f>
        <v>1.9958753574208312</v>
      </c>
      <c r="T259" s="278">
        <f>IF(T$126=0,0,T$126/NFM_fec!T$126)</f>
        <v>1.9726028104066049</v>
      </c>
      <c r="U259" s="278">
        <f>IF(U$126=0,0,U$126/NFM_fec!U$126)</f>
        <v>1.7313889793480746</v>
      </c>
      <c r="V259" s="278">
        <f>IF(V$126=0,0,V$126/NFM_fec!V$126)</f>
        <v>2.1838095889455325</v>
      </c>
      <c r="W259" s="278">
        <f>IF(W$126=0,0,W$126/NFM_fec!W$126)</f>
        <v>2.3518025686719111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1.5045537851435591</v>
      </c>
      <c r="C260" s="278">
        <f>IF(C$134=0,0,C$134/NFM_fec!C$134)</f>
        <v>1.3268310007863831</v>
      </c>
      <c r="D260" s="278">
        <f>IF(D$134=0,0,D$134/NFM_fec!D$134)</f>
        <v>0.83781284772624465</v>
      </c>
      <c r="E260" s="278">
        <f>IF(E$134=0,0,E$134/NFM_fec!E$134)</f>
        <v>0.98806051895138347</v>
      </c>
      <c r="F260" s="278">
        <f>IF(F$134=0,0,F$134/NFM_fec!F$134)</f>
        <v>1.2081017196528903</v>
      </c>
      <c r="G260" s="278">
        <f>IF(G$134=0,0,G$134/NFM_fec!G$134)</f>
        <v>1.3583523059011717</v>
      </c>
      <c r="H260" s="278">
        <f>IF(H$134=0,0,H$134/NFM_fec!H$134)</f>
        <v>1.3093664952071673</v>
      </c>
      <c r="I260" s="278">
        <f>IF(I$134=0,0,I$134/NFM_fec!I$134)</f>
        <v>1.2095061249329198</v>
      </c>
      <c r="J260" s="278">
        <f>IF(J$134=0,0,J$134/NFM_fec!J$134)</f>
        <v>1.9338065447689525</v>
      </c>
      <c r="K260" s="278">
        <f>IF(K$134=0,0,K$134/NFM_fec!K$134)</f>
        <v>2.0075929963488695</v>
      </c>
      <c r="L260" s="278">
        <f>IF(L$134=0,0,L$134/NFM_fec!L$134)</f>
        <v>1.8174814107098203</v>
      </c>
      <c r="M260" s="278">
        <f>IF(M$134=0,0,M$134/NFM_fec!M$134)</f>
        <v>2.1019095442345224</v>
      </c>
      <c r="N260" s="278">
        <f>IF(N$134=0,0,N$134/NFM_fec!N$134)</f>
        <v>1.6663163224422379</v>
      </c>
      <c r="O260" s="278">
        <f>IF(O$134=0,0,O$134/NFM_fec!O$134)</f>
        <v>1.7377797193419313</v>
      </c>
      <c r="P260" s="278">
        <f>IF(P$134=0,0,P$134/NFM_fec!P$134)</f>
        <v>1.8082835859923123</v>
      </c>
      <c r="Q260" s="278">
        <f>IF(Q$134=0,0,Q$134/NFM_fec!Q$134)</f>
        <v>1.8599394350738061</v>
      </c>
      <c r="R260" s="278">
        <f>IF(R$134=0,0,R$134/NFM_fec!R$134)</f>
        <v>1.809682800392246</v>
      </c>
      <c r="S260" s="278">
        <f>IF(S$134=0,0,S$134/NFM_fec!S$134)</f>
        <v>1.8860037352128596</v>
      </c>
      <c r="T260" s="278">
        <f>IF(T$134=0,0,T$134/NFM_fec!T$134)</f>
        <v>1.8659352047301165</v>
      </c>
      <c r="U260" s="278">
        <f>IF(U$134=0,0,U$134/NFM_fec!U$134)</f>
        <v>1.6208961692270434</v>
      </c>
      <c r="V260" s="278">
        <f>IF(V$134=0,0,V$134/NFM_fec!V$134)</f>
        <v>2.0710700220197729</v>
      </c>
      <c r="W260" s="278">
        <f>IF(W$134=0,0,W$134/NFM_fec!W$134)</f>
        <v>2.256728383081021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2.3865331184638578</v>
      </c>
      <c r="C261" s="279">
        <f>IF(C$141=0,0,C$141/NFM_fec!C$141)</f>
        <v>2.3280377862495572</v>
      </c>
      <c r="D261" s="279">
        <f>IF(D$141=0,0,D$141/NFM_fec!D$141)</f>
        <v>2.2324266001326687</v>
      </c>
      <c r="E261" s="279">
        <f>IF(E$141=0,0,E$141/NFM_fec!E$141)</f>
        <v>2.247102238310867</v>
      </c>
      <c r="F261" s="279">
        <f>IF(F$141=0,0,F$141/NFM_fec!F$141)</f>
        <v>2.310892190194846</v>
      </c>
      <c r="G261" s="279">
        <f>IF(G$141=0,0,G$141/NFM_fec!G$141)</f>
        <v>2.3212120447354212</v>
      </c>
      <c r="H261" s="279">
        <f>IF(H$141=0,0,H$141/NFM_fec!H$141)</f>
        <v>2.3312702155764389</v>
      </c>
      <c r="I261" s="279">
        <f>IF(I$141=0,0,I$141/NFM_fec!I$141)</f>
        <v>2.2387361019355163</v>
      </c>
      <c r="J261" s="279">
        <f>IF(J$141=0,0,J$141/NFM_fec!J$141)</f>
        <v>2.4651031546674353</v>
      </c>
      <c r="K261" s="279">
        <f>IF(K$141=0,0,K$141/NFM_fec!K$141)</f>
        <v>2.2243297894378853</v>
      </c>
      <c r="L261" s="279">
        <f>IF(L$141=0,0,L$141/NFM_fec!L$141)</f>
        <v>2.3179865601643197</v>
      </c>
      <c r="M261" s="279">
        <f>IF(M$141=0,0,M$141/NFM_fec!M$141)</f>
        <v>2.2164667642605687</v>
      </c>
      <c r="N261" s="279">
        <f>IF(N$141=0,0,N$141/NFM_fec!N$141)</f>
        <v>1.99636066291207</v>
      </c>
      <c r="O261" s="279">
        <f>IF(O$141=0,0,O$141/NFM_fec!O$141)</f>
        <v>1.9826989742523238</v>
      </c>
      <c r="P261" s="279">
        <f>IF(P$141=0,0,P$141/NFM_fec!P$141)</f>
        <v>2.1142089549652159</v>
      </c>
      <c r="Q261" s="279">
        <f>IF(Q$141=0,0,Q$141/NFM_fec!Q$141)</f>
        <v>2.1896042257542088</v>
      </c>
      <c r="R261" s="279">
        <f>IF(R$141=0,0,R$141/NFM_fec!R$141)</f>
        <v>2.1445340916117335</v>
      </c>
      <c r="S261" s="279">
        <f>IF(S$141=0,0,S$141/NFM_fec!S$141)</f>
        <v>2.2228055535742586</v>
      </c>
      <c r="T261" s="279">
        <f>IF(T$141=0,0,T$141/NFM_fec!T$141)</f>
        <v>2.3716506327978473</v>
      </c>
      <c r="U261" s="279">
        <f>IF(U$141=0,0,U$141/NFM_fec!U$141)</f>
        <v>2.3037476309714515</v>
      </c>
      <c r="V261" s="279">
        <f>IF(V$141=0,0,V$141/NFM_fec!V$141)</f>
        <v>2.3811443297704535</v>
      </c>
      <c r="W261" s="279">
        <f>IF(W$141=0,0,W$141/NFM_fec!W$141)</f>
        <v>2.3981171844339757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SI: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777.1016278950342</v>
      </c>
      <c r="C3" s="205">
        <f t="shared" si="0"/>
        <v>819.23830684924678</v>
      </c>
      <c r="D3" s="205">
        <f t="shared" si="0"/>
        <v>856.54688996956065</v>
      </c>
      <c r="E3" s="205">
        <f t="shared" si="0"/>
        <v>1053.1126834132674</v>
      </c>
      <c r="F3" s="205">
        <f t="shared" si="0"/>
        <v>1101.4278853474834</v>
      </c>
      <c r="G3" s="205">
        <f t="shared" si="0"/>
        <v>1043.9775845767128</v>
      </c>
      <c r="H3" s="205">
        <f t="shared" si="0"/>
        <v>1241.3411230266802</v>
      </c>
      <c r="I3" s="205">
        <f t="shared" si="0"/>
        <v>1233.5305848890052</v>
      </c>
      <c r="J3" s="205">
        <f t="shared" si="0"/>
        <v>1143.8143096434553</v>
      </c>
      <c r="K3" s="205">
        <f t="shared" si="0"/>
        <v>1059.0497394120325</v>
      </c>
      <c r="L3" s="205">
        <f t="shared" si="0"/>
        <v>1143.2770173058741</v>
      </c>
      <c r="M3" s="205">
        <f t="shared" si="0"/>
        <v>1201.0761967612568</v>
      </c>
      <c r="N3" s="205">
        <f t="shared" si="0"/>
        <v>1210.0563431849155</v>
      </c>
      <c r="O3" s="205">
        <f t="shared" si="0"/>
        <v>1284.0741712233412</v>
      </c>
      <c r="P3" s="205">
        <f t="shared" si="0"/>
        <v>1303.5216108033801</v>
      </c>
      <c r="Q3" s="205">
        <f t="shared" si="0"/>
        <v>1235.3000000000002</v>
      </c>
      <c r="R3" s="205">
        <f t="shared" si="0"/>
        <v>1139.0074151808255</v>
      </c>
      <c r="S3" s="205">
        <f t="shared" si="0"/>
        <v>1319.504746665626</v>
      </c>
      <c r="T3" s="205">
        <f t="shared" si="0"/>
        <v>1373.2404433558572</v>
      </c>
      <c r="U3" s="205">
        <f t="shared" si="0"/>
        <v>1537.7163403319855</v>
      </c>
      <c r="V3" s="205">
        <f t="shared" si="0"/>
        <v>1679.8213777071296</v>
      </c>
      <c r="W3" s="205">
        <f t="shared" si="0"/>
        <v>1613.312826382431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297.71991988907712</v>
      </c>
      <c r="C4" s="243">
        <f t="shared" si="1"/>
        <v>310.56908539401581</v>
      </c>
      <c r="D4" s="243">
        <f t="shared" si="1"/>
        <v>322.22074000412323</v>
      </c>
      <c r="E4" s="243">
        <f t="shared" si="1"/>
        <v>337.97901134906681</v>
      </c>
      <c r="F4" s="243">
        <f t="shared" si="1"/>
        <v>353.63296669829333</v>
      </c>
      <c r="G4" s="243">
        <f t="shared" si="1"/>
        <v>340.03643659340906</v>
      </c>
      <c r="H4" s="243">
        <f t="shared" si="1"/>
        <v>352.68326308295582</v>
      </c>
      <c r="I4" s="243">
        <f t="shared" si="1"/>
        <v>360.71969573130195</v>
      </c>
      <c r="J4" s="243">
        <f t="shared" si="1"/>
        <v>323.14783024855126</v>
      </c>
      <c r="K4" s="243">
        <f t="shared" si="1"/>
        <v>304.30602641299396</v>
      </c>
      <c r="L4" s="243">
        <f t="shared" si="1"/>
        <v>336.35466765322479</v>
      </c>
      <c r="M4" s="243">
        <f t="shared" si="1"/>
        <v>371.59246662267117</v>
      </c>
      <c r="N4" s="243">
        <f t="shared" si="1"/>
        <v>369.28177694607729</v>
      </c>
      <c r="O4" s="243">
        <f t="shared" si="1"/>
        <v>379.12875042876465</v>
      </c>
      <c r="P4" s="243">
        <f t="shared" si="1"/>
        <v>411.59584360975208</v>
      </c>
      <c r="Q4" s="243">
        <f t="shared" si="1"/>
        <v>372.70000000000005</v>
      </c>
      <c r="R4" s="243">
        <f t="shared" si="1"/>
        <v>358.68090962191485</v>
      </c>
      <c r="S4" s="243">
        <f t="shared" si="1"/>
        <v>380.51379118573948</v>
      </c>
      <c r="T4" s="243">
        <f t="shared" si="1"/>
        <v>369.11376480791409</v>
      </c>
      <c r="U4" s="243">
        <f t="shared" si="1"/>
        <v>382.37979022672658</v>
      </c>
      <c r="V4" s="243">
        <f t="shared" si="1"/>
        <v>409.06710280889064</v>
      </c>
      <c r="W4" s="243">
        <f t="shared" si="1"/>
        <v>431.09306817368918</v>
      </c>
      <c r="DA4" s="83"/>
    </row>
    <row r="5" spans="1:105" ht="12" customHeight="1" x14ac:dyDescent="0.25">
      <c r="A5" s="99" t="s">
        <v>57</v>
      </c>
      <c r="B5" s="284">
        <v>43.221143290496258</v>
      </c>
      <c r="C5" s="284">
        <v>44.143972798205397</v>
      </c>
      <c r="D5" s="284">
        <v>44.964425543809249</v>
      </c>
      <c r="E5" s="284">
        <v>46.050798979534413</v>
      </c>
      <c r="F5" s="284">
        <v>47.105180923562422</v>
      </c>
      <c r="G5" s="284">
        <v>46.190751935536603</v>
      </c>
      <c r="H5" s="284">
        <v>47.041886433867113</v>
      </c>
      <c r="I5" s="284">
        <v>52.860920624165971</v>
      </c>
      <c r="J5" s="284">
        <v>50.032294085511872</v>
      </c>
      <c r="K5" s="284">
        <v>32.690030503624953</v>
      </c>
      <c r="L5" s="284">
        <v>25.09266165587292</v>
      </c>
      <c r="M5" s="284">
        <v>24.10304505099576</v>
      </c>
      <c r="N5" s="284">
        <v>25.895729128072091</v>
      </c>
      <c r="O5" s="284">
        <v>27.817824514287199</v>
      </c>
      <c r="P5" s="284">
        <v>39.770439359671002</v>
      </c>
      <c r="Q5" s="284">
        <v>76.568427177686829</v>
      </c>
      <c r="R5" s="284">
        <v>66.242953582517785</v>
      </c>
      <c r="S5" s="284">
        <v>82.374953182413975</v>
      </c>
      <c r="T5" s="284">
        <v>81.256384882831981</v>
      </c>
      <c r="U5" s="284">
        <v>68.405812561428647</v>
      </c>
      <c r="V5" s="284">
        <v>59.505779923721278</v>
      </c>
      <c r="W5" s="284">
        <v>62.317752523784883</v>
      </c>
      <c r="DA5" s="94" t="s">
        <v>940</v>
      </c>
    </row>
    <row r="6" spans="1:105" ht="12" customHeight="1" x14ac:dyDescent="0.25">
      <c r="A6" s="99" t="s">
        <v>47</v>
      </c>
      <c r="B6" s="284">
        <v>254.49877659858089</v>
      </c>
      <c r="C6" s="284">
        <v>266.42511259581039</v>
      </c>
      <c r="D6" s="284">
        <v>277.256314460314</v>
      </c>
      <c r="E6" s="284">
        <v>291.92821236953239</v>
      </c>
      <c r="F6" s="284">
        <v>306.52778577473089</v>
      </c>
      <c r="G6" s="284">
        <v>293.84568465787248</v>
      </c>
      <c r="H6" s="284">
        <v>305.64137664908873</v>
      </c>
      <c r="I6" s="284">
        <v>307.85877510713601</v>
      </c>
      <c r="J6" s="284">
        <v>273.11553616303939</v>
      </c>
      <c r="K6" s="284">
        <v>271.61599590936902</v>
      </c>
      <c r="L6" s="284">
        <v>311.26200599735188</v>
      </c>
      <c r="M6" s="284">
        <v>347.48942157167539</v>
      </c>
      <c r="N6" s="284">
        <v>343.38604781800518</v>
      </c>
      <c r="O6" s="284">
        <v>351.31092591447742</v>
      </c>
      <c r="P6" s="284">
        <v>371.82540425008108</v>
      </c>
      <c r="Q6" s="284">
        <v>296.13157282231322</v>
      </c>
      <c r="R6" s="284">
        <v>292.43795603939708</v>
      </c>
      <c r="S6" s="284">
        <v>298.13883800332547</v>
      </c>
      <c r="T6" s="284">
        <v>287.85737992508211</v>
      </c>
      <c r="U6" s="284">
        <v>313.97397766529792</v>
      </c>
      <c r="V6" s="284">
        <v>349.56132288516937</v>
      </c>
      <c r="W6" s="284">
        <v>368.77531564990431</v>
      </c>
      <c r="DA6" s="94" t="s">
        <v>941</v>
      </c>
    </row>
    <row r="7" spans="1:105" ht="12" customHeight="1" x14ac:dyDescent="0.25">
      <c r="A7" s="49" t="s">
        <v>48</v>
      </c>
      <c r="B7" s="244">
        <v>479.38170800595702</v>
      </c>
      <c r="C7" s="244">
        <v>508.66922145523091</v>
      </c>
      <c r="D7" s="244">
        <v>534.32614996543737</v>
      </c>
      <c r="E7" s="244">
        <v>715.1336720642006</v>
      </c>
      <c r="F7" s="244">
        <v>747.79491864919009</v>
      </c>
      <c r="G7" s="244">
        <v>703.94114798330372</v>
      </c>
      <c r="H7" s="244">
        <v>888.65785994372436</v>
      </c>
      <c r="I7" s="244">
        <v>872.81088915770317</v>
      </c>
      <c r="J7" s="244">
        <v>820.66647939490406</v>
      </c>
      <c r="K7" s="244">
        <v>754.74371299903862</v>
      </c>
      <c r="L7" s="244">
        <v>806.92234965264925</v>
      </c>
      <c r="M7" s="244">
        <v>829.48373013858566</v>
      </c>
      <c r="N7" s="244">
        <v>840.77456623883825</v>
      </c>
      <c r="O7" s="244">
        <v>904.94542079457642</v>
      </c>
      <c r="P7" s="244">
        <v>891.92576719362796</v>
      </c>
      <c r="Q7" s="244">
        <v>862.6</v>
      </c>
      <c r="R7" s="244">
        <v>780.32650555891064</v>
      </c>
      <c r="S7" s="244">
        <v>938.99095547988645</v>
      </c>
      <c r="T7" s="244">
        <v>1004.126678547943</v>
      </c>
      <c r="U7" s="244">
        <v>1155.336550105259</v>
      </c>
      <c r="V7" s="244">
        <v>1270.7542748982389</v>
      </c>
      <c r="W7" s="244">
        <v>1182.219758208742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40.854576020536072</v>
      </c>
      <c r="C10" s="243">
        <v>38.598348889390238</v>
      </c>
      <c r="D10" s="243">
        <v>33.269525984660099</v>
      </c>
      <c r="E10" s="243">
        <v>48.466414353484083</v>
      </c>
      <c r="F10" s="243">
        <v>45.055245093055063</v>
      </c>
      <c r="G10" s="243">
        <v>44.410908313212254</v>
      </c>
      <c r="H10" s="243">
        <v>46.619090712004727</v>
      </c>
      <c r="I10" s="243">
        <v>49.080117186969247</v>
      </c>
      <c r="J10" s="243">
        <v>37.604632506009239</v>
      </c>
      <c r="K10" s="243">
        <v>27.873415408075449</v>
      </c>
      <c r="L10" s="243">
        <v>25.452208780309039</v>
      </c>
      <c r="M10" s="243">
        <v>18.88684194052998</v>
      </c>
      <c r="N10" s="243">
        <v>23.375446748861378</v>
      </c>
      <c r="O10" s="243">
        <v>20.59129118738386</v>
      </c>
      <c r="P10" s="243">
        <v>25.972772676280929</v>
      </c>
      <c r="Q10" s="243">
        <v>42.087950617754863</v>
      </c>
      <c r="R10" s="243">
        <v>45.18027023336299</v>
      </c>
      <c r="S10" s="243">
        <v>49.549346324114403</v>
      </c>
      <c r="T10" s="243">
        <v>44.578317565745969</v>
      </c>
      <c r="U10" s="243">
        <v>34.633047949643533</v>
      </c>
      <c r="V10" s="243">
        <v>31.849222852500379</v>
      </c>
      <c r="W10" s="243">
        <v>37.820564792057993</v>
      </c>
      <c r="DA10" s="83" t="s">
        <v>944</v>
      </c>
    </row>
    <row r="11" spans="1:105" ht="12" customHeight="1" x14ac:dyDescent="0.25">
      <c r="A11" s="107" t="s">
        <v>945</v>
      </c>
      <c r="B11" s="284">
        <v>128.5271114951862</v>
      </c>
      <c r="C11" s="284">
        <v>114.632041069346</v>
      </c>
      <c r="D11" s="284">
        <v>102.3077624222702</v>
      </c>
      <c r="E11" s="284">
        <v>179.69031522340731</v>
      </c>
      <c r="F11" s="284">
        <v>166.532906174125</v>
      </c>
      <c r="G11" s="284">
        <v>157.99147139340741</v>
      </c>
      <c r="H11" s="284">
        <v>154.6812175771185</v>
      </c>
      <c r="I11" s="284">
        <v>152.18231615452069</v>
      </c>
      <c r="J11" s="284">
        <v>105.4845590349737</v>
      </c>
      <c r="K11" s="284">
        <v>139.7589174725222</v>
      </c>
      <c r="L11" s="284">
        <v>202.19180064218469</v>
      </c>
      <c r="M11" s="284">
        <v>198.58429099018281</v>
      </c>
      <c r="N11" s="284">
        <v>185.62937966123391</v>
      </c>
      <c r="O11" s="284">
        <v>128.84188865691189</v>
      </c>
      <c r="P11" s="284">
        <v>144.08527915098111</v>
      </c>
      <c r="Q11" s="284">
        <v>111.71629444629799</v>
      </c>
      <c r="R11" s="284">
        <v>110.25413254952549</v>
      </c>
      <c r="S11" s="284">
        <v>120.3105407556755</v>
      </c>
      <c r="T11" s="284">
        <v>127.28286045557179</v>
      </c>
      <c r="U11" s="284">
        <v>106.94871652618291</v>
      </c>
      <c r="V11" s="284">
        <v>113.4832234342617</v>
      </c>
      <c r="W11" s="284">
        <v>127.2731944917425</v>
      </c>
      <c r="DA11" s="94" t="s">
        <v>946</v>
      </c>
    </row>
    <row r="12" spans="1:105" ht="12" customHeight="1" x14ac:dyDescent="0.25">
      <c r="A12" s="49" t="s">
        <v>947</v>
      </c>
      <c r="B12" s="244">
        <v>28.44279332636594</v>
      </c>
      <c r="C12" s="244">
        <v>26.976845857037819</v>
      </c>
      <c r="D12" s="244">
        <v>24.113804385481959</v>
      </c>
      <c r="E12" s="244">
        <v>49.057347916050752</v>
      </c>
      <c r="F12" s="244">
        <v>46.055791004274639</v>
      </c>
      <c r="G12" s="244">
        <v>43.298574869391992</v>
      </c>
      <c r="H12" s="244">
        <v>54.248249041670597</v>
      </c>
      <c r="I12" s="244">
        <v>50.792881515513812</v>
      </c>
      <c r="J12" s="244">
        <v>38.094024614695563</v>
      </c>
      <c r="K12" s="244">
        <v>42.187296155607633</v>
      </c>
      <c r="L12" s="244">
        <v>54.083956485137712</v>
      </c>
      <c r="M12" s="244">
        <v>42.498378685345237</v>
      </c>
      <c r="N12" s="244">
        <v>47.725433072387922</v>
      </c>
      <c r="O12" s="244">
        <v>42.689518638280632</v>
      </c>
      <c r="P12" s="244">
        <v>38.247783717406882</v>
      </c>
      <c r="Q12" s="244">
        <v>41.319392775315237</v>
      </c>
      <c r="R12" s="244">
        <v>44.198526344271528</v>
      </c>
      <c r="S12" s="244">
        <v>52.80888464921307</v>
      </c>
      <c r="T12" s="244">
        <v>56.148163543116581</v>
      </c>
      <c r="U12" s="244">
        <v>64.280061528143747</v>
      </c>
      <c r="V12" s="244">
        <v>78.313362500952763</v>
      </c>
      <c r="W12" s="244">
        <v>77.04911580182717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45.393973356151193</v>
      </c>
      <c r="C15" s="243">
        <v>45.393973356151193</v>
      </c>
      <c r="D15" s="243">
        <v>40.647574476907756</v>
      </c>
      <c r="E15" s="243">
        <v>54.886771114638051</v>
      </c>
      <c r="F15" s="243">
        <v>50.140372235394622</v>
      </c>
      <c r="G15" s="243">
        <v>50.140372235394622</v>
      </c>
      <c r="H15" s="243">
        <v>50.140372235394622</v>
      </c>
      <c r="I15" s="243">
        <v>54.886771114638051</v>
      </c>
      <c r="J15" s="243">
        <v>50.140372235394622</v>
      </c>
      <c r="K15" s="243">
        <v>50.140372235394622</v>
      </c>
      <c r="L15" s="243">
        <v>45.393973356151193</v>
      </c>
      <c r="M15" s="243">
        <v>45.393973356151193</v>
      </c>
      <c r="N15" s="243">
        <v>40.647574476907756</v>
      </c>
      <c r="O15" s="243">
        <v>40.647574476907756</v>
      </c>
      <c r="P15" s="243">
        <v>35.901175597664327</v>
      </c>
      <c r="Q15" s="243">
        <v>45.393973356151193</v>
      </c>
      <c r="R15" s="243">
        <v>50.140372235394622</v>
      </c>
      <c r="S15" s="243">
        <v>54.886771114638051</v>
      </c>
      <c r="T15" s="243">
        <v>50.140372235394622</v>
      </c>
      <c r="U15" s="243">
        <v>50.140372235394622</v>
      </c>
      <c r="V15" s="243">
        <v>50.140372235394622</v>
      </c>
      <c r="W15" s="243">
        <v>45.393973356151193</v>
      </c>
      <c r="DA15" s="83" t="s">
        <v>949</v>
      </c>
    </row>
    <row r="16" spans="1:105" ht="12" customHeight="1" x14ac:dyDescent="0.25">
      <c r="A16" s="107" t="s">
        <v>945</v>
      </c>
      <c r="B16" s="284">
        <v>153.91901277242911</v>
      </c>
      <c r="C16" s="284">
        <v>142.0652100496703</v>
      </c>
      <c r="D16" s="284">
        <v>142.0652100496703</v>
      </c>
      <c r="E16" s="284">
        <v>189.48042094070561</v>
      </c>
      <c r="F16" s="284">
        <v>177.6266182179468</v>
      </c>
      <c r="G16" s="284">
        <v>177.6266182179468</v>
      </c>
      <c r="H16" s="284">
        <v>165.77281549518801</v>
      </c>
      <c r="I16" s="284">
        <v>165.77281549518801</v>
      </c>
      <c r="J16" s="284">
        <v>165.77281549518801</v>
      </c>
      <c r="K16" s="284">
        <v>153.91901277242911</v>
      </c>
      <c r="L16" s="284">
        <v>213.1880263862233</v>
      </c>
      <c r="M16" s="284">
        <v>213.1880263862233</v>
      </c>
      <c r="N16" s="284">
        <v>201.33422366346451</v>
      </c>
      <c r="O16" s="284">
        <v>189.48042094070561</v>
      </c>
      <c r="P16" s="284">
        <v>189.48042094070561</v>
      </c>
      <c r="Q16" s="284">
        <v>177.6266182179468</v>
      </c>
      <c r="R16" s="284">
        <v>165.77281549518801</v>
      </c>
      <c r="S16" s="284">
        <v>165.77281549518801</v>
      </c>
      <c r="T16" s="284">
        <v>153.9190127724292</v>
      </c>
      <c r="U16" s="284">
        <v>142.06521004967041</v>
      </c>
      <c r="V16" s="284">
        <v>142.06521004967041</v>
      </c>
      <c r="W16" s="284">
        <v>142.06521004967041</v>
      </c>
      <c r="DA16" s="94" t="s">
        <v>950</v>
      </c>
    </row>
    <row r="17" spans="1:105" ht="12" customHeight="1" x14ac:dyDescent="0.25">
      <c r="A17" s="49" t="s">
        <v>947</v>
      </c>
      <c r="B17" s="244">
        <v>32.714214807073262</v>
      </c>
      <c r="C17" s="244">
        <v>32.714214807073262</v>
      </c>
      <c r="D17" s="244">
        <v>29.69144456364009</v>
      </c>
      <c r="E17" s="244">
        <v>53.873606511105493</v>
      </c>
      <c r="F17" s="244">
        <v>50.850836267672307</v>
      </c>
      <c r="G17" s="244">
        <v>50.850836267672307</v>
      </c>
      <c r="H17" s="244">
        <v>59.919146997971843</v>
      </c>
      <c r="I17" s="244">
        <v>59.919146997971843</v>
      </c>
      <c r="J17" s="244">
        <v>56.896376754538657</v>
      </c>
      <c r="K17" s="244">
        <v>56.896376754538657</v>
      </c>
      <c r="L17" s="244">
        <v>59.919146997971843</v>
      </c>
      <c r="M17" s="244">
        <v>56.896376754538657</v>
      </c>
      <c r="N17" s="244">
        <v>56.896376754538657</v>
      </c>
      <c r="O17" s="244">
        <v>53.873606511105493</v>
      </c>
      <c r="P17" s="244">
        <v>53.873606511105493</v>
      </c>
      <c r="Q17" s="244">
        <v>50.850836267672321</v>
      </c>
      <c r="R17" s="244">
        <v>50.850836267672321</v>
      </c>
      <c r="S17" s="244">
        <v>56.896376754538672</v>
      </c>
      <c r="T17" s="244">
        <v>59.919146997971843</v>
      </c>
      <c r="U17" s="244">
        <v>68.987457728271366</v>
      </c>
      <c r="V17" s="244">
        <v>84.101308945437239</v>
      </c>
      <c r="W17" s="244">
        <v>84.101308945437239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14.23919663773029</v>
      </c>
      <c r="F19" s="243">
        <v>0</v>
      </c>
      <c r="G19" s="243">
        <v>0</v>
      </c>
      <c r="H19" s="243">
        <v>4.7463988792434302</v>
      </c>
      <c r="I19" s="243">
        <v>4.7463988792434302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9.4927977584868604</v>
      </c>
      <c r="R19" s="243">
        <v>9.4927977584868604</v>
      </c>
      <c r="S19" s="243">
        <v>4.7463988792434302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0</v>
      </c>
      <c r="E20" s="284">
        <v>59.269013613794137</v>
      </c>
      <c r="F20" s="284">
        <v>0</v>
      </c>
      <c r="G20" s="284">
        <v>0</v>
      </c>
      <c r="H20" s="284">
        <v>0</v>
      </c>
      <c r="I20" s="284">
        <v>11.853802722758831</v>
      </c>
      <c r="J20" s="284">
        <v>0</v>
      </c>
      <c r="K20" s="284">
        <v>0</v>
      </c>
      <c r="L20" s="284">
        <v>71.122816336552972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11.853802722758831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0</v>
      </c>
      <c r="D21" s="244">
        <v>0</v>
      </c>
      <c r="E21" s="244">
        <v>24.182161947465399</v>
      </c>
      <c r="F21" s="244">
        <v>0</v>
      </c>
      <c r="G21" s="244">
        <v>0</v>
      </c>
      <c r="H21" s="244">
        <v>12.0910809737327</v>
      </c>
      <c r="I21" s="244">
        <v>0</v>
      </c>
      <c r="J21" s="244">
        <v>0</v>
      </c>
      <c r="K21" s="244">
        <v>0</v>
      </c>
      <c r="L21" s="244">
        <v>6.0455404868663498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9.0683107302995243</v>
      </c>
      <c r="T21" s="244">
        <v>3.0227702434331749</v>
      </c>
      <c r="U21" s="244">
        <v>12.0910809737327</v>
      </c>
      <c r="V21" s="244">
        <v>15.11385121716587</v>
      </c>
      <c r="W21" s="244">
        <v>3.0227702434331749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4.7463988792434364</v>
      </c>
      <c r="E23" s="243">
        <f t="shared" si="2"/>
        <v>0</v>
      </c>
      <c r="F23" s="243">
        <f t="shared" si="2"/>
        <v>4.7463988792434293</v>
      </c>
      <c r="G23" s="243">
        <f t="shared" si="2"/>
        <v>0</v>
      </c>
      <c r="H23" s="243">
        <f t="shared" si="2"/>
        <v>4.7463988792434293</v>
      </c>
      <c r="I23" s="243">
        <f t="shared" si="2"/>
        <v>0</v>
      </c>
      <c r="J23" s="243">
        <f t="shared" si="2"/>
        <v>4.7463988792434293</v>
      </c>
      <c r="K23" s="243">
        <f t="shared" si="2"/>
        <v>0</v>
      </c>
      <c r="L23" s="243">
        <f t="shared" si="2"/>
        <v>4.7463988792434293</v>
      </c>
      <c r="M23" s="243">
        <f t="shared" si="2"/>
        <v>0</v>
      </c>
      <c r="N23" s="243">
        <f t="shared" si="2"/>
        <v>4.7463988792434364</v>
      </c>
      <c r="O23" s="243">
        <f t="shared" si="2"/>
        <v>0</v>
      </c>
      <c r="P23" s="243">
        <f t="shared" si="2"/>
        <v>4.7463988792434293</v>
      </c>
      <c r="Q23" s="243">
        <f t="shared" si="2"/>
        <v>0</v>
      </c>
      <c r="R23" s="243">
        <f t="shared" si="2"/>
        <v>4.7463988792434293</v>
      </c>
      <c r="S23" s="243">
        <f t="shared" si="2"/>
        <v>0</v>
      </c>
      <c r="T23" s="243">
        <f t="shared" si="2"/>
        <v>4.7463988792434293</v>
      </c>
      <c r="U23" s="243">
        <f t="shared" si="2"/>
        <v>0</v>
      </c>
      <c r="V23" s="243">
        <f t="shared" si="2"/>
        <v>0</v>
      </c>
      <c r="W23" s="243">
        <f t="shared" si="2"/>
        <v>4.7463988792434293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11.853802722758815</v>
      </c>
      <c r="D24" s="284">
        <f t="shared" si="3"/>
        <v>0</v>
      </c>
      <c r="E24" s="284">
        <f t="shared" si="3"/>
        <v>11.853802722758815</v>
      </c>
      <c r="F24" s="284">
        <f t="shared" si="3"/>
        <v>11.853802722758815</v>
      </c>
      <c r="G24" s="284">
        <f t="shared" si="3"/>
        <v>0</v>
      </c>
      <c r="H24" s="284">
        <f t="shared" si="3"/>
        <v>11.853802722758786</v>
      </c>
      <c r="I24" s="284">
        <f t="shared" si="3"/>
        <v>11.853802722758843</v>
      </c>
      <c r="J24" s="284">
        <f t="shared" si="3"/>
        <v>0</v>
      </c>
      <c r="K24" s="284">
        <f t="shared" si="3"/>
        <v>11.8538027227589</v>
      </c>
      <c r="L24" s="284">
        <f t="shared" si="3"/>
        <v>11.853802722758786</v>
      </c>
      <c r="M24" s="284">
        <f t="shared" si="3"/>
        <v>0</v>
      </c>
      <c r="N24" s="284">
        <f t="shared" si="3"/>
        <v>11.853802722758786</v>
      </c>
      <c r="O24" s="284">
        <f t="shared" si="3"/>
        <v>11.8538027227589</v>
      </c>
      <c r="P24" s="284">
        <f t="shared" si="3"/>
        <v>0</v>
      </c>
      <c r="Q24" s="284">
        <f t="shared" si="3"/>
        <v>11.853802722758815</v>
      </c>
      <c r="R24" s="284">
        <f t="shared" si="3"/>
        <v>11.853802722758786</v>
      </c>
      <c r="S24" s="284">
        <f t="shared" si="3"/>
        <v>0</v>
      </c>
      <c r="T24" s="284">
        <f t="shared" si="3"/>
        <v>11.853802722758815</v>
      </c>
      <c r="U24" s="284">
        <f t="shared" si="3"/>
        <v>11.853802722758786</v>
      </c>
      <c r="V24" s="284">
        <f t="shared" si="3"/>
        <v>0</v>
      </c>
      <c r="W24" s="284">
        <f t="shared" si="3"/>
        <v>11.853802722758843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3.0227702434331718</v>
      </c>
      <c r="E25" s="244">
        <f t="shared" si="4"/>
        <v>0</v>
      </c>
      <c r="F25" s="244">
        <f t="shared" si="4"/>
        <v>3.022770243433186</v>
      </c>
      <c r="G25" s="244">
        <f t="shared" si="4"/>
        <v>0</v>
      </c>
      <c r="H25" s="244">
        <f t="shared" si="4"/>
        <v>3.0227702434331647</v>
      </c>
      <c r="I25" s="244">
        <f t="shared" si="4"/>
        <v>0</v>
      </c>
      <c r="J25" s="244">
        <f t="shared" si="4"/>
        <v>3.022770243433186</v>
      </c>
      <c r="K25" s="244">
        <f t="shared" si="4"/>
        <v>0</v>
      </c>
      <c r="L25" s="244">
        <f t="shared" si="4"/>
        <v>3.0227702434331647</v>
      </c>
      <c r="M25" s="244">
        <f t="shared" si="4"/>
        <v>3.022770243433186</v>
      </c>
      <c r="N25" s="244">
        <f t="shared" si="4"/>
        <v>0</v>
      </c>
      <c r="O25" s="244">
        <f t="shared" si="4"/>
        <v>3.0227702434331647</v>
      </c>
      <c r="P25" s="244">
        <f t="shared" si="4"/>
        <v>0</v>
      </c>
      <c r="Q25" s="244">
        <f t="shared" si="4"/>
        <v>3.0227702434331718</v>
      </c>
      <c r="R25" s="244">
        <f t="shared" si="4"/>
        <v>0</v>
      </c>
      <c r="S25" s="244">
        <f t="shared" si="4"/>
        <v>3.0227702434331718</v>
      </c>
      <c r="T25" s="244">
        <f t="shared" si="4"/>
        <v>0</v>
      </c>
      <c r="U25" s="244">
        <f t="shared" si="4"/>
        <v>3.0227702434331718</v>
      </c>
      <c r="V25" s="244">
        <f t="shared" si="4"/>
        <v>0</v>
      </c>
      <c r="W25" s="244">
        <f t="shared" si="4"/>
        <v>3.0227702434331718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4.5393973356151207</v>
      </c>
      <c r="C27" s="243">
        <f t="shared" si="5"/>
        <v>6.7956244667609553</v>
      </c>
      <c r="D27" s="243">
        <f t="shared" si="5"/>
        <v>7.3780484922476575</v>
      </c>
      <c r="E27" s="243">
        <f t="shared" si="5"/>
        <v>6.4203567611539683</v>
      </c>
      <c r="F27" s="243">
        <f t="shared" si="5"/>
        <v>5.0851271423395588</v>
      </c>
      <c r="G27" s="243">
        <f t="shared" si="5"/>
        <v>5.7294639221823687</v>
      </c>
      <c r="H27" s="243">
        <f t="shared" si="5"/>
        <v>3.5212815233898951</v>
      </c>
      <c r="I27" s="243">
        <f t="shared" si="5"/>
        <v>5.8066539276688047</v>
      </c>
      <c r="J27" s="243">
        <f t="shared" si="5"/>
        <v>12.535739729385384</v>
      </c>
      <c r="K27" s="243">
        <f t="shared" si="5"/>
        <v>22.266956827319174</v>
      </c>
      <c r="L27" s="243">
        <f t="shared" si="5"/>
        <v>19.941764575842154</v>
      </c>
      <c r="M27" s="243">
        <f t="shared" si="5"/>
        <v>26.507131415621213</v>
      </c>
      <c r="N27" s="243">
        <f t="shared" si="5"/>
        <v>17.272127728046378</v>
      </c>
      <c r="O27" s="243">
        <f t="shared" si="5"/>
        <v>20.056283289523897</v>
      </c>
      <c r="P27" s="243">
        <f t="shared" si="5"/>
        <v>9.9284029213833982</v>
      </c>
      <c r="Q27" s="243">
        <f t="shared" si="5"/>
        <v>3.3060227383963294</v>
      </c>
      <c r="R27" s="243">
        <f t="shared" si="5"/>
        <v>4.9601020020316327</v>
      </c>
      <c r="S27" s="243">
        <f t="shared" si="5"/>
        <v>5.3374247905236487</v>
      </c>
      <c r="T27" s="243">
        <f t="shared" si="5"/>
        <v>5.5620546696486528</v>
      </c>
      <c r="U27" s="243">
        <f t="shared" si="5"/>
        <v>15.507324285751089</v>
      </c>
      <c r="V27" s="243">
        <f t="shared" si="5"/>
        <v>18.291149382894243</v>
      </c>
      <c r="W27" s="243">
        <f t="shared" si="5"/>
        <v>7.5734085640931994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25.391901277242908</v>
      </c>
      <c r="C28" s="284">
        <f t="shared" si="6"/>
        <v>27.433168980324297</v>
      </c>
      <c r="D28" s="284">
        <f t="shared" si="6"/>
        <v>39.757447627400097</v>
      </c>
      <c r="E28" s="284">
        <f t="shared" si="6"/>
        <v>9.790105717298303</v>
      </c>
      <c r="F28" s="284">
        <f t="shared" si="6"/>
        <v>11.093712043821796</v>
      </c>
      <c r="G28" s="284">
        <f t="shared" si="6"/>
        <v>19.63514682453939</v>
      </c>
      <c r="H28" s="284">
        <f t="shared" si="6"/>
        <v>11.09159791806951</v>
      </c>
      <c r="I28" s="284">
        <f t="shared" si="6"/>
        <v>13.590499340667321</v>
      </c>
      <c r="J28" s="284">
        <f t="shared" si="6"/>
        <v>60.288256460214313</v>
      </c>
      <c r="K28" s="284">
        <f t="shared" si="6"/>
        <v>14.160095299906914</v>
      </c>
      <c r="L28" s="284">
        <f t="shared" si="6"/>
        <v>10.996225744038611</v>
      </c>
      <c r="M28" s="284">
        <f t="shared" si="6"/>
        <v>14.603735396040491</v>
      </c>
      <c r="N28" s="284">
        <f t="shared" si="6"/>
        <v>15.704844002230601</v>
      </c>
      <c r="O28" s="284">
        <f t="shared" si="6"/>
        <v>60.638532283793722</v>
      </c>
      <c r="P28" s="284">
        <f t="shared" si="6"/>
        <v>45.395141789724505</v>
      </c>
      <c r="Q28" s="284">
        <f t="shared" si="6"/>
        <v>65.910323771648805</v>
      </c>
      <c r="R28" s="284">
        <f t="shared" si="6"/>
        <v>55.518682945662519</v>
      </c>
      <c r="S28" s="284">
        <f t="shared" si="6"/>
        <v>45.462274739512509</v>
      </c>
      <c r="T28" s="284">
        <f t="shared" si="6"/>
        <v>26.636152316857405</v>
      </c>
      <c r="U28" s="284">
        <f t="shared" si="6"/>
        <v>35.116493523487506</v>
      </c>
      <c r="V28" s="284">
        <f t="shared" si="6"/>
        <v>28.581986615408709</v>
      </c>
      <c r="W28" s="284">
        <f t="shared" si="6"/>
        <v>14.792015557927911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4.2714214807073212</v>
      </c>
      <c r="C29" s="244">
        <f t="shared" si="7"/>
        <v>5.7373689500354423</v>
      </c>
      <c r="D29" s="244">
        <f t="shared" si="7"/>
        <v>5.5776401781581306</v>
      </c>
      <c r="E29" s="244">
        <f t="shared" si="7"/>
        <v>4.816258595054741</v>
      </c>
      <c r="F29" s="244">
        <f t="shared" si="7"/>
        <v>4.7950452633976681</v>
      </c>
      <c r="G29" s="244">
        <f t="shared" si="7"/>
        <v>7.5522613982803151</v>
      </c>
      <c r="H29" s="244">
        <f t="shared" si="7"/>
        <v>5.6708979563012463</v>
      </c>
      <c r="I29" s="244">
        <f t="shared" si="7"/>
        <v>9.1262654824580309</v>
      </c>
      <c r="J29" s="244">
        <f t="shared" si="7"/>
        <v>18.802352139843094</v>
      </c>
      <c r="K29" s="244">
        <f t="shared" si="7"/>
        <v>14.709080598931024</v>
      </c>
      <c r="L29" s="244">
        <f t="shared" si="7"/>
        <v>5.8351905128341315</v>
      </c>
      <c r="M29" s="244">
        <f t="shared" si="7"/>
        <v>14.39799806919342</v>
      </c>
      <c r="N29" s="244">
        <f t="shared" si="7"/>
        <v>9.1709436821507353</v>
      </c>
      <c r="O29" s="244">
        <f t="shared" si="7"/>
        <v>11.184087872824861</v>
      </c>
      <c r="P29" s="244">
        <f t="shared" si="7"/>
        <v>15.62582279369861</v>
      </c>
      <c r="Q29" s="244">
        <f t="shared" si="7"/>
        <v>9.5314434923570843</v>
      </c>
      <c r="R29" s="244">
        <f t="shared" si="7"/>
        <v>6.652309923400793</v>
      </c>
      <c r="S29" s="244">
        <f t="shared" si="7"/>
        <v>4.0874921053256017</v>
      </c>
      <c r="T29" s="244">
        <f t="shared" si="7"/>
        <v>3.7709834548552621</v>
      </c>
      <c r="U29" s="244">
        <f t="shared" si="7"/>
        <v>4.7073962001276186</v>
      </c>
      <c r="V29" s="244">
        <f t="shared" si="7"/>
        <v>5.7879464444844757</v>
      </c>
      <c r="W29" s="244">
        <f t="shared" si="7"/>
        <v>7.0521931436100687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116.0527944969905</v>
      </c>
      <c r="C32" s="212">
        <v>106.6685296646604</v>
      </c>
      <c r="D32" s="212">
        <v>114.0435081685296</v>
      </c>
      <c r="E32" s="212">
        <v>182.86044711951851</v>
      </c>
      <c r="F32" s="212">
        <v>182.15821152192601</v>
      </c>
      <c r="G32" s="212">
        <v>168.2263972484952</v>
      </c>
      <c r="H32" s="212">
        <v>171.93800515907131</v>
      </c>
      <c r="I32" s="212">
        <v>183.14273430782461</v>
      </c>
      <c r="J32" s="212">
        <v>160.08288907996561</v>
      </c>
      <c r="K32" s="212">
        <v>158.89905417024929</v>
      </c>
      <c r="L32" s="212">
        <v>168.97480653482381</v>
      </c>
      <c r="M32" s="212">
        <v>156.553826311264</v>
      </c>
      <c r="N32" s="212">
        <v>148.88993981083411</v>
      </c>
      <c r="O32" s="212">
        <v>149.5705073086844</v>
      </c>
      <c r="P32" s="212">
        <v>151.6357695614789</v>
      </c>
      <c r="Q32" s="212">
        <v>159.82484952708509</v>
      </c>
      <c r="R32" s="212">
        <v>163.123301805675</v>
      </c>
      <c r="S32" s="212">
        <v>163.9394668959587</v>
      </c>
      <c r="T32" s="212">
        <v>152.07171109200351</v>
      </c>
      <c r="U32" s="212">
        <v>154.02545141874461</v>
      </c>
      <c r="V32" s="212">
        <v>158.11023215821149</v>
      </c>
      <c r="W32" s="212">
        <v>166.64436801375749</v>
      </c>
      <c r="DA32" s="109" t="s">
        <v>955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7.1073946689595866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8.9423903697334467E-3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6.8787618228718825</v>
      </c>
      <c r="C34" s="206">
        <f t="shared" si="8"/>
        <v>5.8516766981943249</v>
      </c>
      <c r="D34" s="206">
        <f t="shared" si="8"/>
        <v>4.9489251934651755</v>
      </c>
      <c r="E34" s="206">
        <f t="shared" si="8"/>
        <v>16.100687876182285</v>
      </c>
      <c r="F34" s="206">
        <f t="shared" si="8"/>
        <v>10.965434221840068</v>
      </c>
      <c r="G34" s="206">
        <f t="shared" si="8"/>
        <v>12.259931212381769</v>
      </c>
      <c r="H34" s="206">
        <f t="shared" si="8"/>
        <v>13.031470335339638</v>
      </c>
      <c r="I34" s="206">
        <f t="shared" si="8"/>
        <v>12.864746345657782</v>
      </c>
      <c r="J34" s="206">
        <f t="shared" si="8"/>
        <v>10.0804815133276</v>
      </c>
      <c r="K34" s="206">
        <f t="shared" si="8"/>
        <v>8.0869303525365428</v>
      </c>
      <c r="L34" s="206">
        <f t="shared" si="8"/>
        <v>8.1192605331040397</v>
      </c>
      <c r="M34" s="206">
        <f t="shared" si="8"/>
        <v>7.098366294067068</v>
      </c>
      <c r="N34" s="206">
        <f t="shared" si="8"/>
        <v>8.1141874462596721</v>
      </c>
      <c r="O34" s="206">
        <f t="shared" si="8"/>
        <v>7.0965606190885637</v>
      </c>
      <c r="P34" s="206">
        <f t="shared" si="8"/>
        <v>6.114187446259673</v>
      </c>
      <c r="Q34" s="206">
        <f t="shared" si="8"/>
        <v>4.1522785898538261</v>
      </c>
      <c r="R34" s="206">
        <f t="shared" si="8"/>
        <v>5.1697334479793646</v>
      </c>
      <c r="S34" s="206">
        <f t="shared" si="8"/>
        <v>4.1215821152192609</v>
      </c>
      <c r="T34" s="206">
        <f t="shared" si="8"/>
        <v>4.1453998280309543</v>
      </c>
      <c r="U34" s="206">
        <f t="shared" si="8"/>
        <v>3.7663800515907129</v>
      </c>
      <c r="V34" s="206">
        <f t="shared" si="8"/>
        <v>3.7134135855545995</v>
      </c>
      <c r="W34" s="206">
        <f t="shared" si="8"/>
        <v>3.2921754084264832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1.129750644883921</v>
      </c>
      <c r="F36" s="206">
        <v>1.129750644883921</v>
      </c>
      <c r="G36" s="206">
        <v>3.389251934651762</v>
      </c>
      <c r="H36" s="206">
        <v>2.259501289767841</v>
      </c>
      <c r="I36" s="206">
        <v>1.099914015477214</v>
      </c>
      <c r="J36" s="206">
        <v>1.099914015477214</v>
      </c>
      <c r="K36" s="206">
        <v>1.099914015477214</v>
      </c>
      <c r="L36" s="206">
        <v>1.099914015477214</v>
      </c>
      <c r="M36" s="206">
        <v>1.099914015477214</v>
      </c>
      <c r="N36" s="206">
        <v>1.099914015477214</v>
      </c>
      <c r="O36" s="206">
        <v>1.099914015477214</v>
      </c>
      <c r="P36" s="206">
        <v>1.099914015477214</v>
      </c>
      <c r="Q36" s="206">
        <v>1.099914015477214</v>
      </c>
      <c r="R36" s="206">
        <v>1.099914015477214</v>
      </c>
      <c r="S36" s="206">
        <v>0.9877042132416165</v>
      </c>
      <c r="T36" s="206">
        <v>1.0338779019776441</v>
      </c>
      <c r="U36" s="206">
        <v>1.0141014617368871</v>
      </c>
      <c r="V36" s="206">
        <v>1.0668959587274289</v>
      </c>
      <c r="W36" s="206">
        <v>0.64565778159931209</v>
      </c>
      <c r="DA36" s="71" t="s">
        <v>958</v>
      </c>
    </row>
    <row r="37" spans="1:105" ht="12" customHeight="1" x14ac:dyDescent="0.25">
      <c r="A37" s="18" t="s">
        <v>69</v>
      </c>
      <c r="B37" s="206">
        <v>2.0540842648323299</v>
      </c>
      <c r="C37" s="206">
        <v>1.026999140154772</v>
      </c>
      <c r="D37" s="206">
        <v>2.0540842648323299</v>
      </c>
      <c r="E37" s="206">
        <v>8.2163370593293195</v>
      </c>
      <c r="F37" s="206">
        <v>3.0810834049871021</v>
      </c>
      <c r="G37" s="206">
        <v>3.0810834049871021</v>
      </c>
      <c r="H37" s="206">
        <v>3.0524505588993982</v>
      </c>
      <c r="I37" s="206">
        <v>5.0874462596732588</v>
      </c>
      <c r="J37" s="206">
        <v>4.0699054170249349</v>
      </c>
      <c r="K37" s="206">
        <v>3.0524505588993982</v>
      </c>
      <c r="L37" s="206">
        <v>4.0699054170249349</v>
      </c>
      <c r="M37" s="206">
        <v>3.0524505588993982</v>
      </c>
      <c r="N37" s="206">
        <v>4.0699054170249349</v>
      </c>
      <c r="O37" s="206">
        <v>3.0525365434221841</v>
      </c>
      <c r="P37" s="206">
        <v>3.0522785898538261</v>
      </c>
      <c r="Q37" s="206">
        <v>3.0523645743766119</v>
      </c>
      <c r="R37" s="206">
        <v>4.0698194325021504</v>
      </c>
      <c r="S37" s="206">
        <v>3.107394668959587</v>
      </c>
      <c r="T37" s="206">
        <v>3.1104901117798791</v>
      </c>
      <c r="U37" s="206">
        <v>2.7522785898538258</v>
      </c>
      <c r="V37" s="206">
        <v>2.6465176268271708</v>
      </c>
      <c r="W37" s="206">
        <v>2.6465176268271708</v>
      </c>
      <c r="DA37" s="71" t="s">
        <v>959</v>
      </c>
    </row>
    <row r="38" spans="1:105" ht="12" customHeight="1" x14ac:dyDescent="0.25">
      <c r="A38" s="18" t="s">
        <v>70</v>
      </c>
      <c r="B38" s="206">
        <v>4.8246775580395527</v>
      </c>
      <c r="C38" s="206">
        <v>4.8246775580395527</v>
      </c>
      <c r="D38" s="206">
        <v>2.894840928632846</v>
      </c>
      <c r="E38" s="206">
        <v>6.7546001719690452</v>
      </c>
      <c r="F38" s="206">
        <v>6.7546001719690452</v>
      </c>
      <c r="G38" s="206">
        <v>5.7895958727429058</v>
      </c>
      <c r="H38" s="206">
        <v>7.7195184866723991</v>
      </c>
      <c r="I38" s="206">
        <v>5.901117798796216</v>
      </c>
      <c r="J38" s="206">
        <v>4.9106620808254506</v>
      </c>
      <c r="K38" s="206">
        <v>3.9345657781599308</v>
      </c>
      <c r="L38" s="206">
        <v>2.949441100601891</v>
      </c>
      <c r="M38" s="206">
        <v>2.946001719690456</v>
      </c>
      <c r="N38" s="206">
        <v>2.944368013757523</v>
      </c>
      <c r="O38" s="206">
        <v>2.9441100601891659</v>
      </c>
      <c r="P38" s="206">
        <v>1.961994840928633</v>
      </c>
      <c r="Q38" s="206">
        <v>0</v>
      </c>
      <c r="R38" s="206">
        <v>0</v>
      </c>
      <c r="S38" s="206">
        <v>2.5451418744625968E-2</v>
      </c>
      <c r="T38" s="206">
        <v>0</v>
      </c>
      <c r="U38" s="206">
        <v>0</v>
      </c>
      <c r="V38" s="206">
        <v>0</v>
      </c>
      <c r="W38" s="206">
        <v>0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0.77626827171109203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1.031814273430782E-3</v>
      </c>
      <c r="T39" s="206">
        <v>1.031814273430782E-3</v>
      </c>
      <c r="U39" s="206">
        <v>0</v>
      </c>
      <c r="V39" s="206">
        <v>0</v>
      </c>
      <c r="W39" s="206">
        <v>0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65.111779879621665</v>
      </c>
      <c r="C40" s="206">
        <f t="shared" si="9"/>
        <v>57.394668959587271</v>
      </c>
      <c r="D40" s="206">
        <f t="shared" si="9"/>
        <v>52.751504729148749</v>
      </c>
      <c r="E40" s="206">
        <f t="shared" si="9"/>
        <v>60.468615649183143</v>
      </c>
      <c r="F40" s="206">
        <f t="shared" si="9"/>
        <v>67.562338779019768</v>
      </c>
      <c r="G40" s="206">
        <f t="shared" si="9"/>
        <v>53.35339638865004</v>
      </c>
      <c r="H40" s="206">
        <f t="shared" si="9"/>
        <v>53.331900257953563</v>
      </c>
      <c r="I40" s="206">
        <f t="shared" si="9"/>
        <v>56.70679277730008</v>
      </c>
      <c r="J40" s="206">
        <f t="shared" si="9"/>
        <v>56.814273430782457</v>
      </c>
      <c r="K40" s="206">
        <f t="shared" si="9"/>
        <v>59.286328460877037</v>
      </c>
      <c r="L40" s="206">
        <f t="shared" si="9"/>
        <v>63.950988822012043</v>
      </c>
      <c r="M40" s="206">
        <f t="shared" si="9"/>
        <v>51.117798796216682</v>
      </c>
      <c r="N40" s="206">
        <f t="shared" si="9"/>
        <v>47.678417884780742</v>
      </c>
      <c r="O40" s="206">
        <f t="shared" si="9"/>
        <v>47.828890799656058</v>
      </c>
      <c r="P40" s="206">
        <f t="shared" si="9"/>
        <v>44.81943250214961</v>
      </c>
      <c r="Q40" s="206">
        <f t="shared" si="9"/>
        <v>46.238177128116938</v>
      </c>
      <c r="R40" s="206">
        <f t="shared" si="9"/>
        <v>46.646603611349953</v>
      </c>
      <c r="S40" s="206">
        <f t="shared" si="9"/>
        <v>46.75623387790197</v>
      </c>
      <c r="T40" s="206">
        <f t="shared" si="9"/>
        <v>45.238005159071371</v>
      </c>
      <c r="U40" s="206">
        <f t="shared" si="9"/>
        <v>43.31754084264832</v>
      </c>
      <c r="V40" s="206">
        <f t="shared" si="9"/>
        <v>47.473172828890803</v>
      </c>
      <c r="W40" s="206">
        <f t="shared" si="9"/>
        <v>49.834221840068793</v>
      </c>
      <c r="DA40" s="71"/>
    </row>
    <row r="41" spans="1:105" ht="12" customHeight="1" x14ac:dyDescent="0.25">
      <c r="A41" s="18" t="s">
        <v>72</v>
      </c>
      <c r="B41" s="206">
        <v>65.111779879621665</v>
      </c>
      <c r="C41" s="206">
        <v>57.394668959587271</v>
      </c>
      <c r="D41" s="206">
        <v>52.751504729148749</v>
      </c>
      <c r="E41" s="206">
        <v>60.468615649183143</v>
      </c>
      <c r="F41" s="206">
        <v>67.562338779019768</v>
      </c>
      <c r="G41" s="206">
        <v>53.35339638865004</v>
      </c>
      <c r="H41" s="206">
        <v>53.331900257953563</v>
      </c>
      <c r="I41" s="206">
        <v>56.70679277730008</v>
      </c>
      <c r="J41" s="206">
        <v>56.814273430782457</v>
      </c>
      <c r="K41" s="206">
        <v>59.286328460877037</v>
      </c>
      <c r="L41" s="206">
        <v>63.950988822012043</v>
      </c>
      <c r="M41" s="206">
        <v>51.117798796216682</v>
      </c>
      <c r="N41" s="206">
        <v>47.678417884780742</v>
      </c>
      <c r="O41" s="206">
        <v>47.828890799656058</v>
      </c>
      <c r="P41" s="206">
        <v>44.81943250214961</v>
      </c>
      <c r="Q41" s="206">
        <v>46.238177128116938</v>
      </c>
      <c r="R41" s="206">
        <v>46.646603611349953</v>
      </c>
      <c r="S41" s="206">
        <v>46.75623387790197</v>
      </c>
      <c r="T41" s="206">
        <v>45.238005159071371</v>
      </c>
      <c r="U41" s="206">
        <v>43.31754084264832</v>
      </c>
      <c r="V41" s="206">
        <v>47.473172828890803</v>
      </c>
      <c r="W41" s="206">
        <v>49.834221840068793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8.1207222699914006</v>
      </c>
      <c r="C43" s="206">
        <f t="shared" si="10"/>
        <v>6.44883920894239</v>
      </c>
      <c r="D43" s="206">
        <f t="shared" si="10"/>
        <v>8.0490971625107477</v>
      </c>
      <c r="E43" s="206">
        <f t="shared" si="10"/>
        <v>8.4551160791057605</v>
      </c>
      <c r="F43" s="206">
        <f t="shared" si="10"/>
        <v>9.9837489251934652</v>
      </c>
      <c r="G43" s="206">
        <f t="shared" si="10"/>
        <v>10.843680137575239</v>
      </c>
      <c r="H43" s="206">
        <f t="shared" si="10"/>
        <v>12.085554600171969</v>
      </c>
      <c r="I43" s="206">
        <f t="shared" si="10"/>
        <v>14.28297506448839</v>
      </c>
      <c r="J43" s="206">
        <f t="shared" si="10"/>
        <v>13.75752364574377</v>
      </c>
      <c r="K43" s="206">
        <f t="shared" si="10"/>
        <v>13.04101461736888</v>
      </c>
      <c r="L43" s="206">
        <f t="shared" si="10"/>
        <v>15.33387790197764</v>
      </c>
      <c r="M43" s="206">
        <f t="shared" si="10"/>
        <v>13.638091143594149</v>
      </c>
      <c r="N43" s="206">
        <f t="shared" si="10"/>
        <v>10.628632846087701</v>
      </c>
      <c r="O43" s="206">
        <f t="shared" si="10"/>
        <v>13.75752364574376</v>
      </c>
      <c r="P43" s="206">
        <f t="shared" si="10"/>
        <v>16.193723129836631</v>
      </c>
      <c r="Q43" s="206">
        <f t="shared" si="10"/>
        <v>22.547033533963891</v>
      </c>
      <c r="R43" s="206">
        <f t="shared" si="10"/>
        <v>23.74127257093723</v>
      </c>
      <c r="S43" s="206">
        <f t="shared" si="10"/>
        <v>23.94462596732588</v>
      </c>
      <c r="T43" s="206">
        <f t="shared" si="10"/>
        <v>19.193809114359411</v>
      </c>
      <c r="U43" s="206">
        <f t="shared" si="10"/>
        <v>19.250042992261399</v>
      </c>
      <c r="V43" s="206">
        <f t="shared" si="10"/>
        <v>18.476870163370599</v>
      </c>
      <c r="W43" s="206">
        <f t="shared" si="10"/>
        <v>22.146947549441101</v>
      </c>
      <c r="DA43" s="71"/>
    </row>
    <row r="44" spans="1:105" ht="12" customHeight="1" x14ac:dyDescent="0.25">
      <c r="A44" s="18" t="s">
        <v>73</v>
      </c>
      <c r="B44" s="206">
        <v>8.1207222699914006</v>
      </c>
      <c r="C44" s="206">
        <v>6.44883920894239</v>
      </c>
      <c r="D44" s="206">
        <v>8.0490971625107477</v>
      </c>
      <c r="E44" s="206">
        <v>8.4551160791057605</v>
      </c>
      <c r="F44" s="206">
        <v>9.9837489251934652</v>
      </c>
      <c r="G44" s="206">
        <v>10.843680137575239</v>
      </c>
      <c r="H44" s="206">
        <v>12.085554600171969</v>
      </c>
      <c r="I44" s="206">
        <v>14.28297506448839</v>
      </c>
      <c r="J44" s="206">
        <v>13.75752364574377</v>
      </c>
      <c r="K44" s="206">
        <v>13.04101461736888</v>
      </c>
      <c r="L44" s="206">
        <v>15.33387790197764</v>
      </c>
      <c r="M44" s="206">
        <v>13.638091143594149</v>
      </c>
      <c r="N44" s="206">
        <v>10.628632846087701</v>
      </c>
      <c r="O44" s="206">
        <v>13.75752364574376</v>
      </c>
      <c r="P44" s="206">
        <v>16.193723129836631</v>
      </c>
      <c r="Q44" s="206">
        <v>22.547033533963891</v>
      </c>
      <c r="R44" s="206">
        <v>23.74127257093723</v>
      </c>
      <c r="S44" s="206">
        <v>23.94462596732588</v>
      </c>
      <c r="T44" s="206">
        <v>19.193809114359411</v>
      </c>
      <c r="U44" s="206">
        <v>19.250042992261399</v>
      </c>
      <c r="V44" s="206">
        <v>18.476870163370599</v>
      </c>
      <c r="W44" s="206">
        <v>22.146947549441101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20.7079105760963</v>
      </c>
      <c r="F50" s="206">
        <v>16.00266552020636</v>
      </c>
      <c r="G50" s="206">
        <v>18.51057609630266</v>
      </c>
      <c r="H50" s="206">
        <v>21.9499570077386</v>
      </c>
      <c r="I50" s="206">
        <v>21.90214961306965</v>
      </c>
      <c r="J50" s="206">
        <v>26.034221840068788</v>
      </c>
      <c r="K50" s="206">
        <v>25.60429922613929</v>
      </c>
      <c r="L50" s="206">
        <v>24.648925193465171</v>
      </c>
      <c r="M50" s="206">
        <v>29.067583834909708</v>
      </c>
      <c r="N50" s="206">
        <v>26.750730868443679</v>
      </c>
      <c r="O50" s="206">
        <v>27.491143594153051</v>
      </c>
      <c r="P50" s="206">
        <v>27.58667239896819</v>
      </c>
      <c r="Q50" s="206">
        <v>28.589853826311259</v>
      </c>
      <c r="R50" s="206">
        <v>29.354170249355111</v>
      </c>
      <c r="S50" s="206">
        <v>29.545399828030948</v>
      </c>
      <c r="T50" s="206">
        <v>28.72166809974205</v>
      </c>
      <c r="U50" s="206">
        <v>32.691917454858121</v>
      </c>
      <c r="V50" s="206">
        <v>32.21195184866724</v>
      </c>
      <c r="W50" s="206">
        <v>32.318142734307827</v>
      </c>
      <c r="DA50" s="71" t="s">
        <v>970</v>
      </c>
    </row>
    <row r="51" spans="1:105" ht="12" customHeight="1" x14ac:dyDescent="0.25">
      <c r="A51" s="21" t="s">
        <v>38</v>
      </c>
      <c r="B51" s="209">
        <v>35.941530524505588</v>
      </c>
      <c r="C51" s="209">
        <v>36.97334479793637</v>
      </c>
      <c r="D51" s="209">
        <v>41.186586414445387</v>
      </c>
      <c r="E51" s="209">
        <v>77.128116938950981</v>
      </c>
      <c r="F51" s="209">
        <v>77.64402407566638</v>
      </c>
      <c r="G51" s="209">
        <v>73.258813413585543</v>
      </c>
      <c r="H51" s="209">
        <v>71.539122957867576</v>
      </c>
      <c r="I51" s="209">
        <v>77.386070507308673</v>
      </c>
      <c r="J51" s="209">
        <v>53.396388650042987</v>
      </c>
      <c r="K51" s="209">
        <v>52.880481513327602</v>
      </c>
      <c r="L51" s="209">
        <v>56.921754084264833</v>
      </c>
      <c r="M51" s="209">
        <v>55.631986242476351</v>
      </c>
      <c r="N51" s="209">
        <v>55.717970765262251</v>
      </c>
      <c r="O51" s="209">
        <v>53.396388650042987</v>
      </c>
      <c r="P51" s="209">
        <v>56.921754084264833</v>
      </c>
      <c r="Q51" s="209">
        <v>58.297506448839208</v>
      </c>
      <c r="R51" s="209">
        <v>58.211521926053308</v>
      </c>
      <c r="S51" s="209">
        <v>59.571625107480649</v>
      </c>
      <c r="T51" s="209">
        <v>54.772828890799659</v>
      </c>
      <c r="U51" s="209">
        <v>54.990627687016342</v>
      </c>
      <c r="V51" s="209">
        <v>56.234823731728277</v>
      </c>
      <c r="W51" s="209">
        <v>59.05288048151332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116.05279449699053</v>
      </c>
      <c r="C52" s="286">
        <f t="shared" si="11"/>
        <v>106.66852966466033</v>
      </c>
      <c r="D52" s="286">
        <f t="shared" si="11"/>
        <v>114.04350816852964</v>
      </c>
      <c r="E52" s="286">
        <f t="shared" si="11"/>
        <v>182.86044711951843</v>
      </c>
      <c r="F52" s="286">
        <f t="shared" si="11"/>
        <v>182.15821152192603</v>
      </c>
      <c r="G52" s="286">
        <f t="shared" si="11"/>
        <v>168.22639724849529</v>
      </c>
      <c r="H52" s="286">
        <f t="shared" si="11"/>
        <v>171.93800515907134</v>
      </c>
      <c r="I52" s="286">
        <f t="shared" si="11"/>
        <v>183.14273430782458</v>
      </c>
      <c r="J52" s="286">
        <f t="shared" si="11"/>
        <v>160.08288907996564</v>
      </c>
      <c r="K52" s="286">
        <f t="shared" si="11"/>
        <v>158.89905417024931</v>
      </c>
      <c r="L52" s="286">
        <f t="shared" si="11"/>
        <v>168.97480653482381</v>
      </c>
      <c r="M52" s="286">
        <f t="shared" si="11"/>
        <v>156.55382631126395</v>
      </c>
      <c r="N52" s="286">
        <f t="shared" si="11"/>
        <v>148.88993981083405</v>
      </c>
      <c r="O52" s="286">
        <f t="shared" si="11"/>
        <v>149.57050730868445</v>
      </c>
      <c r="P52" s="286">
        <f t="shared" si="11"/>
        <v>151.63576956147892</v>
      </c>
      <c r="Q52" s="286">
        <f t="shared" si="11"/>
        <v>159.82484952708518</v>
      </c>
      <c r="R52" s="286">
        <f t="shared" si="11"/>
        <v>163.123301805675</v>
      </c>
      <c r="S52" s="286">
        <f t="shared" si="11"/>
        <v>163.9394668959587</v>
      </c>
      <c r="T52" s="286">
        <f t="shared" si="11"/>
        <v>152.07171109200345</v>
      </c>
      <c r="U52" s="286">
        <f t="shared" si="11"/>
        <v>154.02545141874461</v>
      </c>
      <c r="V52" s="286">
        <f t="shared" si="11"/>
        <v>158.11023215821152</v>
      </c>
      <c r="W52" s="286">
        <f t="shared" si="11"/>
        <v>166.64436801375751</v>
      </c>
      <c r="DA52" s="118"/>
    </row>
    <row r="53" spans="1:105" ht="12" customHeight="1" x14ac:dyDescent="0.25">
      <c r="A53" s="51" t="s">
        <v>46</v>
      </c>
      <c r="B53" s="239">
        <f>CHI_fec!B5-B58</f>
        <v>22.551379371503884</v>
      </c>
      <c r="C53" s="239">
        <f>CHI_fec!C5-C58</f>
        <v>21.337918189402032</v>
      </c>
      <c r="D53" s="239">
        <f>CHI_fec!D5-D58</f>
        <v>22.174428371160118</v>
      </c>
      <c r="E53" s="239">
        <f>CHI_fec!E5-E58</f>
        <v>30.142613398607125</v>
      </c>
      <c r="F53" s="239">
        <f>CHI_fec!F5-F58</f>
        <v>29.981869612297572</v>
      </c>
      <c r="G53" s="239">
        <f>CHI_fec!G5-G58</f>
        <v>28.666167949969264</v>
      </c>
      <c r="H53" s="239">
        <f>CHI_fec!H5-H58</f>
        <v>28.408278164759253</v>
      </c>
      <c r="I53" s="239">
        <f>CHI_fec!I5-I58</f>
        <v>32.084035981042348</v>
      </c>
      <c r="J53" s="239">
        <f>CHI_fec!J5-J58</f>
        <v>29.627689902829303</v>
      </c>
      <c r="K53" s="239">
        <f>CHI_fec!K5-K58</f>
        <v>19.112301735729517</v>
      </c>
      <c r="L53" s="239">
        <f>CHI_fec!L5-L58</f>
        <v>15.74008684329921</v>
      </c>
      <c r="M53" s="239">
        <f>CHI_fec!M5-M58</f>
        <v>12.15468872280171</v>
      </c>
      <c r="N53" s="239">
        <f>CHI_fec!N5-N58</f>
        <v>14.066847547587148</v>
      </c>
      <c r="O53" s="239">
        <f>CHI_fec!O5-O58</f>
        <v>15.941930981831359</v>
      </c>
      <c r="P53" s="239">
        <f>CHI_fec!P5-P58</f>
        <v>19.494689662153721</v>
      </c>
      <c r="Q53" s="239">
        <f>CHI_fec!Q5-Q58</f>
        <v>30.418980670647358</v>
      </c>
      <c r="R53" s="239">
        <f>CHI_fec!R5-R58</f>
        <v>29.263329117396211</v>
      </c>
      <c r="S53" s="239">
        <f>CHI_fec!S5-S58</f>
        <v>28.46173223445674</v>
      </c>
      <c r="T53" s="239">
        <f>CHI_fec!T5-T58</f>
        <v>23.249571101535814</v>
      </c>
      <c r="U53" s="239">
        <f>CHI_fec!U5-U58</f>
        <v>19.934350964602366</v>
      </c>
      <c r="V53" s="239">
        <f>CHI_fec!V5-V58</f>
        <v>17.624228799743346</v>
      </c>
      <c r="W53" s="239">
        <f>CHI_fec!W5-W58</f>
        <v>21.364822533108505</v>
      </c>
      <c r="DA53" s="83"/>
    </row>
    <row r="54" spans="1:105" ht="12" customHeight="1" x14ac:dyDescent="0.25">
      <c r="A54" s="99" t="s">
        <v>47</v>
      </c>
      <c r="B54" s="240">
        <f>CHI_fec!B61</f>
        <v>61.508372657673753</v>
      </c>
      <c r="C54" s="240">
        <f>CHI_fec!C61</f>
        <v>51.38297490026347</v>
      </c>
      <c r="D54" s="240">
        <f>CHI_fec!D61</f>
        <v>56.20914759300021</v>
      </c>
      <c r="E54" s="240">
        <f>CHI_fec!E61</f>
        <v>104.9911441989393</v>
      </c>
      <c r="F54" s="240">
        <f>CHI_fec!F61</f>
        <v>102.2699016137027</v>
      </c>
      <c r="G54" s="240">
        <f>CHI_fec!G61</f>
        <v>92.580507990530407</v>
      </c>
      <c r="H54" s="240">
        <f>CHI_fec!H61</f>
        <v>84.222356317202355</v>
      </c>
      <c r="I54" s="240">
        <f>CHI_fec!I61</f>
        <v>92.80892496904508</v>
      </c>
      <c r="J54" s="240">
        <f>CHI_fec!J61</f>
        <v>75.685446621485212</v>
      </c>
      <c r="K54" s="240">
        <f>CHI_fec!K61</f>
        <v>85.425426362101732</v>
      </c>
      <c r="L54" s="240">
        <f>CHI_fec!L61</f>
        <v>99.714131175235309</v>
      </c>
      <c r="M54" s="240">
        <f>CHI_fec!M61</f>
        <v>96.496204560851666</v>
      </c>
      <c r="N54" s="240">
        <f>CHI_fec!N61</f>
        <v>87.039582183950088</v>
      </c>
      <c r="O54" s="240">
        <f>CHI_fec!O61</f>
        <v>82.123847178099865</v>
      </c>
      <c r="P54" s="240">
        <f>CHI_fec!P61</f>
        <v>64.595460333069369</v>
      </c>
      <c r="Q54" s="240">
        <f>CHI_fec!Q61</f>
        <v>52.315967260947183</v>
      </c>
      <c r="R54" s="240">
        <f>CHI_fec!R61</f>
        <v>50.736823743977652</v>
      </c>
      <c r="S54" s="240">
        <f>CHI_fec!S61</f>
        <v>49.502765711468527</v>
      </c>
      <c r="T54" s="240">
        <f>CHI_fec!T61</f>
        <v>51.536384759742504</v>
      </c>
      <c r="U54" s="240">
        <f>CHI_fec!U61</f>
        <v>54.225809539840178</v>
      </c>
      <c r="V54" s="240">
        <f>CHI_fec!V61</f>
        <v>58.246584231688757</v>
      </c>
      <c r="W54" s="240">
        <f>CHI_fec!W61</f>
        <v>68.769815695892433</v>
      </c>
      <c r="DA54" s="94"/>
    </row>
    <row r="55" spans="1:105" ht="12" customHeight="1" x14ac:dyDescent="0.25">
      <c r="A55" s="52" t="s">
        <v>48</v>
      </c>
      <c r="B55" s="241">
        <f>CHI_fec!B110</f>
        <v>31.993042467812881</v>
      </c>
      <c r="C55" s="241">
        <f>CHI_fec!C110</f>
        <v>33.947636574994817</v>
      </c>
      <c r="D55" s="241">
        <f>CHI_fec!D110</f>
        <v>35.659932204369312</v>
      </c>
      <c r="E55" s="241">
        <f>CHI_fec!E110</f>
        <v>47.726689521971977</v>
      </c>
      <c r="F55" s="241">
        <f>CHI_fec!F110</f>
        <v>49.906440295925769</v>
      </c>
      <c r="G55" s="241">
        <f>CHI_fec!G110</f>
        <v>46.979721307995618</v>
      </c>
      <c r="H55" s="241">
        <f>CHI_fec!H110</f>
        <v>59.307370677109738</v>
      </c>
      <c r="I55" s="241">
        <f>CHI_fec!I110</f>
        <v>58.249773357737148</v>
      </c>
      <c r="J55" s="241">
        <f>CHI_fec!J110</f>
        <v>54.76975255565111</v>
      </c>
      <c r="K55" s="241">
        <f>CHI_fec!K110</f>
        <v>54.361326072418073</v>
      </c>
      <c r="L55" s="241">
        <f>CHI_fec!L110</f>
        <v>53.520588516289301</v>
      </c>
      <c r="M55" s="241">
        <f>CHI_fec!M110</f>
        <v>47.902933027610587</v>
      </c>
      <c r="N55" s="241">
        <f>CHI_fec!N110</f>
        <v>47.783510079296832</v>
      </c>
      <c r="O55" s="241">
        <f>CHI_fec!O110</f>
        <v>51.504729148753221</v>
      </c>
      <c r="P55" s="241">
        <f>CHI_fec!P110</f>
        <v>67.545619566255851</v>
      </c>
      <c r="Q55" s="241">
        <f>CHI_fec!Q110</f>
        <v>77.089901595490616</v>
      </c>
      <c r="R55" s="241">
        <f>CHI_fec!R110</f>
        <v>83.123148944301136</v>
      </c>
      <c r="S55" s="241">
        <f>CHI_fec!S110</f>
        <v>85.974968950033428</v>
      </c>
      <c r="T55" s="241">
        <f>CHI_fec!T110</f>
        <v>77.28575523072513</v>
      </c>
      <c r="U55" s="241">
        <f>CHI_fec!U110</f>
        <v>79.865290914302065</v>
      </c>
      <c r="V55" s="241">
        <f>CHI_fec!V110</f>
        <v>82.23941912677941</v>
      </c>
      <c r="W55" s="241">
        <f>CHI_fec!W110</f>
        <v>76.509729784756573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128.7857265692175</v>
      </c>
      <c r="C58" s="212">
        <v>118.73026655202069</v>
      </c>
      <c r="D58" s="212">
        <v>101.497592433362</v>
      </c>
      <c r="E58" s="212">
        <v>156.92134088697071</v>
      </c>
      <c r="F58" s="212">
        <v>141.01897864316999</v>
      </c>
      <c r="G58" s="212">
        <v>156.31904138483691</v>
      </c>
      <c r="H58" s="212">
        <v>136.8720811311058</v>
      </c>
      <c r="I58" s="212">
        <v>153.02037170786249</v>
      </c>
      <c r="J58" s="212">
        <v>100.34823731728289</v>
      </c>
      <c r="K58" s="212">
        <v>94.630266552020629</v>
      </c>
      <c r="L58" s="212">
        <v>85.215477214101455</v>
      </c>
      <c r="M58" s="212">
        <v>9.204643164230438</v>
      </c>
      <c r="N58" s="212">
        <v>7.4847807394668946</v>
      </c>
      <c r="O58" s="212">
        <v>7.4632846087704214</v>
      </c>
      <c r="P58" s="212">
        <v>7.6352536543422183</v>
      </c>
      <c r="Q58" s="212">
        <v>9.2939810834049865</v>
      </c>
      <c r="R58" s="212">
        <v>9.7239036973344799</v>
      </c>
      <c r="S58" s="212">
        <v>9.3764181596008456</v>
      </c>
      <c r="T58" s="212">
        <v>11.347568258704319</v>
      </c>
      <c r="U58" s="212">
        <v>11.152492737755299</v>
      </c>
      <c r="V58" s="212">
        <v>10.086433732562639</v>
      </c>
      <c r="W58" s="212">
        <v>10.63516698646016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25.68029187579269</v>
      </c>
      <c r="F59" s="215">
        <v>26.738426764073822</v>
      </c>
      <c r="G59" s="215">
        <v>21.476260891857699</v>
      </c>
      <c r="H59" s="215">
        <v>18.59322483320161</v>
      </c>
      <c r="I59" s="215">
        <v>16.575368840649219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11.588822012037831</v>
      </c>
      <c r="C60" s="206">
        <f t="shared" si="12"/>
        <v>4.8007738607050729</v>
      </c>
      <c r="D60" s="206">
        <f t="shared" si="12"/>
        <v>3.8406706792777299</v>
      </c>
      <c r="E60" s="206">
        <f t="shared" si="12"/>
        <v>8.0897162510748064</v>
      </c>
      <c r="F60" s="206">
        <f t="shared" si="12"/>
        <v>11.91597750248404</v>
      </c>
      <c r="G60" s="206">
        <f t="shared" si="12"/>
        <v>8.6819894353695659</v>
      </c>
      <c r="H60" s="206">
        <f t="shared" si="12"/>
        <v>5.2092088344475602</v>
      </c>
      <c r="I60" s="206">
        <f t="shared" si="12"/>
        <v>5.7485282326474794</v>
      </c>
      <c r="J60" s="206">
        <f t="shared" si="12"/>
        <v>4.1960447119518482</v>
      </c>
      <c r="K60" s="206">
        <f t="shared" si="12"/>
        <v>4.1960447119518482</v>
      </c>
      <c r="L60" s="206">
        <f t="shared" si="12"/>
        <v>6.2601891659501296</v>
      </c>
      <c r="M60" s="206">
        <f t="shared" si="12"/>
        <v>4.1960447119518482</v>
      </c>
      <c r="N60" s="206">
        <f t="shared" si="12"/>
        <v>3.1640584694754939</v>
      </c>
      <c r="O60" s="206">
        <f t="shared" si="12"/>
        <v>3.1640584694754939</v>
      </c>
      <c r="P60" s="206">
        <f t="shared" si="12"/>
        <v>3.1640584694754939</v>
      </c>
      <c r="Q60" s="206">
        <f t="shared" si="12"/>
        <v>4.2638865004299227</v>
      </c>
      <c r="R60" s="206">
        <f t="shared" si="12"/>
        <v>4.2638865004299227</v>
      </c>
      <c r="S60" s="206">
        <f t="shared" si="12"/>
        <v>3.96498221807032</v>
      </c>
      <c r="T60" s="206">
        <f t="shared" si="12"/>
        <v>5.6561667109829079</v>
      </c>
      <c r="U60" s="206">
        <f t="shared" si="12"/>
        <v>5.502707699062265</v>
      </c>
      <c r="V60" s="206">
        <f t="shared" si="12"/>
        <v>4.7756856672144012</v>
      </c>
      <c r="W60" s="206">
        <f t="shared" si="12"/>
        <v>4.8036106665977307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1.129750644883921</v>
      </c>
      <c r="G62" s="206">
        <v>0</v>
      </c>
      <c r="H62" s="206">
        <v>0</v>
      </c>
      <c r="I62" s="206">
        <v>1.099914015477214</v>
      </c>
      <c r="J62" s="206">
        <v>1.099914015477214</v>
      </c>
      <c r="K62" s="206">
        <v>1.099914015477214</v>
      </c>
      <c r="L62" s="206">
        <v>1.099914015477214</v>
      </c>
      <c r="M62" s="206">
        <v>1.099914015477214</v>
      </c>
      <c r="N62" s="206">
        <v>1.099914015477214</v>
      </c>
      <c r="O62" s="206">
        <v>1.099914015477214</v>
      </c>
      <c r="P62" s="206">
        <v>1.099914015477214</v>
      </c>
      <c r="Q62" s="206">
        <v>2.1997420464316422</v>
      </c>
      <c r="R62" s="206">
        <v>2.1997420464316422</v>
      </c>
      <c r="S62" s="206">
        <v>1.738842923143407</v>
      </c>
      <c r="T62" s="206">
        <v>3.4712966356145039</v>
      </c>
      <c r="U62" s="206">
        <v>3.711063866507228</v>
      </c>
      <c r="V62" s="206">
        <v>2.614713726235216</v>
      </c>
      <c r="W62" s="206">
        <v>2.4756172547076472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0.96018916595012893</v>
      </c>
      <c r="C65" s="206">
        <v>4.8007738607050729</v>
      </c>
      <c r="D65" s="206">
        <v>3.8406706792777299</v>
      </c>
      <c r="E65" s="206">
        <v>8.0897162510748064</v>
      </c>
      <c r="F65" s="206">
        <v>10.78622685760012</v>
      </c>
      <c r="G65" s="206">
        <v>8.6819894353695659</v>
      </c>
      <c r="H65" s="206">
        <v>5.2092088344475602</v>
      </c>
      <c r="I65" s="206">
        <v>4.6486142171702651</v>
      </c>
      <c r="J65" s="206">
        <v>3.096130696474634</v>
      </c>
      <c r="K65" s="206">
        <v>3.096130696474634</v>
      </c>
      <c r="L65" s="206">
        <v>5.1602751504729154</v>
      </c>
      <c r="M65" s="206">
        <v>3.096130696474634</v>
      </c>
      <c r="N65" s="206">
        <v>2.0641444539982801</v>
      </c>
      <c r="O65" s="206">
        <v>2.0641444539982801</v>
      </c>
      <c r="P65" s="206">
        <v>2.0641444539982801</v>
      </c>
      <c r="Q65" s="206">
        <v>2.0641444539982801</v>
      </c>
      <c r="R65" s="206">
        <v>2.0641444539982801</v>
      </c>
      <c r="S65" s="206">
        <v>2.226139294926913</v>
      </c>
      <c r="T65" s="206">
        <v>2.1848700753684041</v>
      </c>
      <c r="U65" s="206">
        <v>1.791643832555037</v>
      </c>
      <c r="V65" s="206">
        <v>2.1609719409791852</v>
      </c>
      <c r="W65" s="206">
        <v>2.327993411890084</v>
      </c>
      <c r="DA65" s="71" t="s">
        <v>979</v>
      </c>
    </row>
    <row r="66" spans="1:105" ht="12" customHeight="1" x14ac:dyDescent="0.25">
      <c r="A66" s="18" t="s">
        <v>84</v>
      </c>
      <c r="B66" s="206">
        <v>10.628632846087701</v>
      </c>
      <c r="C66" s="206">
        <v>0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206">
        <v>0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117.19690455717971</v>
      </c>
      <c r="C67" s="206">
        <f t="shared" si="13"/>
        <v>113.9294926913156</v>
      </c>
      <c r="D67" s="206">
        <f t="shared" si="13"/>
        <v>97.656921754084252</v>
      </c>
      <c r="E67" s="206">
        <f t="shared" si="13"/>
        <v>123.1513327601032</v>
      </c>
      <c r="F67" s="206">
        <f t="shared" si="13"/>
        <v>102.3645743766122</v>
      </c>
      <c r="G67" s="206">
        <f t="shared" si="13"/>
        <v>126.1607910576096</v>
      </c>
      <c r="H67" s="206">
        <f t="shared" si="13"/>
        <v>113.0696474634566</v>
      </c>
      <c r="I67" s="206">
        <f t="shared" si="13"/>
        <v>130.69647463456579</v>
      </c>
      <c r="J67" s="206">
        <f t="shared" si="13"/>
        <v>96.152192605331038</v>
      </c>
      <c r="K67" s="206">
        <f t="shared" si="13"/>
        <v>90.434221840068787</v>
      </c>
      <c r="L67" s="206">
        <f t="shared" si="13"/>
        <v>78.955288048151331</v>
      </c>
      <c r="M67" s="206">
        <f t="shared" si="13"/>
        <v>5.0085984522785898</v>
      </c>
      <c r="N67" s="206">
        <f t="shared" si="13"/>
        <v>4.3207222699914016</v>
      </c>
      <c r="O67" s="206">
        <f t="shared" si="13"/>
        <v>4.2992261392949267</v>
      </c>
      <c r="P67" s="206">
        <f t="shared" si="13"/>
        <v>4.4711951848667244</v>
      </c>
      <c r="Q67" s="206">
        <f t="shared" si="13"/>
        <v>5.0300945829750638</v>
      </c>
      <c r="R67" s="206">
        <f t="shared" si="13"/>
        <v>5.4600171969045572</v>
      </c>
      <c r="S67" s="206">
        <f t="shared" si="13"/>
        <v>5.4114359415305247</v>
      </c>
      <c r="T67" s="206">
        <f t="shared" si="13"/>
        <v>5.6914015477214104</v>
      </c>
      <c r="U67" s="206">
        <f t="shared" si="13"/>
        <v>5.6497850386930342</v>
      </c>
      <c r="V67" s="206">
        <f t="shared" si="13"/>
        <v>5.3107480653482373</v>
      </c>
      <c r="W67" s="206">
        <f t="shared" si="13"/>
        <v>5.8315563198624254</v>
      </c>
      <c r="DA67" s="71"/>
    </row>
    <row r="68" spans="1:105" ht="12" customHeight="1" x14ac:dyDescent="0.25">
      <c r="A68" s="18" t="s">
        <v>72</v>
      </c>
      <c r="B68" s="206">
        <v>117.19690455717971</v>
      </c>
      <c r="C68" s="206">
        <v>113.9294926913156</v>
      </c>
      <c r="D68" s="206">
        <v>97.656921754084252</v>
      </c>
      <c r="E68" s="206">
        <v>123.1513327601032</v>
      </c>
      <c r="F68" s="206">
        <v>102.3645743766122</v>
      </c>
      <c r="G68" s="206">
        <v>126.1607910576096</v>
      </c>
      <c r="H68" s="206">
        <v>113.0696474634566</v>
      </c>
      <c r="I68" s="206">
        <v>130.69647463456579</v>
      </c>
      <c r="J68" s="206">
        <v>96.152192605331038</v>
      </c>
      <c r="K68" s="206">
        <v>90.434221840068787</v>
      </c>
      <c r="L68" s="206">
        <v>78.955288048151331</v>
      </c>
      <c r="M68" s="206">
        <v>5.0085984522785898</v>
      </c>
      <c r="N68" s="206">
        <v>4.3207222699914016</v>
      </c>
      <c r="O68" s="206">
        <v>4.2992261392949267</v>
      </c>
      <c r="P68" s="206">
        <v>4.4711951848667244</v>
      </c>
      <c r="Q68" s="206">
        <v>5.0300945829750638</v>
      </c>
      <c r="R68" s="206">
        <v>5.4600171969045572</v>
      </c>
      <c r="S68" s="206">
        <v>5.4114359415305247</v>
      </c>
      <c r="T68" s="206">
        <v>5.6914015477214104</v>
      </c>
      <c r="U68" s="206">
        <v>5.6497850386930342</v>
      </c>
      <c r="V68" s="206">
        <v>5.3107480653482373</v>
      </c>
      <c r="W68" s="206">
        <v>5.8315563198624254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128.7857265692175</v>
      </c>
      <c r="C71" s="286">
        <f t="shared" si="14"/>
        <v>118.73026655202069</v>
      </c>
      <c r="D71" s="286">
        <f t="shared" si="14"/>
        <v>101.497592433362</v>
      </c>
      <c r="E71" s="286">
        <f t="shared" si="14"/>
        <v>156.92134088697071</v>
      </c>
      <c r="F71" s="286">
        <f t="shared" si="14"/>
        <v>141.01897864316999</v>
      </c>
      <c r="G71" s="286">
        <f t="shared" si="14"/>
        <v>156.31904138483691</v>
      </c>
      <c r="H71" s="286">
        <f t="shared" si="14"/>
        <v>136.8720811311058</v>
      </c>
      <c r="I71" s="286">
        <f t="shared" si="14"/>
        <v>153.02037170786249</v>
      </c>
      <c r="J71" s="286">
        <f t="shared" si="14"/>
        <v>100.34823731728289</v>
      </c>
      <c r="K71" s="286">
        <f t="shared" si="14"/>
        <v>94.630266552020629</v>
      </c>
      <c r="L71" s="286">
        <f t="shared" si="14"/>
        <v>85.215477214101455</v>
      </c>
      <c r="M71" s="286">
        <f t="shared" si="14"/>
        <v>9.204643164230438</v>
      </c>
      <c r="N71" s="286">
        <f t="shared" si="14"/>
        <v>7.4847807394668946</v>
      </c>
      <c r="O71" s="286">
        <f t="shared" si="14"/>
        <v>7.4632846087704214</v>
      </c>
      <c r="P71" s="286">
        <f t="shared" si="14"/>
        <v>7.6352536543422183</v>
      </c>
      <c r="Q71" s="286">
        <f t="shared" si="14"/>
        <v>9.2939810834049865</v>
      </c>
      <c r="R71" s="286">
        <f t="shared" si="14"/>
        <v>9.7239036973344799</v>
      </c>
      <c r="S71" s="286">
        <f t="shared" si="14"/>
        <v>9.3764181596008456</v>
      </c>
      <c r="T71" s="286">
        <f t="shared" si="14"/>
        <v>11.347568258704319</v>
      </c>
      <c r="U71" s="286">
        <f t="shared" si="14"/>
        <v>11.152492737755299</v>
      </c>
      <c r="V71" s="286">
        <f t="shared" si="14"/>
        <v>10.086433732562639</v>
      </c>
      <c r="W71" s="286">
        <f t="shared" si="14"/>
        <v>10.63516698646016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128.7857265692175</v>
      </c>
      <c r="C72" s="243">
        <f>CHI_fec!C16</f>
        <v>118.73026655202069</v>
      </c>
      <c r="D72" s="243">
        <f>CHI_fec!D16</f>
        <v>101.497592433362</v>
      </c>
      <c r="E72" s="243">
        <f>CHI_fec!E16</f>
        <v>156.92134088697071</v>
      </c>
      <c r="F72" s="243">
        <f>CHI_fec!F16</f>
        <v>141.01897864316999</v>
      </c>
      <c r="G72" s="243">
        <f>CHI_fec!G16</f>
        <v>156.31904138483691</v>
      </c>
      <c r="H72" s="243">
        <f>CHI_fec!H16</f>
        <v>136.8720811311058</v>
      </c>
      <c r="I72" s="243">
        <f>CHI_fec!I16</f>
        <v>153.02037170786249</v>
      </c>
      <c r="J72" s="243">
        <f>CHI_fec!J16</f>
        <v>100.34823731728289</v>
      </c>
      <c r="K72" s="243">
        <f>CHI_fec!K16</f>
        <v>94.630266552020629</v>
      </c>
      <c r="L72" s="243">
        <f>CHI_fec!L16</f>
        <v>85.215477214101455</v>
      </c>
      <c r="M72" s="243">
        <f>CHI_fec!M16</f>
        <v>9.204643164230438</v>
      </c>
      <c r="N72" s="243">
        <f>CHI_fec!N16</f>
        <v>7.4847807394668946</v>
      </c>
      <c r="O72" s="243">
        <f>CHI_fec!O16</f>
        <v>7.4632846087704214</v>
      </c>
      <c r="P72" s="243">
        <f>CHI_fec!P16</f>
        <v>7.6352536543422183</v>
      </c>
      <c r="Q72" s="243">
        <f>CHI_fec!Q16</f>
        <v>9.2939810834049865</v>
      </c>
      <c r="R72" s="243">
        <f>CHI_fec!R16</f>
        <v>9.7239036973344799</v>
      </c>
      <c r="S72" s="243">
        <f>CHI_fec!S16</f>
        <v>9.3764181596008456</v>
      </c>
      <c r="T72" s="243">
        <f>CHI_fec!T16</f>
        <v>11.347568258704319</v>
      </c>
      <c r="U72" s="243">
        <f>CHI_fec!U16</f>
        <v>11.152492737755299</v>
      </c>
      <c r="V72" s="243">
        <f>CHI_fec!V16</f>
        <v>10.086433732562639</v>
      </c>
      <c r="W72" s="243">
        <f>CHI_fec!W16</f>
        <v>10.63516698646016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280.77011097477515</v>
      </c>
      <c r="C76" s="205">
        <f t="shared" si="15"/>
        <v>265.43384599883734</v>
      </c>
      <c r="D76" s="205">
        <f t="shared" si="15"/>
        <v>273.44931825767162</v>
      </c>
      <c r="E76" s="205">
        <f t="shared" si="15"/>
        <v>319.20608924912761</v>
      </c>
      <c r="F76" s="205">
        <f t="shared" si="15"/>
        <v>325.1706006658361</v>
      </c>
      <c r="G76" s="205">
        <f t="shared" si="15"/>
        <v>304.00597750897475</v>
      </c>
      <c r="H76" s="205">
        <f t="shared" si="15"/>
        <v>317.51163666105185</v>
      </c>
      <c r="I76" s="205">
        <f t="shared" si="15"/>
        <v>320.00640599485007</v>
      </c>
      <c r="J76" s="205">
        <f t="shared" si="15"/>
        <v>270.71233978775876</v>
      </c>
      <c r="K76" s="205">
        <f t="shared" si="15"/>
        <v>262.50762339857886</v>
      </c>
      <c r="L76" s="205">
        <f t="shared" si="15"/>
        <v>284.09135282136987</v>
      </c>
      <c r="M76" s="205">
        <f t="shared" si="15"/>
        <v>213.66648129975636</v>
      </c>
      <c r="N76" s="205">
        <f t="shared" si="15"/>
        <v>187.01581884762487</v>
      </c>
      <c r="O76" s="205">
        <f t="shared" si="15"/>
        <v>198.06506597208275</v>
      </c>
      <c r="P76" s="205">
        <f t="shared" si="15"/>
        <v>191.78858773547293</v>
      </c>
      <c r="Q76" s="205">
        <f t="shared" si="15"/>
        <v>192.42991009928315</v>
      </c>
      <c r="R76" s="205">
        <f t="shared" si="15"/>
        <v>196.19146178832068</v>
      </c>
      <c r="S76" s="205">
        <f t="shared" si="15"/>
        <v>194.64309276185946</v>
      </c>
      <c r="T76" s="205">
        <f t="shared" si="15"/>
        <v>186.61526265456422</v>
      </c>
      <c r="U76" s="205">
        <f t="shared" si="15"/>
        <v>186.05610900836328</v>
      </c>
      <c r="V76" s="205">
        <f t="shared" si="15"/>
        <v>201.57351473921278</v>
      </c>
      <c r="W76" s="205">
        <f t="shared" si="15"/>
        <v>210.05382186129339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174.94160867870914</v>
      </c>
      <c r="C77" s="215">
        <f>(CHI_emi!C5-CHI_emi!C59)+(CHI_emi!C61-CHI_emi!C108)+CHI_emi!C110</f>
        <v>153.62925047852366</v>
      </c>
      <c r="D77" s="215">
        <f>(CHI_emi!D5-CHI_emi!D59)+(CHI_emi!D61-CHI_emi!D108)+CHI_emi!D110</f>
        <v>167.80641155837043</v>
      </c>
      <c r="E77" s="215">
        <f>(CHI_emi!E5-CHI_emi!E59)+(CHI_emi!E61-CHI_emi!E108)+CHI_emi!E110</f>
        <v>192.39238763883901</v>
      </c>
      <c r="F77" s="215">
        <f>(CHI_emi!F5-CHI_emi!F59)+(CHI_emi!F61-CHI_emi!F108)+CHI_emi!F110</f>
        <v>206.56432295848523</v>
      </c>
      <c r="G77" s="215">
        <f>(CHI_emi!G5-CHI_emi!G59)+(CHI_emi!G61-CHI_emi!G108)+CHI_emi!G110</f>
        <v>175.74685271872528</v>
      </c>
      <c r="H77" s="215">
        <f>(CHI_emi!H5-CHI_emi!H59)+(CHI_emi!H61-CHI_emi!H108)+CHI_emi!H110</f>
        <v>185.45455079849347</v>
      </c>
      <c r="I77" s="215">
        <f>(CHI_emi!I5-CHI_emi!I59)+(CHI_emi!I61-CHI_emi!I108)+CHI_emi!I110</f>
        <v>190.7616164388219</v>
      </c>
      <c r="J77" s="215">
        <f>(CHI_emi!J5-CHI_emi!J59)+(CHI_emi!J61-CHI_emi!J108)+CHI_emi!J110</f>
        <v>179.19097523883511</v>
      </c>
      <c r="K77" s="215">
        <f>(CHI_emi!K5-CHI_emi!K59)+(CHI_emi!K61-CHI_emi!K108)+CHI_emi!K110</f>
        <v>178.10569007874955</v>
      </c>
      <c r="L77" s="215">
        <f>(CHI_emi!L5-CHI_emi!L59)+(CHI_emi!L61-CHI_emi!L108)+CHI_emi!L110</f>
        <v>199.4648122791817</v>
      </c>
      <c r="M77" s="215">
        <f>(CHI_emi!M5-CHI_emi!M59)+(CHI_emi!M61-CHI_emi!M108)+CHI_emi!M110</f>
        <v>153.57079439905289</v>
      </c>
      <c r="N77" s="215">
        <f>(CHI_emi!N5-CHI_emi!N59)+(CHI_emi!N61-CHI_emi!N108)+CHI_emi!N110</f>
        <v>140.77855691898168</v>
      </c>
      <c r="O77" s="215">
        <f>(CHI_emi!O5-CHI_emi!O59)+(CHI_emi!O61-CHI_emi!O108)+CHI_emi!O110</f>
        <v>142.69401827901746</v>
      </c>
      <c r="P77" s="215">
        <f>(CHI_emi!P5-CHI_emi!P59)+(CHI_emi!P61-CHI_emi!P108)+CHI_emi!P110</f>
        <v>134.87287751896542</v>
      </c>
      <c r="Q77" s="215">
        <f>(CHI_emi!Q5-CHI_emi!Q59)+(CHI_emi!Q61-CHI_emi!Q108)+CHI_emi!Q110</f>
        <v>132.56253395911233</v>
      </c>
      <c r="R77" s="215">
        <f>(CHI_emi!R5-CHI_emi!R59)+(CHI_emi!R61-CHI_emi!R108)+CHI_emi!R110</f>
        <v>134.10441503916493</v>
      </c>
      <c r="S77" s="215">
        <f>(CHI_emi!S5-CHI_emi!S59)+(CHI_emi!S61-CHI_emi!S108)+CHI_emi!S110</f>
        <v>129.70666835923083</v>
      </c>
      <c r="T77" s="215">
        <f>(CHI_emi!T5-CHI_emi!T59)+(CHI_emi!T61-CHI_emi!T108)+CHI_emi!T110</f>
        <v>128.46673187908033</v>
      </c>
      <c r="U77" s="215">
        <f>(CHI_emi!U5-CHI_emi!U59)+(CHI_emi!U61-CHI_emi!U108)+CHI_emi!U110</f>
        <v>125.75354231956328</v>
      </c>
      <c r="V77" s="215">
        <f>(CHI_emi!V5-CHI_emi!V59)+(CHI_emi!V61-CHI_emi!V108)+CHI_emi!V110</f>
        <v>139.59442079906711</v>
      </c>
      <c r="W77" s="215">
        <f>(CHI_emi!W5-CHI_emi!W59)+(CHI_emi!W61-CHI_emi!W108)+CHI_emi!W110</f>
        <v>144.84108239950237</v>
      </c>
      <c r="DA77" s="85"/>
    </row>
    <row r="78" spans="1:105" ht="12" customHeight="1" x14ac:dyDescent="0.25">
      <c r="A78" s="14" t="s">
        <v>147</v>
      </c>
      <c r="B78" s="206">
        <f>CHI_emi!B59+CHI_emi!B108</f>
        <v>105.82850229606601</v>
      </c>
      <c r="C78" s="206">
        <f>CHI_emi!C59+CHI_emi!C108</f>
        <v>111.8045955203137</v>
      </c>
      <c r="D78" s="206">
        <f>CHI_emi!D59+CHI_emi!D108</f>
        <v>105.64290669930119</v>
      </c>
      <c r="E78" s="206">
        <f>CHI_emi!E59+CHI_emi!E108</f>
        <v>126.8137016102886</v>
      </c>
      <c r="F78" s="206">
        <f>CHI_emi!F59+CHI_emi!F108</f>
        <v>118.6062777073509</v>
      </c>
      <c r="G78" s="206">
        <f>CHI_emi!G59+CHI_emi!G108</f>
        <v>128.2591247902495</v>
      </c>
      <c r="H78" s="206">
        <f>CHI_emi!H59+CHI_emi!H108</f>
        <v>132.05708586255841</v>
      </c>
      <c r="I78" s="206">
        <f>CHI_emi!I59+CHI_emi!I108</f>
        <v>129.24478955602819</v>
      </c>
      <c r="J78" s="206">
        <f>CHI_emi!J59+CHI_emi!J108</f>
        <v>91.521364548923685</v>
      </c>
      <c r="K78" s="206">
        <f>CHI_emi!K59+CHI_emi!K108</f>
        <v>84.401933319829325</v>
      </c>
      <c r="L78" s="206">
        <f>CHI_emi!L59+CHI_emi!L108</f>
        <v>84.626540542188181</v>
      </c>
      <c r="M78" s="206">
        <f>CHI_emi!M59+CHI_emi!M108</f>
        <v>60.095686900703477</v>
      </c>
      <c r="N78" s="206">
        <f>CHI_emi!N59+CHI_emi!N108</f>
        <v>46.237261928643193</v>
      </c>
      <c r="O78" s="206">
        <f>CHI_emi!O59+CHI_emi!O108</f>
        <v>55.3710476930653</v>
      </c>
      <c r="P78" s="206">
        <f>CHI_emi!P59+CHI_emi!P108</f>
        <v>56.915710216507513</v>
      </c>
      <c r="Q78" s="206">
        <f>CHI_emi!Q59+CHI_emi!Q108</f>
        <v>59.867376140170819</v>
      </c>
      <c r="R78" s="206">
        <f>CHI_emi!R59+CHI_emi!R108</f>
        <v>62.087046749155753</v>
      </c>
      <c r="S78" s="206">
        <f>CHI_emi!S59+CHI_emi!S108</f>
        <v>64.936424402628617</v>
      </c>
      <c r="T78" s="206">
        <f>CHI_emi!T59+CHI_emi!T108</f>
        <v>58.148530775483891</v>
      </c>
      <c r="U78" s="206">
        <f>CHI_emi!U59+CHI_emi!U108</f>
        <v>60.302566688799999</v>
      </c>
      <c r="V78" s="206">
        <f>CHI_emi!V59+CHI_emi!V108</f>
        <v>61.979093940145688</v>
      </c>
      <c r="W78" s="206">
        <f>CHI_emi!W59+CHI_emi!W108</f>
        <v>65.212739461791003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280.77011097477515</v>
      </c>
      <c r="C79" s="212">
        <f t="shared" si="16"/>
        <v>265.43384599883734</v>
      </c>
      <c r="D79" s="212">
        <f t="shared" si="16"/>
        <v>273.44931825767162</v>
      </c>
      <c r="E79" s="212">
        <f t="shared" si="16"/>
        <v>319.20608924912761</v>
      </c>
      <c r="F79" s="212">
        <f t="shared" si="16"/>
        <v>325.1706006658361</v>
      </c>
      <c r="G79" s="212">
        <f t="shared" si="16"/>
        <v>304.00597750897481</v>
      </c>
      <c r="H79" s="212">
        <f t="shared" si="16"/>
        <v>317.51163666105191</v>
      </c>
      <c r="I79" s="212">
        <f t="shared" si="16"/>
        <v>320.00640599485007</v>
      </c>
      <c r="J79" s="212">
        <f t="shared" si="16"/>
        <v>270.71233978775882</v>
      </c>
      <c r="K79" s="212">
        <f t="shared" si="16"/>
        <v>262.50762339857886</v>
      </c>
      <c r="L79" s="212">
        <f t="shared" si="16"/>
        <v>284.09135282136987</v>
      </c>
      <c r="M79" s="212">
        <f t="shared" si="16"/>
        <v>213.66648129975636</v>
      </c>
      <c r="N79" s="212">
        <f t="shared" si="16"/>
        <v>187.01581884762487</v>
      </c>
      <c r="O79" s="212">
        <f t="shared" si="16"/>
        <v>198.06506597208278</v>
      </c>
      <c r="P79" s="212">
        <f t="shared" si="16"/>
        <v>191.78858773547296</v>
      </c>
      <c r="Q79" s="212">
        <f t="shared" si="16"/>
        <v>192.42991009928318</v>
      </c>
      <c r="R79" s="212">
        <f t="shared" si="16"/>
        <v>196.19146178832068</v>
      </c>
      <c r="S79" s="212">
        <f t="shared" si="16"/>
        <v>194.64309276185946</v>
      </c>
      <c r="T79" s="212">
        <f t="shared" si="16"/>
        <v>186.61526265456422</v>
      </c>
      <c r="U79" s="212">
        <f t="shared" si="16"/>
        <v>186.05610900836328</v>
      </c>
      <c r="V79" s="212">
        <f t="shared" si="16"/>
        <v>201.57351473921278</v>
      </c>
      <c r="W79" s="212">
        <f t="shared" si="16"/>
        <v>210.05382186129336</v>
      </c>
      <c r="DA79" s="109"/>
    </row>
    <row r="80" spans="1:105" ht="12" customHeight="1" x14ac:dyDescent="0.25">
      <c r="A80" s="51" t="s">
        <v>46</v>
      </c>
      <c r="B80" s="243">
        <f>CHI_emi!B$5</f>
        <v>136.4507587721472</v>
      </c>
      <c r="C80" s="243">
        <f>CHI_emi!C$5</f>
        <v>139.39150479611524</v>
      </c>
      <c r="D80" s="243">
        <f>CHI_emi!D$5</f>
        <v>135.40626408205193</v>
      </c>
      <c r="E80" s="243">
        <f>CHI_emi!E$5</f>
        <v>157.2883946963068</v>
      </c>
      <c r="F80" s="243">
        <f>CHI_emi!F$5</f>
        <v>151.33475248155224</v>
      </c>
      <c r="G80" s="243">
        <f>CHI_emi!G$5</f>
        <v>157.08884639290778</v>
      </c>
      <c r="H80" s="243">
        <f>CHI_emi!H$5</f>
        <v>161.36207022986358</v>
      </c>
      <c r="I80" s="243">
        <f>CHI_emi!I$5</f>
        <v>161.58225768001248</v>
      </c>
      <c r="J80" s="243">
        <f>CHI_emi!J$5</f>
        <v>122.7142908807641</v>
      </c>
      <c r="K80" s="243">
        <f>CHI_emi!K$5</f>
        <v>104.27424011224869</v>
      </c>
      <c r="L80" s="243">
        <f>CHI_emi!L$5</f>
        <v>100.82984806168203</v>
      </c>
      <c r="M80" s="243">
        <f>CHI_emi!M$5</f>
        <v>69.95575640405886</v>
      </c>
      <c r="N80" s="243">
        <f>CHI_emi!N$5</f>
        <v>58.082899576904289</v>
      </c>
      <c r="O80" s="243">
        <f>CHI_emi!O$5</f>
        <v>69.188627705514662</v>
      </c>
      <c r="P80" s="243">
        <f>CHI_emi!P$5</f>
        <v>72.476417090319146</v>
      </c>
      <c r="Q80" s="243">
        <f>CHI_emi!Q$5</f>
        <v>83.575098026473853</v>
      </c>
      <c r="R80" s="243">
        <f>CHI_emi!R$5</f>
        <v>84.473486945847853</v>
      </c>
      <c r="S80" s="243">
        <f>CHI_emi!S$5</f>
        <v>85.785577649870746</v>
      </c>
      <c r="T80" s="243">
        <f>CHI_emi!T$5</f>
        <v>75.853095019169018</v>
      </c>
      <c r="U80" s="243">
        <f>CHI_emi!U$5</f>
        <v>74.578412244732817</v>
      </c>
      <c r="V80" s="243">
        <f>CHI_emi!V$5</f>
        <v>75.371661477015692</v>
      </c>
      <c r="W80" s="243">
        <f>CHI_emi!W$5</f>
        <v>81.757054166434429</v>
      </c>
      <c r="DA80" s="83"/>
    </row>
    <row r="81" spans="1:105" ht="12" customHeight="1" x14ac:dyDescent="0.25">
      <c r="A81" s="99" t="s">
        <v>47</v>
      </c>
      <c r="B81" s="284">
        <f>CHI_emi!B$61</f>
        <v>92.666638387656945</v>
      </c>
      <c r="C81" s="284">
        <f>CHI_emi!C$61</f>
        <v>73.899174492175959</v>
      </c>
      <c r="D81" s="284">
        <f>CHI_emi!D$61</f>
        <v>82.65946859088254</v>
      </c>
      <c r="E81" s="284">
        <f>CHI_emi!E$61</f>
        <v>109.38583404424605</v>
      </c>
      <c r="F81" s="284">
        <f>CHI_emi!F$61</f>
        <v>114.90342515252706</v>
      </c>
      <c r="G81" s="284">
        <f>CHI_emi!G$61</f>
        <v>95.958090117997415</v>
      </c>
      <c r="H81" s="284">
        <f>CHI_emi!H$61</f>
        <v>89.820963109980497</v>
      </c>
      <c r="I81" s="284">
        <f>CHI_emi!I$61</f>
        <v>95.492383766250143</v>
      </c>
      <c r="J81" s="284">
        <f>CHI_emi!J$61</f>
        <v>82.944113701433096</v>
      </c>
      <c r="K81" s="284">
        <f>CHI_emi!K$61</f>
        <v>97.597504166722558</v>
      </c>
      <c r="L81" s="284">
        <f>CHI_emi!L$61</f>
        <v>121.14651460540841</v>
      </c>
      <c r="M81" s="284">
        <f>CHI_emi!M$61</f>
        <v>99.736738043709153</v>
      </c>
      <c r="N81" s="284">
        <f>CHI_emi!N$61</f>
        <v>88.225251947083777</v>
      </c>
      <c r="O81" s="284">
        <f>CHI_emi!O$61</f>
        <v>82.877524152028485</v>
      </c>
      <c r="P81" s="284">
        <f>CHI_emi!P$61</f>
        <v>57.097576612396701</v>
      </c>
      <c r="Q81" s="284">
        <f>CHI_emi!Q$61</f>
        <v>42.203998871710034</v>
      </c>
      <c r="R81" s="284">
        <f>CHI_emi!R$61</f>
        <v>40.233523908365122</v>
      </c>
      <c r="S81" s="284">
        <f>CHI_emi!S$61</f>
        <v>37.837014300075943</v>
      </c>
      <c r="T81" s="284">
        <f>CHI_emi!T$61</f>
        <v>42.282731583807205</v>
      </c>
      <c r="U81" s="284">
        <f>CHI_emi!U$61</f>
        <v>42.964711603846389</v>
      </c>
      <c r="V81" s="284">
        <f>CHI_emi!V$61</f>
        <v>49.966740586299281</v>
      </c>
      <c r="W81" s="284">
        <f>CHI_emi!W$61</f>
        <v>58.202457838100763</v>
      </c>
      <c r="DA81" s="94"/>
    </row>
    <row r="82" spans="1:105" ht="12" customHeight="1" x14ac:dyDescent="0.25">
      <c r="A82" s="52" t="s">
        <v>48</v>
      </c>
      <c r="B82" s="244">
        <f>CHI_emi!B$110</f>
        <v>51.652713814971001</v>
      </c>
      <c r="C82" s="244">
        <f>CHI_emi!C$110</f>
        <v>52.143166710546161</v>
      </c>
      <c r="D82" s="244">
        <f>CHI_emi!D$110</f>
        <v>55.383585584737133</v>
      </c>
      <c r="E82" s="244">
        <f>CHI_emi!E$110</f>
        <v>52.531860508574752</v>
      </c>
      <c r="F82" s="244">
        <f>CHI_emi!F$110</f>
        <v>58.932423031756827</v>
      </c>
      <c r="G82" s="244">
        <f>CHI_emi!G$110</f>
        <v>50.959040998069597</v>
      </c>
      <c r="H82" s="244">
        <f>CHI_emi!H$110</f>
        <v>66.328603321207808</v>
      </c>
      <c r="I82" s="244">
        <f>CHI_emi!I$110</f>
        <v>62.931764548587473</v>
      </c>
      <c r="J82" s="244">
        <f>CHI_emi!J$110</f>
        <v>65.053935205561615</v>
      </c>
      <c r="K82" s="244">
        <f>CHI_emi!K$110</f>
        <v>60.635879119607623</v>
      </c>
      <c r="L82" s="244">
        <f>CHI_emi!L$110</f>
        <v>62.114990154279432</v>
      </c>
      <c r="M82" s="244">
        <f>CHI_emi!M$110</f>
        <v>43.973986851988343</v>
      </c>
      <c r="N82" s="244">
        <f>CHI_emi!N$110</f>
        <v>40.707667323636812</v>
      </c>
      <c r="O82" s="244">
        <f>CHI_emi!O$110</f>
        <v>45.998914114539609</v>
      </c>
      <c r="P82" s="244">
        <f>CHI_emi!P$110</f>
        <v>62.214594032757091</v>
      </c>
      <c r="Q82" s="244">
        <f>CHI_emi!Q$110</f>
        <v>66.650813201099268</v>
      </c>
      <c r="R82" s="244">
        <f>CHI_emi!R$110</f>
        <v>71.484450934107713</v>
      </c>
      <c r="S82" s="244">
        <f>CHI_emi!S$110</f>
        <v>71.020500811912768</v>
      </c>
      <c r="T82" s="244">
        <f>CHI_emi!T$110</f>
        <v>68.47943605158801</v>
      </c>
      <c r="U82" s="244">
        <f>CHI_emi!U$110</f>
        <v>68.51298515978408</v>
      </c>
      <c r="V82" s="244">
        <f>CHI_emi!V$110</f>
        <v>76.235112675897824</v>
      </c>
      <c r="W82" s="244">
        <f>CHI_emi!W$110</f>
        <v>70.094309856758173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1057.9266143594441</v>
      </c>
      <c r="C85" s="289">
        <f t="shared" si="17"/>
        <v>1143.6751588703194</v>
      </c>
      <c r="D85" s="289">
        <f t="shared" si="17"/>
        <v>1351.5198733081268</v>
      </c>
      <c r="E85" s="289">
        <f t="shared" si="17"/>
        <v>950.15898316034554</v>
      </c>
      <c r="F85" s="289">
        <f t="shared" si="17"/>
        <v>1045.4982727598865</v>
      </c>
      <c r="G85" s="289">
        <f t="shared" si="17"/>
        <v>1040.0767219119191</v>
      </c>
      <c r="H85" s="289">
        <f t="shared" si="17"/>
        <v>1009.0691541899488</v>
      </c>
      <c r="I85" s="289">
        <f t="shared" si="17"/>
        <v>1077.03330093516</v>
      </c>
      <c r="J85" s="289">
        <f t="shared" si="17"/>
        <v>1330.4821973068529</v>
      </c>
      <c r="K85" s="289">
        <f t="shared" si="17"/>
        <v>1172.8031898865913</v>
      </c>
      <c r="L85" s="289">
        <f t="shared" si="17"/>
        <v>985.87363762651978</v>
      </c>
      <c r="M85" s="289">
        <f t="shared" si="17"/>
        <v>1276.1818586130134</v>
      </c>
      <c r="N85" s="289">
        <f t="shared" si="17"/>
        <v>1107.8175063898395</v>
      </c>
      <c r="O85" s="289">
        <f t="shared" si="17"/>
        <v>1350.9509559716678</v>
      </c>
      <c r="P85" s="289">
        <f t="shared" si="17"/>
        <v>1531.2358004808048</v>
      </c>
      <c r="Q85" s="289">
        <f t="shared" si="17"/>
        <v>1819.248170885905</v>
      </c>
      <c r="R85" s="289">
        <f t="shared" si="17"/>
        <v>1466.192062162595</v>
      </c>
      <c r="S85" s="289">
        <f t="shared" si="17"/>
        <v>1662.483146469365</v>
      </c>
      <c r="T85" s="289">
        <f t="shared" si="17"/>
        <v>1822.7781872429723</v>
      </c>
      <c r="U85" s="289">
        <f t="shared" si="17"/>
        <v>1975.1600454251306</v>
      </c>
      <c r="V85" s="289">
        <f t="shared" si="17"/>
        <v>1868.3589298019456</v>
      </c>
      <c r="W85" s="289">
        <f t="shared" si="17"/>
        <v>1647.7213618150699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1980.1174525587371</v>
      </c>
      <c r="C86" s="290">
        <f t="shared" si="18"/>
        <v>2324.1766447710552</v>
      </c>
      <c r="D86" s="290">
        <f t="shared" si="18"/>
        <v>2710.0222690430114</v>
      </c>
      <c r="E86" s="290">
        <f t="shared" si="18"/>
        <v>1624.6185110565405</v>
      </c>
      <c r="F86" s="290">
        <f t="shared" si="18"/>
        <v>1840.6439472942889</v>
      </c>
      <c r="G86" s="290">
        <f t="shared" si="18"/>
        <v>1859.8832080383672</v>
      </c>
      <c r="H86" s="290">
        <f t="shared" si="18"/>
        <v>1975.9436952757817</v>
      </c>
      <c r="I86" s="290">
        <f t="shared" si="18"/>
        <v>2022.9602419412961</v>
      </c>
      <c r="J86" s="290">
        <f t="shared" si="18"/>
        <v>2589.1518025163018</v>
      </c>
      <c r="K86" s="290">
        <f t="shared" si="18"/>
        <v>1943.4609313053033</v>
      </c>
      <c r="L86" s="290">
        <f t="shared" si="18"/>
        <v>1539.4393096492911</v>
      </c>
      <c r="M86" s="290">
        <f t="shared" si="18"/>
        <v>1749.8333822832635</v>
      </c>
      <c r="N86" s="290">
        <f t="shared" si="18"/>
        <v>1849.8475211449329</v>
      </c>
      <c r="O86" s="290">
        <f t="shared" si="18"/>
        <v>2726.6825220947339</v>
      </c>
      <c r="P86" s="290">
        <f t="shared" si="18"/>
        <v>2580.5925937823276</v>
      </c>
      <c r="Q86" s="290">
        <f t="shared" si="18"/>
        <v>2650.7464671115067</v>
      </c>
      <c r="R86" s="290">
        <f t="shared" si="18"/>
        <v>2652.3990464306244</v>
      </c>
      <c r="S86" s="290">
        <f t="shared" si="18"/>
        <v>2478.0774496623744</v>
      </c>
      <c r="T86" s="290">
        <f t="shared" si="18"/>
        <v>2261.5564962539397</v>
      </c>
      <c r="U86" s="290">
        <f t="shared" si="18"/>
        <v>2935.7432970075115</v>
      </c>
      <c r="V86" s="290">
        <f t="shared" si="18"/>
        <v>3080.2907452453751</v>
      </c>
      <c r="W86" s="290">
        <f t="shared" si="18"/>
        <v>2897.5097004721642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16854.241512263114</v>
      </c>
      <c r="C87" s="291">
        <f t="shared" si="19"/>
        <v>18855.770765451714</v>
      </c>
      <c r="D87" s="291">
        <f t="shared" si="19"/>
        <v>22158.517230368496</v>
      </c>
      <c r="E87" s="291">
        <f t="shared" si="19"/>
        <v>14577.50372661749</v>
      </c>
      <c r="F87" s="291">
        <f t="shared" si="19"/>
        <v>16236.718604611176</v>
      </c>
      <c r="G87" s="291">
        <f t="shared" si="19"/>
        <v>16257.836432416248</v>
      </c>
      <c r="H87" s="291">
        <f t="shared" si="19"/>
        <v>16381.318764060108</v>
      </c>
      <c r="I87" s="291">
        <f t="shared" si="19"/>
        <v>17183.724630608289</v>
      </c>
      <c r="J87" s="291">
        <f t="shared" si="19"/>
        <v>21543.181317689254</v>
      </c>
      <c r="K87" s="291">
        <f t="shared" si="19"/>
        <v>17890.307788751623</v>
      </c>
      <c r="L87" s="291">
        <f t="shared" si="19"/>
        <v>14919.809904706062</v>
      </c>
      <c r="M87" s="291">
        <f t="shared" si="19"/>
        <v>19518.008822878164</v>
      </c>
      <c r="N87" s="291">
        <f t="shared" si="19"/>
        <v>17616.908053271869</v>
      </c>
      <c r="O87" s="291">
        <f t="shared" si="19"/>
        <v>21198.304634503231</v>
      </c>
      <c r="P87" s="291">
        <f t="shared" si="19"/>
        <v>23319.671900040186</v>
      </c>
      <c r="Q87" s="291">
        <f t="shared" si="19"/>
        <v>20876.395853409755</v>
      </c>
      <c r="R87" s="291">
        <f t="shared" si="19"/>
        <v>17655.034457049202</v>
      </c>
      <c r="S87" s="291">
        <f t="shared" si="19"/>
        <v>17780.927616956949</v>
      </c>
      <c r="T87" s="291">
        <f t="shared" si="19"/>
        <v>17883.51773565785</v>
      </c>
      <c r="U87" s="291">
        <f t="shared" si="19"/>
        <v>17973.482330900042</v>
      </c>
      <c r="V87" s="291">
        <f t="shared" si="19"/>
        <v>16226.531901024924</v>
      </c>
      <c r="W87" s="291">
        <f t="shared" si="19"/>
        <v>15343.716094671996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3.7042877611714751</v>
      </c>
      <c r="C89" s="254">
        <f t="shared" si="20"/>
        <v>3.6288646735333314</v>
      </c>
      <c r="D89" s="254">
        <f t="shared" si="20"/>
        <v>3.7172763105054387</v>
      </c>
      <c r="E89" s="254">
        <f t="shared" si="20"/>
        <v>3.8596615157302319</v>
      </c>
      <c r="F89" s="254">
        <f t="shared" si="20"/>
        <v>3.7953594060422966</v>
      </c>
      <c r="G89" s="254">
        <f t="shared" si="20"/>
        <v>4.1653101987957548</v>
      </c>
      <c r="H89" s="254">
        <f t="shared" si="20"/>
        <v>3.5453364012804363</v>
      </c>
      <c r="I89" s="254">
        <f t="shared" si="20"/>
        <v>3.7714744441981489</v>
      </c>
      <c r="J89" s="254">
        <f t="shared" si="20"/>
        <v>3.4563807317979234</v>
      </c>
      <c r="K89" s="254">
        <f t="shared" si="20"/>
        <v>4.0806828521917264</v>
      </c>
      <c r="L89" s="254">
        <f t="shared" si="20"/>
        <v>3.9664755593040857</v>
      </c>
      <c r="M89" s="254">
        <f t="shared" si="20"/>
        <v>1.1309107130926086</v>
      </c>
      <c r="N89" s="254">
        <f t="shared" si="20"/>
        <v>0.92197717197014961</v>
      </c>
      <c r="O89" s="254">
        <f t="shared" si="20"/>
        <v>1.1366560444224105</v>
      </c>
      <c r="P89" s="254">
        <f t="shared" si="20"/>
        <v>1.0445532194285816</v>
      </c>
      <c r="Q89" s="254">
        <f t="shared" si="20"/>
        <v>0.94357081233837437</v>
      </c>
      <c r="R89" s="254">
        <f t="shared" si="20"/>
        <v>0.86292606514648285</v>
      </c>
      <c r="S89" s="254">
        <f t="shared" si="20"/>
        <v>0.76364580365095003</v>
      </c>
      <c r="T89" s="254">
        <f t="shared" si="20"/>
        <v>0.77609791597035538</v>
      </c>
      <c r="U89" s="254">
        <f t="shared" si="20"/>
        <v>0.89760634835137665</v>
      </c>
      <c r="V89" s="254">
        <f t="shared" si="20"/>
        <v>0.87005772984286534</v>
      </c>
      <c r="W89" s="254">
        <f t="shared" si="20"/>
        <v>0.84610025512597309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3.152296244721319</v>
      </c>
      <c r="C90" s="293">
        <f t="shared" si="21"/>
        <v>3.0760452187284311</v>
      </c>
      <c r="D90" s="293">
        <f t="shared" si="21"/>
        <v>3.0507676147883944</v>
      </c>
      <c r="E90" s="293">
        <f t="shared" si="21"/>
        <v>3.2377336549488351</v>
      </c>
      <c r="F90" s="293">
        <f t="shared" si="21"/>
        <v>3.1299125851366645</v>
      </c>
      <c r="G90" s="293">
        <f t="shared" si="21"/>
        <v>3.5198343677724773</v>
      </c>
      <c r="H90" s="293">
        <f t="shared" si="21"/>
        <v>2.9359663399839828</v>
      </c>
      <c r="I90" s="293">
        <f t="shared" si="21"/>
        <v>3.1177670404684639</v>
      </c>
      <c r="J90" s="293">
        <f t="shared" si="21"/>
        <v>2.6685073255601472</v>
      </c>
      <c r="K90" s="293">
        <f t="shared" si="21"/>
        <v>3.3950007620739751</v>
      </c>
      <c r="L90" s="293">
        <f t="shared" si="21"/>
        <v>3.3480582353240766</v>
      </c>
      <c r="M90" s="293">
        <f t="shared" si="21"/>
        <v>0.487357451987664</v>
      </c>
      <c r="N90" s="293">
        <f t="shared" si="21"/>
        <v>0.32019840390137055</v>
      </c>
      <c r="O90" s="293">
        <f t="shared" si="21"/>
        <v>0.3624485973634875</v>
      </c>
      <c r="P90" s="293">
        <f t="shared" si="21"/>
        <v>0.29397145039177691</v>
      </c>
      <c r="Q90" s="293">
        <f t="shared" si="21"/>
        <v>0.22082284708546268</v>
      </c>
      <c r="R90" s="293">
        <f t="shared" si="21"/>
        <v>0.21522455813365068</v>
      </c>
      <c r="S90" s="293">
        <f t="shared" si="21"/>
        <v>0.18923394262897839</v>
      </c>
      <c r="T90" s="293">
        <f t="shared" si="21"/>
        <v>0.25455353360898941</v>
      </c>
      <c r="U90" s="293">
        <f t="shared" si="21"/>
        <v>0.3220188056786405</v>
      </c>
      <c r="V90" s="293">
        <f t="shared" si="21"/>
        <v>0.3166932448956376</v>
      </c>
      <c r="W90" s="293">
        <f t="shared" si="21"/>
        <v>0.28120063898922676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0.55199151645015598</v>
      </c>
      <c r="C91" s="293">
        <f t="shared" si="22"/>
        <v>0.55281945480490013</v>
      </c>
      <c r="D91" s="293">
        <f t="shared" si="22"/>
        <v>0.66650869571704441</v>
      </c>
      <c r="E91" s="293">
        <f t="shared" si="22"/>
        <v>0.6219278607813965</v>
      </c>
      <c r="F91" s="293">
        <f t="shared" si="22"/>
        <v>0.66544682090563212</v>
      </c>
      <c r="G91" s="293">
        <f t="shared" si="22"/>
        <v>0.64547583102327755</v>
      </c>
      <c r="H91" s="293">
        <f t="shared" si="22"/>
        <v>0.60937006129645366</v>
      </c>
      <c r="I91" s="293">
        <f t="shared" si="22"/>
        <v>0.65370740372968483</v>
      </c>
      <c r="J91" s="293">
        <f t="shared" si="22"/>
        <v>0.78787340623777624</v>
      </c>
      <c r="K91" s="293">
        <f t="shared" si="22"/>
        <v>0.68568209011775161</v>
      </c>
      <c r="L91" s="293">
        <f t="shared" si="22"/>
        <v>0.61841732398000915</v>
      </c>
      <c r="M91" s="293">
        <f t="shared" si="22"/>
        <v>0.64355326110494471</v>
      </c>
      <c r="N91" s="293">
        <f t="shared" si="22"/>
        <v>0.60177876806877906</v>
      </c>
      <c r="O91" s="293">
        <f t="shared" si="22"/>
        <v>0.77420744705892308</v>
      </c>
      <c r="P91" s="293">
        <f t="shared" si="22"/>
        <v>0.75058176903680462</v>
      </c>
      <c r="Q91" s="293">
        <f t="shared" si="22"/>
        <v>0.72274796525291174</v>
      </c>
      <c r="R91" s="293">
        <f t="shared" si="22"/>
        <v>0.64770150701283213</v>
      </c>
      <c r="S91" s="293">
        <f t="shared" si="22"/>
        <v>0.57441186102197161</v>
      </c>
      <c r="T91" s="293">
        <f t="shared" si="22"/>
        <v>0.52154438236136602</v>
      </c>
      <c r="U91" s="293">
        <f t="shared" si="22"/>
        <v>0.57558754267273615</v>
      </c>
      <c r="V91" s="293">
        <f t="shared" si="22"/>
        <v>0.55336448494722767</v>
      </c>
      <c r="W91" s="293">
        <f t="shared" si="22"/>
        <v>0.56489961613674633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0.47856340924597424</v>
      </c>
      <c r="C92" s="293">
        <f t="shared" si="23"/>
        <v>0.44824269393563038</v>
      </c>
      <c r="D92" s="293">
        <f t="shared" si="23"/>
        <v>0.54941234430482166</v>
      </c>
      <c r="E92" s="293">
        <f t="shared" si="23"/>
        <v>0.58428938737407621</v>
      </c>
      <c r="F92" s="293">
        <f t="shared" si="23"/>
        <v>0.61411227344324615</v>
      </c>
      <c r="G92" s="293">
        <f t="shared" si="23"/>
        <v>0.58598421278070056</v>
      </c>
      <c r="H92" s="293">
        <f t="shared" si="23"/>
        <v>0.54448987172739383</v>
      </c>
      <c r="I92" s="293">
        <f t="shared" si="23"/>
        <v>0.60985354484163645</v>
      </c>
      <c r="J92" s="293">
        <f t="shared" si="23"/>
        <v>0.71750261188835696</v>
      </c>
      <c r="K92" s="293">
        <f t="shared" si="23"/>
        <v>0.61123417315318784</v>
      </c>
      <c r="L92" s="293">
        <f t="shared" si="23"/>
        <v>0.49316604757725896</v>
      </c>
      <c r="M92" s="293">
        <f t="shared" si="23"/>
        <v>0.48592063390161128</v>
      </c>
      <c r="N92" s="293">
        <f t="shared" si="23"/>
        <v>0.46888904301029177</v>
      </c>
      <c r="O92" s="293">
        <f t="shared" si="23"/>
        <v>0.6374002122615906</v>
      </c>
      <c r="P92" s="293">
        <f t="shared" si="23"/>
        <v>0.44831408672486528</v>
      </c>
      <c r="Q92" s="293">
        <f t="shared" si="23"/>
        <v>0.46829307685366756</v>
      </c>
      <c r="R92" s="293">
        <f t="shared" si="23"/>
        <v>0.46018069863446592</v>
      </c>
      <c r="S92" s="293">
        <f t="shared" si="23"/>
        <v>0.41145825960501548</v>
      </c>
      <c r="T92" s="293">
        <f t="shared" si="23"/>
        <v>0.40489650040298497</v>
      </c>
      <c r="U92" s="293">
        <f t="shared" si="23"/>
        <v>0.50702627671613765</v>
      </c>
      <c r="V92" s="293">
        <f t="shared" si="23"/>
        <v>0.51326162994858626</v>
      </c>
      <c r="W92" s="293">
        <f t="shared" si="23"/>
        <v>0.54033228261866428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1.1248206918606662</v>
      </c>
      <c r="C93" s="255">
        <f t="shared" si="24"/>
        <v>1.2583990268876608</v>
      </c>
      <c r="D93" s="255">
        <f t="shared" si="24"/>
        <v>1.4788181754447198</v>
      </c>
      <c r="E93" s="255">
        <f t="shared" si="24"/>
        <v>0.97287545188223667</v>
      </c>
      <c r="F93" s="255">
        <f t="shared" si="24"/>
        <v>1.0836083629807538</v>
      </c>
      <c r="G93" s="255">
        <f t="shared" si="24"/>
        <v>1.0850177274819697</v>
      </c>
      <c r="H93" s="255">
        <f t="shared" si="24"/>
        <v>1.0932587083419594</v>
      </c>
      <c r="I93" s="255">
        <f t="shared" si="24"/>
        <v>1.1468097816018916</v>
      </c>
      <c r="J93" s="255">
        <f t="shared" si="24"/>
        <v>1.4377518025365725</v>
      </c>
      <c r="K93" s="255">
        <f t="shared" si="24"/>
        <v>1.288570992364777</v>
      </c>
      <c r="L93" s="255">
        <f t="shared" si="24"/>
        <v>0.98958345495667976</v>
      </c>
      <c r="M93" s="255">
        <f t="shared" si="24"/>
        <v>1.1271708359107122</v>
      </c>
      <c r="N93" s="255">
        <f t="shared" si="24"/>
        <v>1.0012168984788639</v>
      </c>
      <c r="O93" s="255">
        <f t="shared" si="24"/>
        <v>1.2064958985639112</v>
      </c>
      <c r="P93" s="255">
        <f t="shared" si="24"/>
        <v>1.7660008764250379</v>
      </c>
      <c r="Q93" s="255">
        <f t="shared" si="24"/>
        <v>1.8657075145001929</v>
      </c>
      <c r="R93" s="255">
        <f t="shared" si="24"/>
        <v>1.8806769324578294</v>
      </c>
      <c r="S93" s="255">
        <f t="shared" si="24"/>
        <v>1.6280398558145761</v>
      </c>
      <c r="T93" s="255">
        <f t="shared" si="24"/>
        <v>1.376460962456534</v>
      </c>
      <c r="U93" s="255">
        <f t="shared" si="24"/>
        <v>1.2424582213465156</v>
      </c>
      <c r="V93" s="255">
        <f t="shared" si="24"/>
        <v>1.0501326529783328</v>
      </c>
      <c r="W93" s="255">
        <f t="shared" si="24"/>
        <v>0.99299945221359953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3.3785205099558704</v>
      </c>
      <c r="C95" s="254">
        <f t="shared" si="25"/>
        <v>3.3022586254035544</v>
      </c>
      <c r="D95" s="254">
        <f t="shared" si="25"/>
        <v>3.3200852326332417</v>
      </c>
      <c r="E95" s="254">
        <f t="shared" si="25"/>
        <v>3.494987140125219</v>
      </c>
      <c r="F95" s="254">
        <f t="shared" si="25"/>
        <v>3.4039494647475128</v>
      </c>
      <c r="G95" s="254">
        <f t="shared" si="25"/>
        <v>3.7864886440576706</v>
      </c>
      <c r="H95" s="254">
        <f t="shared" si="25"/>
        <v>3.1902698313801259</v>
      </c>
      <c r="I95" s="254">
        <f t="shared" si="25"/>
        <v>3.3916687262844754</v>
      </c>
      <c r="J95" s="254">
        <f t="shared" si="25"/>
        <v>3.0033888619698095</v>
      </c>
      <c r="K95" s="254">
        <f t="shared" si="25"/>
        <v>3.6902403126705958</v>
      </c>
      <c r="L95" s="254">
        <f t="shared" si="25"/>
        <v>3.616572452071912</v>
      </c>
      <c r="M95" s="254">
        <f t="shared" si="25"/>
        <v>0.77183601439583827</v>
      </c>
      <c r="N95" s="254">
        <f t="shared" si="25"/>
        <v>0.58426174822959565</v>
      </c>
      <c r="O95" s="254">
        <f t="shared" si="25"/>
        <v>0.70051223151648068</v>
      </c>
      <c r="P95" s="254">
        <f t="shared" si="25"/>
        <v>0.61786763993325156</v>
      </c>
      <c r="Q95" s="254">
        <f t="shared" si="25"/>
        <v>0.54318341169481155</v>
      </c>
      <c r="R95" s="254">
        <f t="shared" si="25"/>
        <v>0.51423315733335861</v>
      </c>
      <c r="S95" s="254">
        <f t="shared" si="25"/>
        <v>0.45857699139712049</v>
      </c>
      <c r="T95" s="254">
        <f t="shared" si="25"/>
        <v>0.50098042734652259</v>
      </c>
      <c r="U95" s="254">
        <f t="shared" si="25"/>
        <v>0.59644756123044229</v>
      </c>
      <c r="V95" s="254">
        <f t="shared" si="25"/>
        <v>0.58086311378080646</v>
      </c>
      <c r="W95" s="254">
        <f t="shared" si="25"/>
        <v>0.5488456843612306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3.152296244721319</v>
      </c>
      <c r="C96" s="293">
        <f>IF(CHI_ued!C$16=0,"",CHI_ued!C$16/C$10)</f>
        <v>3.0760452187284311</v>
      </c>
      <c r="D96" s="293">
        <f>IF(CHI_ued!D$16=0,"",CHI_ued!D$16/D$10)</f>
        <v>3.0507676147883944</v>
      </c>
      <c r="E96" s="293">
        <f>IF(CHI_ued!E$16=0,"",CHI_ued!E$16/E$10)</f>
        <v>3.2377336549488351</v>
      </c>
      <c r="F96" s="293">
        <f>IF(CHI_ued!F$16=0,"",CHI_ued!F$16/F$10)</f>
        <v>3.1299125851366645</v>
      </c>
      <c r="G96" s="293">
        <f>IF(CHI_ued!G$16=0,"",CHI_ued!G$16/G$10)</f>
        <v>3.5198343677724773</v>
      </c>
      <c r="H96" s="293">
        <f>IF(CHI_ued!H$16=0,"",CHI_ued!H$16/H$10)</f>
        <v>2.9359663399839828</v>
      </c>
      <c r="I96" s="293">
        <f>IF(CHI_ued!I$16=0,"",CHI_ued!I$16/I$10)</f>
        <v>3.1177670404684639</v>
      </c>
      <c r="J96" s="293">
        <f>IF(CHI_ued!J$16=0,"",CHI_ued!J$16/J$10)</f>
        <v>2.6685073255601472</v>
      </c>
      <c r="K96" s="293">
        <f>IF(CHI_ued!K$16=0,"",CHI_ued!K$16/K$10)</f>
        <v>3.3950007620739751</v>
      </c>
      <c r="L96" s="293">
        <f>IF(CHI_ued!L$16=0,"",CHI_ued!L$16/L$10)</f>
        <v>3.3480582353240766</v>
      </c>
      <c r="M96" s="293">
        <f>IF(CHI_ued!M$16=0,"",CHI_ued!M$16/M$10)</f>
        <v>0.487357451987664</v>
      </c>
      <c r="N96" s="293">
        <f>IF(CHI_ued!N$16=0,"",CHI_ued!N$16/N$10)</f>
        <v>0.32019840390137055</v>
      </c>
      <c r="O96" s="293">
        <f>IF(CHI_ued!O$16=0,"",CHI_ued!O$16/O$10)</f>
        <v>0.3624485973634875</v>
      </c>
      <c r="P96" s="293">
        <f>IF(CHI_ued!P$16=0,"",CHI_ued!P$16/P$10)</f>
        <v>0.29397145039177691</v>
      </c>
      <c r="Q96" s="293">
        <f>IF(CHI_ued!Q$16=0,"",CHI_ued!Q$16/Q$10)</f>
        <v>0.22082284708546268</v>
      </c>
      <c r="R96" s="293">
        <f>IF(CHI_ued!R$16=0,"",CHI_ued!R$16/R$10)</f>
        <v>0.21522455813365068</v>
      </c>
      <c r="S96" s="293">
        <f>IF(CHI_ued!S$16=0,"",CHI_ued!S$16/S$10)</f>
        <v>0.18923394262897839</v>
      </c>
      <c r="T96" s="293">
        <f>IF(CHI_ued!T$16=0,"",CHI_ued!T$16/T$10)</f>
        <v>0.25455353360898941</v>
      </c>
      <c r="U96" s="293">
        <f>IF(CHI_ued!U$16=0,"",CHI_ued!U$16/U$10)</f>
        <v>0.3220188056786405</v>
      </c>
      <c r="V96" s="293">
        <f>IF(CHI_ued!V$16=0,"",CHI_ued!V$16/V$10)</f>
        <v>0.3166932448956376</v>
      </c>
      <c r="W96" s="293">
        <f>IF(CHI_ued!W$16=0,"",CHI_ued!W$16/W$10)</f>
        <v>0.28120063898922676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0.22622426523455147</v>
      </c>
      <c r="C97" s="293">
        <f>IF((CHI_ued!C$5-CHI_ued!C$16)=0,"",(CHI_ued!C$5-CHI_ued!C$16)/C$10)</f>
        <v>0.22621340667512316</v>
      </c>
      <c r="D97" s="293">
        <f>IF((CHI_ued!D$5-CHI_ued!D$16)=0,"",(CHI_ued!D$5-CHI_ued!D$16)/D$10)</f>
        <v>0.26931761784484737</v>
      </c>
      <c r="E97" s="293">
        <f>IF((CHI_ued!E$5-CHI_ued!E$16)=0,"",(CHI_ued!E$5-CHI_ued!E$16)/E$10)</f>
        <v>0.2572534851763838</v>
      </c>
      <c r="F97" s="293">
        <f>IF((CHI_ued!F$5-CHI_ued!F$16)=0,"",(CHI_ued!F$5-CHI_ued!F$16)/F$10)</f>
        <v>0.27403687961084816</v>
      </c>
      <c r="G97" s="293">
        <f>IF((CHI_ued!G$5-CHI_ued!G$16)=0,"",(CHI_ued!G$5-CHI_ued!G$16)/G$10)</f>
        <v>0.26665427628519323</v>
      </c>
      <c r="H97" s="293">
        <f>IF((CHI_ued!H$5-CHI_ued!H$16)=0,"",(CHI_ued!H$5-CHI_ued!H$16)/H$10)</f>
        <v>0.25430349139614317</v>
      </c>
      <c r="I97" s="293">
        <f>IF((CHI_ued!I$5-CHI_ued!I$16)=0,"",(CHI_ued!I$5-CHI_ued!I$16)/I$10)</f>
        <v>0.2739016858160116</v>
      </c>
      <c r="J97" s="293">
        <f>IF((CHI_ued!J$5-CHI_ued!J$16)=0,"",(CHI_ued!J$5-CHI_ued!J$16)/J$10)</f>
        <v>0.33488153640966206</v>
      </c>
      <c r="K97" s="293">
        <f>IF((CHI_ued!K$5-CHI_ued!K$16)=0,"",(CHI_ued!K$5-CHI_ued!K$16)/K$10)</f>
        <v>0.29523955059662088</v>
      </c>
      <c r="L97" s="293">
        <f>IF((CHI_ued!L$5-CHI_ued!L$16)=0,"",(CHI_ued!L$5-CHI_ued!L$16)/L$10)</f>
        <v>0.26851421674783521</v>
      </c>
      <c r="M97" s="293">
        <f>IF((CHI_ued!M$5-CHI_ued!M$16)=0,"",(CHI_ued!M$5-CHI_ued!M$16)/M$10)</f>
        <v>0.28447856240817432</v>
      </c>
      <c r="N97" s="293">
        <f>IF((CHI_ued!N$5-CHI_ued!N$16)=0,"",(CHI_ued!N$5-CHI_ued!N$16)/N$10)</f>
        <v>0.26406334432822509</v>
      </c>
      <c r="O97" s="293">
        <f>IF((CHI_ued!O$5-CHI_ued!O$16)=0,"",(CHI_ued!O$5-CHI_ued!O$16)/O$10)</f>
        <v>0.33806363415299312</v>
      </c>
      <c r="P97" s="293">
        <f>IF((CHI_ued!P$5-CHI_ued!P$16)=0,"",(CHI_ued!P$5-CHI_ued!P$16)/P$10)</f>
        <v>0.32389618954147464</v>
      </c>
      <c r="Q97" s="293">
        <f>IF((CHI_ued!Q$5-CHI_ued!Q$16)=0,"",(CHI_ued!Q$5-CHI_ued!Q$16)/Q$10)</f>
        <v>0.32236056460934887</v>
      </c>
      <c r="R97" s="293">
        <f>IF((CHI_ued!R$5-CHI_ued!R$16)=0,"",(CHI_ued!R$5-CHI_ued!R$16)/R$10)</f>
        <v>0.2990085991997079</v>
      </c>
      <c r="S97" s="293">
        <f>IF((CHI_ued!S$5-CHI_ued!S$16)=0,"",(CHI_ued!S$5-CHI_ued!S$16)/S$10)</f>
        <v>0.26934304876814213</v>
      </c>
      <c r="T97" s="293">
        <f>IF((CHI_ued!T$5-CHI_ued!T$16)=0,"",(CHI_ued!T$5-CHI_ued!T$16)/T$10)</f>
        <v>0.24642689373753321</v>
      </c>
      <c r="U97" s="293">
        <f>IF((CHI_ued!U$5-CHI_ued!U$16)=0,"",(CHI_ued!U$5-CHI_ued!U$16)/U$10)</f>
        <v>0.27442875555180174</v>
      </c>
      <c r="V97" s="293">
        <f>IF((CHI_ued!V$5-CHI_ued!V$16)=0,"",(CHI_ued!V$5-CHI_ued!V$16)/V$10)</f>
        <v>0.26416986888516891</v>
      </c>
      <c r="W97" s="293">
        <f>IF((CHI_ued!W$5-CHI_ued!W$16)=0,"",(CHI_ued!W$5-CHI_ued!W$16)/W$10)</f>
        <v>0.26764504537200384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0.20664513411955895</v>
      </c>
      <c r="C98" s="293">
        <f>IF(CHI_ued!C$61=0,"",CHI_ued!C$61/C$11)</f>
        <v>0.19271980387128859</v>
      </c>
      <c r="D98" s="293">
        <f>IF(CHI_ued!D$61=0,"",CHI_ued!D$61/D$11)</f>
        <v>0.23339892254242448</v>
      </c>
      <c r="E98" s="293">
        <f>IF(CHI_ued!E$61=0,"",CHI_ued!E$61/E$11)</f>
        <v>0.25814172356706022</v>
      </c>
      <c r="F98" s="293">
        <f>IF(CHI_ued!F$61=0,"",CHI_ued!F$61/F$11)</f>
        <v>0.26998951059621434</v>
      </c>
      <c r="G98" s="293">
        <f>IF(CHI_ued!G$61=0,"",CHI_ued!G$61/G$11)</f>
        <v>0.25843334050129663</v>
      </c>
      <c r="H98" s="293">
        <f>IF(CHI_ued!H$61=0,"",CHI_ued!H$61/H$11)</f>
        <v>0.24090033528657823</v>
      </c>
      <c r="I98" s="293">
        <f>IF(CHI_ued!I$61=0,"",CHI_ued!I$61/I$11)</f>
        <v>0.27110861000131292</v>
      </c>
      <c r="J98" s="293">
        <f>IF(CHI_ued!J$61=0,"",CHI_ued!J$61/J$11)</f>
        <v>0.32413557544933197</v>
      </c>
      <c r="K98" s="293">
        <f>IF(CHI_ued!K$61=0,"",CHI_ued!K$61/K$11)</f>
        <v>0.27778911724458549</v>
      </c>
      <c r="L98" s="293">
        <f>IF(CHI_ued!L$61=0,"",CHI_ued!L$61/L$11)</f>
        <v>0.23376736850418303</v>
      </c>
      <c r="M98" s="293">
        <f>IF(CHI_ued!M$61=0,"",CHI_ued!M$61/M$11)</f>
        <v>0.23264873648890252</v>
      </c>
      <c r="N98" s="293">
        <f>IF(CHI_ued!N$61=0,"",CHI_ued!N$61/N$11)</f>
        <v>0.22443295417456105</v>
      </c>
      <c r="O98" s="293">
        <f>IF(CHI_ued!O$61=0,"",CHI_ued!O$61/O$11)</f>
        <v>0.3051375477580372</v>
      </c>
      <c r="P98" s="293">
        <f>IF(CHI_ued!P$61=0,"",CHI_ued!P$61/P$11)</f>
        <v>0.2128323213136481</v>
      </c>
      <c r="Q98" s="293">
        <f>IF(CHI_ued!Q$61=0,"",CHI_ued!Q$61/Q$11)</f>
        <v>0.22195633737039733</v>
      </c>
      <c r="R98" s="293">
        <f>IF(CHI_ued!R$61=0,"",CHI_ued!R$61/R$11)</f>
        <v>0.21809110468283718</v>
      </c>
      <c r="S98" s="293">
        <f>IF(CHI_ued!S$61=0,"",CHI_ued!S$61/S$11)</f>
        <v>0.1950729265792569</v>
      </c>
      <c r="T98" s="293">
        <f>IF(CHI_ued!T$61=0,"",CHI_ued!T$61/T$11)</f>
        <v>0.19260460874361124</v>
      </c>
      <c r="U98" s="293">
        <f>IF(CHI_ued!U$61=0,"",CHI_ued!U$61/U$11)</f>
        <v>0.24271092927932297</v>
      </c>
      <c r="V98" s="293">
        <f>IF(CHI_ued!V$61=0,"",CHI_ued!V$61/V$11)</f>
        <v>0.24523077560618459</v>
      </c>
      <c r="W98" s="293">
        <f>IF(CHI_ued!W$61=0,"",CHI_ued!W$61/W$11)</f>
        <v>0.26341427464232264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0.42365304947525034</v>
      </c>
      <c r="C99" s="255">
        <f>IF(CHI_ued!C$110=0,"",CHI_ued!C$110/C$12)</f>
        <v>0.4759856745511169</v>
      </c>
      <c r="D99" s="255">
        <f>IF(CHI_ued!D$110=0,"",CHI_ued!D$110/D$12)</f>
        <v>0.55598509091610959</v>
      </c>
      <c r="E99" s="255">
        <f>IF(CHI_ued!E$110=0,"",CHI_ued!E$110/E$12)</f>
        <v>0.38813789409817517</v>
      </c>
      <c r="F99" s="255">
        <f>IF(CHI_ued!F$110=0,"",CHI_ued!F$110/F$12)</f>
        <v>0.43054198863668652</v>
      </c>
      <c r="G99" s="255">
        <f>IF(CHI_ued!G$110=0,"",CHI_ued!G$110/G$12)</f>
        <v>0.43364009276167448</v>
      </c>
      <c r="H99" s="255">
        <f>IF(CHI_ued!H$110=0,"",CHI_ued!H$110/H$12)</f>
        <v>0.44290604367537945</v>
      </c>
      <c r="I99" s="255">
        <f>IF(CHI_ued!I$110=0,"",CHI_ued!I$110/I$12)</f>
        <v>0.46442643077920226</v>
      </c>
      <c r="J99" s="255">
        <f>IF(CHI_ued!J$110=0,"",CHI_ued!J$110/J$12)</f>
        <v>0.578711948889301</v>
      </c>
      <c r="K99" s="255">
        <f>IF(CHI_ued!K$110=0,"",CHI_ued!K$110/K$12)</f>
        <v>0.5110807794604374</v>
      </c>
      <c r="L99" s="255">
        <f>IF(CHI_ued!L$110=0,"",CHI_ued!L$110/L$12)</f>
        <v>0.39564671571408994</v>
      </c>
      <c r="M99" s="255">
        <f>IF(CHI_ued!M$110=0,"",CHI_ued!M$110/M$12)</f>
        <v>0.45025803048235985</v>
      </c>
      <c r="N99" s="255">
        <f>IF(CHI_ued!N$110=0,"",CHI_ued!N$110/N$12)</f>
        <v>0.3979060897187765</v>
      </c>
      <c r="O99" s="255">
        <f>IF(CHI_ued!O$110=0,"",CHI_ued!O$110/O$12)</f>
        <v>0.4813629669720661</v>
      </c>
      <c r="P99" s="255">
        <f>IF(CHI_ued!P$110=0,"",CHI_ued!P$110/P$12)</f>
        <v>0.72384860928524397</v>
      </c>
      <c r="Q99" s="255">
        <f>IF(CHI_ued!Q$110=0,"",CHI_ued!Q$110/Q$12)</f>
        <v>0.76551601047514817</v>
      </c>
      <c r="R99" s="255">
        <f>IF(CHI_ued!R$110=0,"",CHI_ued!R$110/R$12)</f>
        <v>0.77161320344812179</v>
      </c>
      <c r="S99" s="255">
        <f>IF(CHI_ued!S$110=0,"",CHI_ued!S$110/S$12)</f>
        <v>0.69314789274435185</v>
      </c>
      <c r="T99" s="255">
        <f>IF(CHI_ued!T$110=0,"",CHI_ued!T$110/T$12)</f>
        <v>0.59344137897463289</v>
      </c>
      <c r="U99" s="255">
        <f>IF(CHI_ued!U$110=0,"",CHI_ued!U$110/U$12)</f>
        <v>0.55882571637534739</v>
      </c>
      <c r="V99" s="255">
        <f>IF(CHI_ued!V$110=0,"",CHI_ued!V$110/V$12)</f>
        <v>0.48732919551957271</v>
      </c>
      <c r="W99" s="255">
        <f>IF(CHI_ued!W$110=0,"",CHI_ued!W$110/W$12)</f>
        <v>0.4620919545078358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2.4193308932518298</v>
      </c>
      <c r="C100" s="315">
        <f t="shared" si="26"/>
        <v>2.4883988448448311</v>
      </c>
      <c r="D100" s="315">
        <f t="shared" si="26"/>
        <v>2.3977631225933305</v>
      </c>
      <c r="E100" s="315">
        <f t="shared" si="26"/>
        <v>1.7456267567829638</v>
      </c>
      <c r="F100" s="315">
        <f t="shared" si="26"/>
        <v>1.7850998752625322</v>
      </c>
      <c r="G100" s="315">
        <f t="shared" si="26"/>
        <v>1.8071241046665998</v>
      </c>
      <c r="H100" s="315">
        <f t="shared" si="26"/>
        <v>1.846663489943952</v>
      </c>
      <c r="I100" s="315">
        <f t="shared" si="26"/>
        <v>1.747306040855469</v>
      </c>
      <c r="J100" s="315">
        <f t="shared" si="26"/>
        <v>1.6910760503112288</v>
      </c>
      <c r="K100" s="315">
        <f t="shared" si="26"/>
        <v>1.652040188466573</v>
      </c>
      <c r="L100" s="315">
        <f t="shared" si="26"/>
        <v>1.6812645544460016</v>
      </c>
      <c r="M100" s="315">
        <f t="shared" si="26"/>
        <v>1.3648116199660283</v>
      </c>
      <c r="N100" s="315">
        <f t="shared" si="26"/>
        <v>1.2560675293792856</v>
      </c>
      <c r="O100" s="315">
        <f t="shared" si="26"/>
        <v>1.3242254073746971</v>
      </c>
      <c r="P100" s="315">
        <f t="shared" si="26"/>
        <v>1.264797799952567</v>
      </c>
      <c r="Q100" s="315">
        <f t="shared" si="26"/>
        <v>1.2040049508488508</v>
      </c>
      <c r="R100" s="315">
        <f t="shared" si="26"/>
        <v>1.2027187999298776</v>
      </c>
      <c r="S100" s="315">
        <f t="shared" si="26"/>
        <v>1.1872863590887865</v>
      </c>
      <c r="T100" s="315">
        <f t="shared" si="26"/>
        <v>1.2271530405918949</v>
      </c>
      <c r="U100" s="315">
        <f t="shared" si="26"/>
        <v>1.2079569142280118</v>
      </c>
      <c r="V100" s="315">
        <f t="shared" si="26"/>
        <v>1.274892282350899</v>
      </c>
      <c r="W100" s="315">
        <f t="shared" si="26"/>
        <v>1.2604915747524821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6.0506613154035067</v>
      </c>
      <c r="C101" s="257">
        <f t="shared" si="27"/>
        <v>6.5325728385886883</v>
      </c>
      <c r="D101" s="257">
        <f t="shared" si="27"/>
        <v>6.1064150928986392</v>
      </c>
      <c r="E101" s="257">
        <f t="shared" si="27"/>
        <v>5.218140597708592</v>
      </c>
      <c r="F101" s="257">
        <f t="shared" si="27"/>
        <v>5.0475422126270511</v>
      </c>
      <c r="G101" s="257">
        <f t="shared" si="27"/>
        <v>5.4799388138335461</v>
      </c>
      <c r="H101" s="257">
        <f t="shared" si="27"/>
        <v>5.680107372013655</v>
      </c>
      <c r="I101" s="257">
        <f t="shared" si="27"/>
        <v>5.0362198127282793</v>
      </c>
      <c r="J101" s="257">
        <f t="shared" si="27"/>
        <v>4.14187846852837</v>
      </c>
      <c r="K101" s="257">
        <f t="shared" si="27"/>
        <v>5.455870337025555</v>
      </c>
      <c r="L101" s="257">
        <f t="shared" si="27"/>
        <v>6.4059270489099491</v>
      </c>
      <c r="M101" s="257">
        <f t="shared" si="27"/>
        <v>5.7554543764518344</v>
      </c>
      <c r="N101" s="257">
        <f t="shared" si="27"/>
        <v>4.1290629887338977</v>
      </c>
      <c r="O101" s="257">
        <f t="shared" si="27"/>
        <v>4.3400406001234924</v>
      </c>
      <c r="P101" s="257">
        <f t="shared" si="27"/>
        <v>3.7177517747831716</v>
      </c>
      <c r="Q101" s="257">
        <f t="shared" si="27"/>
        <v>2.7474654371676306</v>
      </c>
      <c r="R101" s="257">
        <f t="shared" si="27"/>
        <v>2.886667016147209</v>
      </c>
      <c r="S101" s="257">
        <f t="shared" si="27"/>
        <v>3.0140673428870155</v>
      </c>
      <c r="T101" s="257">
        <f t="shared" si="27"/>
        <v>3.2625588957276865</v>
      </c>
      <c r="U101" s="257">
        <f t="shared" si="27"/>
        <v>3.7412009238305513</v>
      </c>
      <c r="V101" s="257">
        <f t="shared" si="27"/>
        <v>4.2765934517437323</v>
      </c>
      <c r="W101" s="257">
        <f t="shared" si="27"/>
        <v>3.8267134697579475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1.506569502389459</v>
      </c>
      <c r="C102" s="295">
        <f t="shared" si="28"/>
        <v>1.4382035029232423</v>
      </c>
      <c r="D102" s="295">
        <f t="shared" si="28"/>
        <v>1.4705696871513529</v>
      </c>
      <c r="E102" s="295">
        <f t="shared" si="28"/>
        <v>1.0418577193232565</v>
      </c>
      <c r="F102" s="295">
        <f t="shared" si="28"/>
        <v>1.1235311987151815</v>
      </c>
      <c r="G102" s="295">
        <f t="shared" si="28"/>
        <v>1.0364826484621632</v>
      </c>
      <c r="H102" s="295">
        <f t="shared" si="28"/>
        <v>1.0664741172960348</v>
      </c>
      <c r="I102" s="295">
        <f t="shared" si="28"/>
        <v>1.0289138011037202</v>
      </c>
      <c r="J102" s="295">
        <f t="shared" si="28"/>
        <v>1.0959057177299834</v>
      </c>
      <c r="K102" s="295">
        <f t="shared" si="28"/>
        <v>1.1424877618172575</v>
      </c>
      <c r="L102" s="295">
        <f t="shared" si="28"/>
        <v>1.2149382758248009</v>
      </c>
      <c r="M102" s="295">
        <f t="shared" si="28"/>
        <v>1.0335819786654299</v>
      </c>
      <c r="N102" s="295">
        <f t="shared" si="28"/>
        <v>1.0136221904262808</v>
      </c>
      <c r="O102" s="295">
        <f t="shared" si="28"/>
        <v>1.009177321811217</v>
      </c>
      <c r="P102" s="295">
        <f t="shared" si="28"/>
        <v>0.88392553157742326</v>
      </c>
      <c r="Q102" s="295">
        <f t="shared" si="28"/>
        <v>0.80671353472641361</v>
      </c>
      <c r="R102" s="295">
        <f t="shared" si="28"/>
        <v>0.79298467936004269</v>
      </c>
      <c r="S102" s="295">
        <f t="shared" si="28"/>
        <v>0.76434142125740001</v>
      </c>
      <c r="T102" s="295">
        <f t="shared" si="28"/>
        <v>0.82044427021656818</v>
      </c>
      <c r="U102" s="295">
        <f t="shared" si="28"/>
        <v>0.79232955613654488</v>
      </c>
      <c r="V102" s="295">
        <f t="shared" si="28"/>
        <v>0.85784842571274988</v>
      </c>
      <c r="W102" s="295">
        <f t="shared" si="28"/>
        <v>0.84633726656296904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1.6144983355970928</v>
      </c>
      <c r="C103" s="258">
        <f t="shared" si="29"/>
        <v>1.535988126753832</v>
      </c>
      <c r="D103" s="258">
        <f t="shared" si="29"/>
        <v>1.5531040627707962</v>
      </c>
      <c r="E103" s="258">
        <f t="shared" si="29"/>
        <v>1.1006810033281402</v>
      </c>
      <c r="F103" s="258">
        <f t="shared" si="29"/>
        <v>1.1808580752766675</v>
      </c>
      <c r="G103" s="258">
        <f t="shared" si="29"/>
        <v>1.0847029224372331</v>
      </c>
      <c r="H103" s="258">
        <f t="shared" si="29"/>
        <v>1.1183871846608096</v>
      </c>
      <c r="I103" s="258">
        <f t="shared" si="29"/>
        <v>1.0803778439118756</v>
      </c>
      <c r="J103" s="258">
        <f t="shared" si="29"/>
        <v>1.1877712089252335</v>
      </c>
      <c r="K103" s="258">
        <f t="shared" si="29"/>
        <v>1.1154231049998822</v>
      </c>
      <c r="L103" s="258">
        <f t="shared" si="29"/>
        <v>1.1605812244641962</v>
      </c>
      <c r="M103" s="258">
        <f t="shared" si="29"/>
        <v>0.91798109369717185</v>
      </c>
      <c r="N103" s="258">
        <f t="shared" si="29"/>
        <v>0.8519187321333731</v>
      </c>
      <c r="O103" s="258">
        <f t="shared" si="29"/>
        <v>0.89310078656443359</v>
      </c>
      <c r="P103" s="258">
        <f t="shared" si="29"/>
        <v>0.92107518492343488</v>
      </c>
      <c r="Q103" s="258">
        <f t="shared" si="29"/>
        <v>0.86458552704908387</v>
      </c>
      <c r="R103" s="258">
        <f t="shared" si="29"/>
        <v>0.85998246988943794</v>
      </c>
      <c r="S103" s="258">
        <f t="shared" si="29"/>
        <v>0.82606020891020226</v>
      </c>
      <c r="T103" s="258">
        <f t="shared" si="29"/>
        <v>0.88605508022989277</v>
      </c>
      <c r="U103" s="258">
        <f t="shared" si="29"/>
        <v>0.85785682835990218</v>
      </c>
      <c r="V103" s="258">
        <f t="shared" si="29"/>
        <v>0.92698992144356696</v>
      </c>
      <c r="W103" s="258">
        <f t="shared" si="29"/>
        <v>0.91614896633347442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SI: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151.33710594072139</v>
      </c>
      <c r="C5" s="225">
        <f t="shared" si="0"/>
        <v>140.06818474142273</v>
      </c>
      <c r="D5" s="225">
        <f t="shared" si="0"/>
        <v>123.67202080452212</v>
      </c>
      <c r="E5" s="225">
        <f t="shared" si="0"/>
        <v>187.06395428557784</v>
      </c>
      <c r="F5" s="225">
        <f t="shared" si="0"/>
        <v>171.00084825546756</v>
      </c>
      <c r="G5" s="225">
        <f t="shared" si="0"/>
        <v>184.98520933480617</v>
      </c>
      <c r="H5" s="225">
        <f t="shared" si="0"/>
        <v>165.28035929586505</v>
      </c>
      <c r="I5" s="225">
        <f t="shared" si="0"/>
        <v>185.10440768890484</v>
      </c>
      <c r="J5" s="225">
        <f t="shared" si="0"/>
        <v>129.9759272201122</v>
      </c>
      <c r="K5" s="225">
        <f t="shared" si="0"/>
        <v>113.74256828775015</v>
      </c>
      <c r="L5" s="225">
        <f t="shared" si="0"/>
        <v>100.95556405740066</v>
      </c>
      <c r="M5" s="225">
        <f t="shared" si="0"/>
        <v>21.359331887032148</v>
      </c>
      <c r="N5" s="225">
        <f t="shared" si="0"/>
        <v>21.551628287054044</v>
      </c>
      <c r="O5" s="225">
        <f t="shared" si="0"/>
        <v>23.405215590601781</v>
      </c>
      <c r="P5" s="225">
        <f t="shared" si="0"/>
        <v>27.12994331649594</v>
      </c>
      <c r="Q5" s="225">
        <f t="shared" si="0"/>
        <v>39.712961754052344</v>
      </c>
      <c r="R5" s="225">
        <f t="shared" si="0"/>
        <v>38.987232814730689</v>
      </c>
      <c r="S5" s="225">
        <f t="shared" si="0"/>
        <v>37.838150394057585</v>
      </c>
      <c r="T5" s="225">
        <f t="shared" si="0"/>
        <v>34.597139360240135</v>
      </c>
      <c r="U5" s="225">
        <f t="shared" si="0"/>
        <v>31.086843702357665</v>
      </c>
      <c r="V5" s="225">
        <f t="shared" si="0"/>
        <v>27.710662532305985</v>
      </c>
      <c r="W5" s="225">
        <f t="shared" si="0"/>
        <v>31.999989519568665</v>
      </c>
      <c r="DA5" s="89"/>
    </row>
    <row r="6" spans="1:105" ht="12" customHeight="1" x14ac:dyDescent="0.25">
      <c r="A6" s="55" t="s">
        <v>92</v>
      </c>
      <c r="B6" s="261">
        <v>0.14986026763171789</v>
      </c>
      <c r="C6" s="261">
        <v>0.1562139271270403</v>
      </c>
      <c r="D6" s="261">
        <v>0.16970561101138029</v>
      </c>
      <c r="E6" s="261">
        <v>0.27324270055527539</v>
      </c>
      <c r="F6" s="261">
        <v>0.27710722132930171</v>
      </c>
      <c r="G6" s="261">
        <v>0.26508751920161</v>
      </c>
      <c r="H6" s="261">
        <v>0.25229615282751111</v>
      </c>
      <c r="I6" s="261">
        <v>0.29217350271262682</v>
      </c>
      <c r="J6" s="261">
        <v>0.21984183896379039</v>
      </c>
      <c r="K6" s="261">
        <v>0.12473663587118219</v>
      </c>
      <c r="L6" s="261">
        <v>9.5940139314970238E-2</v>
      </c>
      <c r="M6" s="261">
        <v>6.7533488058555788E-2</v>
      </c>
      <c r="N6" s="261">
        <v>8.4399583026854269E-2</v>
      </c>
      <c r="O6" s="261">
        <v>9.5752718909808798E-2</v>
      </c>
      <c r="P6" s="261">
        <v>0.14146380360067831</v>
      </c>
      <c r="Q6" s="261">
        <v>0.23367870183361131</v>
      </c>
      <c r="R6" s="261">
        <v>0.22164733838334991</v>
      </c>
      <c r="S6" s="261">
        <v>0.21558038324876089</v>
      </c>
      <c r="T6" s="261">
        <v>0.17016489742628341</v>
      </c>
      <c r="U6" s="261">
        <v>0.13987281407207761</v>
      </c>
      <c r="V6" s="261">
        <v>0.1224145981772263</v>
      </c>
      <c r="W6" s="261">
        <v>0.15275534281908609</v>
      </c>
      <c r="DA6" s="67" t="s">
        <v>989</v>
      </c>
    </row>
    <row r="7" spans="1:105" ht="12" customHeight="1" x14ac:dyDescent="0.25">
      <c r="A7" s="202" t="s">
        <v>93</v>
      </c>
      <c r="B7" s="226">
        <v>1.1857393060253081</v>
      </c>
      <c r="C7" s="226">
        <v>1.236011362253173</v>
      </c>
      <c r="D7" s="226">
        <v>1.3427616045885491</v>
      </c>
      <c r="E7" s="226">
        <v>2.1619780563125048</v>
      </c>
      <c r="F7" s="226">
        <v>2.1925553017233792</v>
      </c>
      <c r="G7" s="226">
        <v>2.0974518197614689</v>
      </c>
      <c r="H7" s="226">
        <v>1.996242699243862</v>
      </c>
      <c r="I7" s="226">
        <v>2.311764230908989</v>
      </c>
      <c r="J7" s="226">
        <v>1.73945445105478</v>
      </c>
      <c r="K7" s="226">
        <v>0.98695360946041077</v>
      </c>
      <c r="L7" s="226">
        <v>0.75910710696760386</v>
      </c>
      <c r="M7" s="226">
        <v>0.53434517720741115</v>
      </c>
      <c r="N7" s="226">
        <v>0.66779477034582901</v>
      </c>
      <c r="O7" s="226">
        <v>0.75762418060784797</v>
      </c>
      <c r="P7" s="226">
        <v>1.119303968690275</v>
      </c>
      <c r="Q7" s="226">
        <v>1.8489358528706961</v>
      </c>
      <c r="R7" s="226">
        <v>1.7537401030331869</v>
      </c>
      <c r="S7" s="226">
        <v>1.7057365375474169</v>
      </c>
      <c r="T7" s="226">
        <v>1.3463956162147159</v>
      </c>
      <c r="U7" s="226">
        <v>1.1067155831939099</v>
      </c>
      <c r="V7" s="226">
        <v>0.96858095200218275</v>
      </c>
      <c r="W7" s="226">
        <v>1.2086460077002119</v>
      </c>
      <c r="DA7" s="174" t="s">
        <v>990</v>
      </c>
    </row>
    <row r="8" spans="1:105" ht="12" customHeight="1" x14ac:dyDescent="0.25">
      <c r="A8" s="202" t="s">
        <v>94</v>
      </c>
      <c r="B8" s="226">
        <v>1.3086193420601859</v>
      </c>
      <c r="C8" s="226">
        <v>1.364101170832013</v>
      </c>
      <c r="D8" s="226">
        <v>1.4819141092914421</v>
      </c>
      <c r="E8" s="226">
        <v>2.3860272550835431</v>
      </c>
      <c r="F8" s="226">
        <v>2.4197732687041258</v>
      </c>
      <c r="G8" s="226">
        <v>2.3148140627806861</v>
      </c>
      <c r="H8" s="226">
        <v>2.2031164813399511</v>
      </c>
      <c r="I8" s="226">
        <v>2.5513360073987661</v>
      </c>
      <c r="J8" s="226">
        <v>1.919716861637363</v>
      </c>
      <c r="K8" s="226">
        <v>1.089233169966656</v>
      </c>
      <c r="L8" s="226">
        <v>0.83777457475290507</v>
      </c>
      <c r="M8" s="226">
        <v>0.58972021141320841</v>
      </c>
      <c r="N8" s="226">
        <v>0.73699939654571922</v>
      </c>
      <c r="O8" s="226">
        <v>0.83613797039361082</v>
      </c>
      <c r="P8" s="226">
        <v>1.235299205845471</v>
      </c>
      <c r="Q8" s="226">
        <v>2.040543993945577</v>
      </c>
      <c r="R8" s="226">
        <v>1.935482958280941</v>
      </c>
      <c r="S8" s="226">
        <v>1.8825047075277419</v>
      </c>
      <c r="T8" s="226">
        <v>1.485924719278906</v>
      </c>
      <c r="U8" s="226">
        <v>1.221406266088694</v>
      </c>
      <c r="V8" s="226">
        <v>1.068956525013832</v>
      </c>
      <c r="W8" s="226">
        <v>1.3338999013890871</v>
      </c>
      <c r="DA8" s="174" t="s">
        <v>991</v>
      </c>
    </row>
    <row r="9" spans="1:105" ht="12" customHeight="1" x14ac:dyDescent="0.25">
      <c r="A9" s="202" t="s">
        <v>95</v>
      </c>
      <c r="B9" s="226">
        <v>2.129164430565138</v>
      </c>
      <c r="C9" s="226">
        <v>2.219435094131601</v>
      </c>
      <c r="D9" s="226">
        <v>2.4111204146567191</v>
      </c>
      <c r="E9" s="226">
        <v>3.8821406642858558</v>
      </c>
      <c r="F9" s="226">
        <v>3.937046479571451</v>
      </c>
      <c r="G9" s="226">
        <v>3.7662745822520001</v>
      </c>
      <c r="H9" s="226">
        <v>3.5845391380781759</v>
      </c>
      <c r="I9" s="226">
        <v>4.1511031533596947</v>
      </c>
      <c r="J9" s="226">
        <v>3.1234391294565049</v>
      </c>
      <c r="K9" s="226">
        <v>1.772216295101996</v>
      </c>
      <c r="L9" s="226">
        <v>1.36308532822655</v>
      </c>
      <c r="M9" s="226">
        <v>0.9594931526456143</v>
      </c>
      <c r="N9" s="226">
        <v>1.199120974326044</v>
      </c>
      <c r="O9" s="226">
        <v>1.360422521956828</v>
      </c>
      <c r="P9" s="226">
        <v>2.0098702851593462</v>
      </c>
      <c r="Q9" s="226">
        <v>3.3200286372600698</v>
      </c>
      <c r="R9" s="226">
        <v>3.1490910597798858</v>
      </c>
      <c r="S9" s="226">
        <v>3.0628937956314841</v>
      </c>
      <c r="T9" s="226">
        <v>2.4176458020292859</v>
      </c>
      <c r="U9" s="226">
        <v>1.9872660394361039</v>
      </c>
      <c r="V9" s="226">
        <v>1.7392255621843671</v>
      </c>
      <c r="W9" s="226">
        <v>2.170296688035172</v>
      </c>
      <c r="DA9" s="174" t="s">
        <v>992</v>
      </c>
    </row>
    <row r="10" spans="1:105" ht="12" customHeight="1" x14ac:dyDescent="0.25">
      <c r="A10" s="56" t="s">
        <v>96</v>
      </c>
      <c r="B10" s="262">
        <v>0.55561057152018911</v>
      </c>
      <c r="C10" s="262">
        <v>0.51309523626251741</v>
      </c>
      <c r="D10" s="262">
        <v>0.53183006422369838</v>
      </c>
      <c r="E10" s="262">
        <v>0.74994395849843842</v>
      </c>
      <c r="F10" s="262">
        <v>0.75457961679496188</v>
      </c>
      <c r="G10" s="262">
        <v>0.71499092997887193</v>
      </c>
      <c r="H10" s="262">
        <v>0.6934457836117891</v>
      </c>
      <c r="I10" s="262">
        <v>0.79566932137254098</v>
      </c>
      <c r="J10" s="262">
        <v>0.69466716179781107</v>
      </c>
      <c r="K10" s="262">
        <v>0.42635573216368672</v>
      </c>
      <c r="L10" s="262">
        <v>0.32933551115320342</v>
      </c>
      <c r="M10" s="262">
        <v>0.2260264963910196</v>
      </c>
      <c r="N10" s="262">
        <v>0.27870583667413118</v>
      </c>
      <c r="O10" s="262">
        <v>0.32220013707409528</v>
      </c>
      <c r="P10" s="262">
        <v>0.41441835756864243</v>
      </c>
      <c r="Q10" s="262">
        <v>0.67874999291117455</v>
      </c>
      <c r="R10" s="262">
        <v>0.64850902005771727</v>
      </c>
      <c r="S10" s="262">
        <v>0.62532990625564477</v>
      </c>
      <c r="T10" s="262">
        <v>0.49956992286572999</v>
      </c>
      <c r="U10" s="262">
        <v>0.4093991159764287</v>
      </c>
      <c r="V10" s="262">
        <v>0.36052357207840102</v>
      </c>
      <c r="W10" s="262">
        <v>0.45025245449645002</v>
      </c>
      <c r="DA10" s="68" t="s">
        <v>993</v>
      </c>
    </row>
    <row r="11" spans="1:105" ht="12" customHeight="1" x14ac:dyDescent="0.25">
      <c r="A11" s="37" t="s">
        <v>160</v>
      </c>
      <c r="B11" s="228">
        <v>1.468962282080003E-2</v>
      </c>
      <c r="C11" s="228">
        <v>6.9878374291846412E-3</v>
      </c>
      <c r="D11" s="228">
        <v>1.414797105649874E-2</v>
      </c>
      <c r="E11" s="228">
        <v>4.2710887844391587E-2</v>
      </c>
      <c r="F11" s="228">
        <v>1.559784177055237E-2</v>
      </c>
      <c r="G11" s="228">
        <v>1.62209070079487E-2</v>
      </c>
      <c r="H11" s="228">
        <v>1.6925681298888759E-2</v>
      </c>
      <c r="I11" s="228">
        <v>2.8808564987765999E-2</v>
      </c>
      <c r="J11" s="228">
        <v>3.2178353046292477E-2</v>
      </c>
      <c r="K11" s="228">
        <v>1.5822725598006959E-2</v>
      </c>
      <c r="L11" s="228">
        <v>1.496099302363068E-2</v>
      </c>
      <c r="M11" s="228">
        <v>8.93713111492043E-3</v>
      </c>
      <c r="N11" s="228">
        <v>1.488005303956982E-2</v>
      </c>
      <c r="O11" s="228">
        <v>1.362192657940081E-2</v>
      </c>
      <c r="P11" s="228">
        <v>1.461326141725802E-2</v>
      </c>
      <c r="Q11" s="228">
        <v>2.3013902876963439E-2</v>
      </c>
      <c r="R11" s="228">
        <v>2.9430890975059559E-2</v>
      </c>
      <c r="S11" s="228">
        <v>2.129076929962323E-2</v>
      </c>
      <c r="T11" s="228">
        <v>1.8408802687026989E-2</v>
      </c>
      <c r="U11" s="228">
        <v>1.365538571614809E-2</v>
      </c>
      <c r="V11" s="228">
        <v>1.105954926426744E-2</v>
      </c>
      <c r="W11" s="228">
        <v>1.310266502642317E-2</v>
      </c>
      <c r="DA11" s="69" t="s">
        <v>994</v>
      </c>
    </row>
    <row r="12" spans="1:105" ht="12" customHeight="1" x14ac:dyDescent="0.25">
      <c r="A12" s="37" t="s">
        <v>162</v>
      </c>
      <c r="B12" s="228">
        <v>0.43045578922684791</v>
      </c>
      <c r="C12" s="228">
        <v>0.36158982872409362</v>
      </c>
      <c r="D12" s="228">
        <v>0.33552103238742131</v>
      </c>
      <c r="E12" s="228">
        <v>0.29437510779714882</v>
      </c>
      <c r="F12" s="228">
        <v>0.3212376703690476</v>
      </c>
      <c r="G12" s="228">
        <v>0.26352235416240699</v>
      </c>
      <c r="H12" s="228">
        <v>0.2740643172162831</v>
      </c>
      <c r="I12" s="228">
        <v>0.29917935401451878</v>
      </c>
      <c r="J12" s="228">
        <v>0.40763009507037168</v>
      </c>
      <c r="K12" s="228">
        <v>0.27922163794933658</v>
      </c>
      <c r="L12" s="228">
        <v>0.2145480380430107</v>
      </c>
      <c r="M12" s="228">
        <v>0.13693845563394699</v>
      </c>
      <c r="N12" s="228">
        <v>0.15993581399185319</v>
      </c>
      <c r="O12" s="228">
        <v>0.19433970051755209</v>
      </c>
      <c r="P12" s="228">
        <v>0.19416309905945781</v>
      </c>
      <c r="Q12" s="228">
        <v>0.31396884490745403</v>
      </c>
      <c r="R12" s="228">
        <v>0.30168704237023242</v>
      </c>
      <c r="S12" s="228">
        <v>0.28685786113360762</v>
      </c>
      <c r="T12" s="228">
        <v>0.23979493709166261</v>
      </c>
      <c r="U12" s="228">
        <v>0.19187845936058751</v>
      </c>
      <c r="V12" s="228">
        <v>0.17715888399458421</v>
      </c>
      <c r="W12" s="228">
        <v>0.22202617776989531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0.11046515947254119</v>
      </c>
      <c r="C15" s="228">
        <v>0.14451757010923921</v>
      </c>
      <c r="D15" s="228">
        <v>0.18216106077977839</v>
      </c>
      <c r="E15" s="228">
        <v>0.41285796285689802</v>
      </c>
      <c r="F15" s="228">
        <v>0.41774410465536188</v>
      </c>
      <c r="G15" s="228">
        <v>0.43524766880851617</v>
      </c>
      <c r="H15" s="228">
        <v>0.40245578509661722</v>
      </c>
      <c r="I15" s="228">
        <v>0.46768140237025618</v>
      </c>
      <c r="J15" s="228">
        <v>0.25485871368114682</v>
      </c>
      <c r="K15" s="228">
        <v>0.13131136861634321</v>
      </c>
      <c r="L15" s="228">
        <v>9.9826480086562003E-2</v>
      </c>
      <c r="M15" s="228">
        <v>8.0150909642152088E-2</v>
      </c>
      <c r="N15" s="228">
        <v>0.1038899696427082</v>
      </c>
      <c r="O15" s="228">
        <v>0.1142385099771424</v>
      </c>
      <c r="P15" s="228">
        <v>0.2056419970919266</v>
      </c>
      <c r="Q15" s="228">
        <v>0.3417672451267571</v>
      </c>
      <c r="R15" s="228">
        <v>0.31739108671242527</v>
      </c>
      <c r="S15" s="228">
        <v>0.31718127582241379</v>
      </c>
      <c r="T15" s="228">
        <v>0.2413661830870405</v>
      </c>
      <c r="U15" s="228">
        <v>0.20386527089969311</v>
      </c>
      <c r="V15" s="228">
        <v>0.1723051388195494</v>
      </c>
      <c r="W15" s="228">
        <v>0.2151236117001315</v>
      </c>
      <c r="DA15" s="69" t="s">
        <v>998</v>
      </c>
    </row>
    <row r="16" spans="1:105" ht="12" customHeight="1" x14ac:dyDescent="0.25">
      <c r="A16" s="134" t="s">
        <v>999</v>
      </c>
      <c r="B16" s="316">
        <v>128.7857265692175</v>
      </c>
      <c r="C16" s="316">
        <v>118.73026655202069</v>
      </c>
      <c r="D16" s="316">
        <v>101.497592433362</v>
      </c>
      <c r="E16" s="316">
        <v>156.92134088697071</v>
      </c>
      <c r="F16" s="316">
        <v>141.01897864316999</v>
      </c>
      <c r="G16" s="316">
        <v>156.31904138483691</v>
      </c>
      <c r="H16" s="316">
        <v>136.8720811311058</v>
      </c>
      <c r="I16" s="316">
        <v>153.02037170786249</v>
      </c>
      <c r="J16" s="316">
        <v>100.34823731728289</v>
      </c>
      <c r="K16" s="316">
        <v>94.630266552020629</v>
      </c>
      <c r="L16" s="316">
        <v>85.215477214101455</v>
      </c>
      <c r="M16" s="316">
        <v>9.204643164230438</v>
      </c>
      <c r="N16" s="316">
        <v>7.4847807394668946</v>
      </c>
      <c r="O16" s="316">
        <v>7.4632846087704214</v>
      </c>
      <c r="P16" s="316">
        <v>7.6352536543422183</v>
      </c>
      <c r="Q16" s="316">
        <v>9.2939810834049865</v>
      </c>
      <c r="R16" s="316">
        <v>9.7239036973344799</v>
      </c>
      <c r="S16" s="316">
        <v>9.3764181596008456</v>
      </c>
      <c r="T16" s="316">
        <v>11.347568258704319</v>
      </c>
      <c r="U16" s="316">
        <v>11.152492737755299</v>
      </c>
      <c r="V16" s="316">
        <v>10.086433732562639</v>
      </c>
      <c r="W16" s="316">
        <v>10.63516698646016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25.68029187579269</v>
      </c>
      <c r="F17" s="317">
        <v>26.738426764073822</v>
      </c>
      <c r="G17" s="317">
        <v>21.476260891857699</v>
      </c>
      <c r="H17" s="317">
        <v>18.59322483320161</v>
      </c>
      <c r="I17" s="317">
        <v>16.575368840649219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1.129750644883921</v>
      </c>
      <c r="G19" s="317">
        <v>0</v>
      </c>
      <c r="H19" s="317">
        <v>0</v>
      </c>
      <c r="I19" s="317">
        <v>1.099914015477214</v>
      </c>
      <c r="J19" s="317">
        <v>1.099914015477214</v>
      </c>
      <c r="K19" s="317">
        <v>1.099914015477214</v>
      </c>
      <c r="L19" s="317">
        <v>1.099914015477214</v>
      </c>
      <c r="M19" s="317">
        <v>1.099914015477214</v>
      </c>
      <c r="N19" s="317">
        <v>1.099914015477214</v>
      </c>
      <c r="O19" s="317">
        <v>1.099914015477214</v>
      </c>
      <c r="P19" s="317">
        <v>1.099914015477214</v>
      </c>
      <c r="Q19" s="317">
        <v>2.1997420464316422</v>
      </c>
      <c r="R19" s="317">
        <v>2.1997420464316422</v>
      </c>
      <c r="S19" s="317">
        <v>1.738842923143407</v>
      </c>
      <c r="T19" s="317">
        <v>3.4712966356145039</v>
      </c>
      <c r="U19" s="317">
        <v>3.711063866507228</v>
      </c>
      <c r="V19" s="317">
        <v>2.614713726235216</v>
      </c>
      <c r="W19" s="317">
        <v>2.4756172547076472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0.96018916595012893</v>
      </c>
      <c r="C22" s="317">
        <v>4.8007738607050729</v>
      </c>
      <c r="D22" s="317">
        <v>3.8406706792777299</v>
      </c>
      <c r="E22" s="317">
        <v>8.0897162510748064</v>
      </c>
      <c r="F22" s="317">
        <v>10.78622685760012</v>
      </c>
      <c r="G22" s="317">
        <v>8.6819894353695659</v>
      </c>
      <c r="H22" s="317">
        <v>5.2092088344475602</v>
      </c>
      <c r="I22" s="317">
        <v>4.6486142171702651</v>
      </c>
      <c r="J22" s="317">
        <v>3.096130696474634</v>
      </c>
      <c r="K22" s="317">
        <v>3.096130696474634</v>
      </c>
      <c r="L22" s="317">
        <v>5.1602751504729154</v>
      </c>
      <c r="M22" s="317">
        <v>3.096130696474634</v>
      </c>
      <c r="N22" s="317">
        <v>2.0641444539982801</v>
      </c>
      <c r="O22" s="317">
        <v>2.0641444539982801</v>
      </c>
      <c r="P22" s="317">
        <v>2.0641444539982801</v>
      </c>
      <c r="Q22" s="317">
        <v>2.0641444539982801</v>
      </c>
      <c r="R22" s="317">
        <v>2.0641444539982801</v>
      </c>
      <c r="S22" s="317">
        <v>2.226139294926913</v>
      </c>
      <c r="T22" s="317">
        <v>2.1848700753684041</v>
      </c>
      <c r="U22" s="317">
        <v>1.791643832555037</v>
      </c>
      <c r="V22" s="317">
        <v>2.1609719409791852</v>
      </c>
      <c r="W22" s="317">
        <v>2.327993411890084</v>
      </c>
      <c r="DA22" s="137" t="s">
        <v>979</v>
      </c>
    </row>
    <row r="23" spans="1:105" ht="12" customHeight="1" x14ac:dyDescent="0.25">
      <c r="A23" s="135" t="s">
        <v>84</v>
      </c>
      <c r="B23" s="317">
        <v>10.628632846087701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 t="s">
        <v>980</v>
      </c>
    </row>
    <row r="24" spans="1:105" ht="12" customHeight="1" x14ac:dyDescent="0.25">
      <c r="A24" s="135" t="s">
        <v>72</v>
      </c>
      <c r="B24" s="317">
        <v>117.19690455717971</v>
      </c>
      <c r="C24" s="317">
        <v>113.9294926913156</v>
      </c>
      <c r="D24" s="317">
        <v>97.656921754084252</v>
      </c>
      <c r="E24" s="317">
        <v>123.1513327601032</v>
      </c>
      <c r="F24" s="317">
        <v>102.3645743766122</v>
      </c>
      <c r="G24" s="317">
        <v>126.1607910576096</v>
      </c>
      <c r="H24" s="317">
        <v>113.0696474634566</v>
      </c>
      <c r="I24" s="317">
        <v>130.69647463456579</v>
      </c>
      <c r="J24" s="317">
        <v>96.152192605331038</v>
      </c>
      <c r="K24" s="317">
        <v>90.434221840068787</v>
      </c>
      <c r="L24" s="317">
        <v>78.955288048151331</v>
      </c>
      <c r="M24" s="317">
        <v>5.0085984522785898</v>
      </c>
      <c r="N24" s="317">
        <v>4.3207222699914016</v>
      </c>
      <c r="O24" s="317">
        <v>4.2992261392949267</v>
      </c>
      <c r="P24" s="317">
        <v>4.4711951848667244</v>
      </c>
      <c r="Q24" s="317">
        <v>5.0300945829750638</v>
      </c>
      <c r="R24" s="317">
        <v>5.4600171969045572</v>
      </c>
      <c r="S24" s="317">
        <v>5.4114359415305247</v>
      </c>
      <c r="T24" s="317">
        <v>5.6914015477214104</v>
      </c>
      <c r="U24" s="317">
        <v>5.6497850386930342</v>
      </c>
      <c r="V24" s="317">
        <v>5.3107480653482373</v>
      </c>
      <c r="W24" s="317">
        <v>5.8315563198624254</v>
      </c>
      <c r="DA24" s="137" t="s">
        <v>981</v>
      </c>
    </row>
    <row r="25" spans="1:105" ht="12" customHeight="1" x14ac:dyDescent="0.25">
      <c r="A25" s="57" t="s">
        <v>1000</v>
      </c>
      <c r="B25" s="296">
        <v>8.384030309961501</v>
      </c>
      <c r="C25" s="296">
        <v>7.5326186770699337</v>
      </c>
      <c r="D25" s="296">
        <v>7.8291133893349008</v>
      </c>
      <c r="E25" s="296">
        <v>10.737351195253449</v>
      </c>
      <c r="F25" s="296">
        <v>10.55796235759305</v>
      </c>
      <c r="G25" s="296">
        <v>10.125004138264019</v>
      </c>
      <c r="H25" s="296">
        <v>10.364585236720149</v>
      </c>
      <c r="I25" s="296">
        <v>11.759031665503111</v>
      </c>
      <c r="J25" s="296">
        <v>12.072488149025769</v>
      </c>
      <c r="K25" s="296">
        <v>7.6374610821230426</v>
      </c>
      <c r="L25" s="296">
        <v>5.8460361456071386</v>
      </c>
      <c r="M25" s="296">
        <v>4.2631983438529426</v>
      </c>
      <c r="N25" s="296">
        <v>5.1337114501118259</v>
      </c>
      <c r="O25" s="296">
        <v>6.161163380428631</v>
      </c>
      <c r="P25" s="296">
        <v>7.4424036263067617</v>
      </c>
      <c r="Q25" s="296">
        <v>12.66041979122472</v>
      </c>
      <c r="R25" s="296">
        <v>12.25596825440712</v>
      </c>
      <c r="S25" s="296">
        <v>11.808559393060889</v>
      </c>
      <c r="T25" s="296">
        <v>9.3191335840617597</v>
      </c>
      <c r="U25" s="296">
        <v>7.9279894440750383</v>
      </c>
      <c r="V25" s="296">
        <v>6.7949874949751576</v>
      </c>
      <c r="W25" s="296">
        <v>8.5358120471439758</v>
      </c>
      <c r="DA25" s="70" t="s">
        <v>1001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0.7842754910127423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4.2470842329447829E-4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0.1002744514651997</v>
      </c>
      <c r="F28" s="231">
        <v>0.10271468294143481</v>
      </c>
      <c r="G28" s="231">
        <v>0.30490776813871151</v>
      </c>
      <c r="H28" s="231">
        <v>0.19044381265245081</v>
      </c>
      <c r="I28" s="231">
        <v>9.8565993469649837E-2</v>
      </c>
      <c r="J28" s="231">
        <v>9.694681936182073E-2</v>
      </c>
      <c r="K28" s="231">
        <v>6.2613849040123279E-2</v>
      </c>
      <c r="L28" s="231">
        <v>4.5859335033010942E-2</v>
      </c>
      <c r="M28" s="231">
        <v>3.3534252128041897E-2</v>
      </c>
      <c r="N28" s="231">
        <v>4.5321877891391311E-2</v>
      </c>
      <c r="O28" s="231">
        <v>5.0329825599087837E-2</v>
      </c>
      <c r="P28" s="231">
        <v>5.857696538822265E-2</v>
      </c>
      <c r="Q28" s="231">
        <v>8.5218975435792266E-2</v>
      </c>
      <c r="R28" s="231">
        <v>7.9264000266280568E-2</v>
      </c>
      <c r="S28" s="231">
        <v>6.8119132627767129E-2</v>
      </c>
      <c r="T28" s="231">
        <v>6.3030264129180849E-2</v>
      </c>
      <c r="U28" s="231">
        <v>4.8163568695529582E-2</v>
      </c>
      <c r="V28" s="231">
        <v>4.4858021217313318E-2</v>
      </c>
      <c r="W28" s="231">
        <v>3.1665168307153303E-2</v>
      </c>
      <c r="DA28" s="73" t="s">
        <v>1004</v>
      </c>
    </row>
    <row r="29" spans="1:105" ht="12" customHeight="1" x14ac:dyDescent="0.25">
      <c r="A29" s="46" t="s">
        <v>160</v>
      </c>
      <c r="B29" s="231">
        <v>0.2123662456896227</v>
      </c>
      <c r="C29" s="231">
        <v>0.1104278569291698</v>
      </c>
      <c r="D29" s="231">
        <v>0.21462506244384741</v>
      </c>
      <c r="E29" s="231">
        <v>0.69730030647684527</v>
      </c>
      <c r="F29" s="231">
        <v>0.2680893508259275</v>
      </c>
      <c r="G29" s="231">
        <v>0.26514506109364722</v>
      </c>
      <c r="H29" s="231">
        <v>0.24456204930315609</v>
      </c>
      <c r="I29" s="231">
        <v>0.43482418328537897</v>
      </c>
      <c r="J29" s="231">
        <v>0.33617674482939508</v>
      </c>
      <c r="K29" s="231">
        <v>0.1627078393507479</v>
      </c>
      <c r="L29" s="231">
        <v>0.1592888791027639</v>
      </c>
      <c r="M29" s="231">
        <v>8.7379372413019615E-2</v>
      </c>
      <c r="N29" s="231">
        <v>0.1579308752089571</v>
      </c>
      <c r="O29" s="231">
        <v>0.13091704585509639</v>
      </c>
      <c r="P29" s="231">
        <v>0.15259975133348549</v>
      </c>
      <c r="Q29" s="231">
        <v>0.221612355718941</v>
      </c>
      <c r="R29" s="231">
        <v>0.27406136317499058</v>
      </c>
      <c r="S29" s="231">
        <v>0.20038035231332799</v>
      </c>
      <c r="T29" s="231">
        <v>0.17727515505035721</v>
      </c>
      <c r="U29" s="231">
        <v>0.1219669170880484</v>
      </c>
      <c r="V29" s="231">
        <v>0.10383169678247919</v>
      </c>
      <c r="W29" s="231">
        <v>0.1214394311961587</v>
      </c>
      <c r="DA29" s="73" t="s">
        <v>1005</v>
      </c>
    </row>
    <row r="30" spans="1:105" ht="12" customHeight="1" x14ac:dyDescent="0.25">
      <c r="A30" s="46" t="s">
        <v>70</v>
      </c>
      <c r="B30" s="231">
        <v>0.52732353503874363</v>
      </c>
      <c r="C30" s="231">
        <v>0.54701880089034605</v>
      </c>
      <c r="D30" s="231">
        <v>0.31943530596699687</v>
      </c>
      <c r="E30" s="231">
        <v>0.59952506349800028</v>
      </c>
      <c r="F30" s="231">
        <v>0.61411482100215786</v>
      </c>
      <c r="G30" s="231">
        <v>0.52085026136143975</v>
      </c>
      <c r="H30" s="231">
        <v>0.65064558232406322</v>
      </c>
      <c r="I30" s="231">
        <v>0.52881364382599028</v>
      </c>
      <c r="J30" s="231">
        <v>0.43282753287780967</v>
      </c>
      <c r="K30" s="231">
        <v>0.2239796058651502</v>
      </c>
      <c r="L30" s="231">
        <v>0.122972710311315</v>
      </c>
      <c r="M30" s="231">
        <v>8.9817897624372395E-2</v>
      </c>
      <c r="N30" s="231">
        <v>0.12132247221973989</v>
      </c>
      <c r="O30" s="231">
        <v>0.134716481278359</v>
      </c>
      <c r="P30" s="231">
        <v>0.10448789839184371</v>
      </c>
      <c r="Q30" s="231">
        <v>0</v>
      </c>
      <c r="R30" s="231">
        <v>0</v>
      </c>
      <c r="S30" s="231">
        <v>1.755311504989908E-3</v>
      </c>
      <c r="T30" s="231">
        <v>0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0.12981720458496879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1.7049021603396229E-4</v>
      </c>
      <c r="T31" s="231">
        <v>1.4577428040476469E-4</v>
      </c>
      <c r="U31" s="231">
        <v>0</v>
      </c>
      <c r="V31" s="231">
        <v>0</v>
      </c>
      <c r="W31" s="231">
        <v>0</v>
      </c>
      <c r="DA31" s="73" t="s">
        <v>1007</v>
      </c>
    </row>
    <row r="32" spans="1:105" ht="12" customHeight="1" x14ac:dyDescent="0.25">
      <c r="A32" s="46" t="s">
        <v>162</v>
      </c>
      <c r="B32" s="231">
        <v>6.2230515383982219</v>
      </c>
      <c r="C32" s="231">
        <v>5.7141555278063008</v>
      </c>
      <c r="D32" s="231">
        <v>5.0898621604330128</v>
      </c>
      <c r="E32" s="231">
        <v>4.8059842172786897</v>
      </c>
      <c r="F32" s="231">
        <v>5.5213022273799757</v>
      </c>
      <c r="G32" s="231">
        <v>4.3075057800216774</v>
      </c>
      <c r="H32" s="231">
        <v>3.9600019565348248</v>
      </c>
      <c r="I32" s="231">
        <v>4.5156854678619114</v>
      </c>
      <c r="J32" s="231">
        <v>4.2586318279904454</v>
      </c>
      <c r="K32" s="231">
        <v>2.8712846676956811</v>
      </c>
      <c r="L32" s="231">
        <v>2.2842812933332159</v>
      </c>
      <c r="M32" s="231">
        <v>1.3388632390685209</v>
      </c>
      <c r="N32" s="231">
        <v>1.6974941563595769</v>
      </c>
      <c r="O32" s="231">
        <v>1.867751917162455</v>
      </c>
      <c r="P32" s="231">
        <v>2.0275583792417859</v>
      </c>
      <c r="Q32" s="231">
        <v>3.023362691425262</v>
      </c>
      <c r="R32" s="231">
        <v>2.8093190299363582</v>
      </c>
      <c r="S32" s="231">
        <v>2.6997934395361289</v>
      </c>
      <c r="T32" s="231">
        <v>2.3092042093086529</v>
      </c>
      <c r="U32" s="231">
        <v>1.7138164113621761</v>
      </c>
      <c r="V32" s="231">
        <v>1.663242062195065</v>
      </c>
      <c r="W32" s="231">
        <v>2.0578052392135162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1.421288990834912</v>
      </c>
      <c r="C34" s="231">
        <v>1.161016491444117</v>
      </c>
      <c r="D34" s="231">
        <v>1.420915369478301</v>
      </c>
      <c r="E34" s="231">
        <v>1.314601381929581</v>
      </c>
      <c r="F34" s="231">
        <v>1.556642902346709</v>
      </c>
      <c r="G34" s="231">
        <v>1.7460393754758301</v>
      </c>
      <c r="H34" s="231">
        <v>1.8886815000157131</v>
      </c>
      <c r="I34" s="231">
        <v>2.3885761708920872</v>
      </c>
      <c r="J34" s="231">
        <v>2.4021557546698609</v>
      </c>
      <c r="K34" s="231">
        <v>1.4567466516504279</v>
      </c>
      <c r="L34" s="231">
        <v>1.2401368586046071</v>
      </c>
      <c r="M34" s="231">
        <v>0.86659145432005813</v>
      </c>
      <c r="N34" s="231">
        <v>0.88477967004422953</v>
      </c>
      <c r="O34" s="231">
        <v>1.3265843502807479</v>
      </c>
      <c r="P34" s="231">
        <v>1.886111770929928</v>
      </c>
      <c r="Q34" s="231">
        <v>4.1138388381555693</v>
      </c>
      <c r="R34" s="231">
        <v>4.0660190195833437</v>
      </c>
      <c r="S34" s="231">
        <v>3.9564527833561449</v>
      </c>
      <c r="T34" s="231">
        <v>2.7116931640894322</v>
      </c>
      <c r="U34" s="231">
        <v>2.239805779731403</v>
      </c>
      <c r="V34" s="231">
        <v>1.8164019167178891</v>
      </c>
      <c r="W34" s="231">
        <v>2.5718726754259311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3.219665774605136</v>
      </c>
      <c r="F35" s="231">
        <v>2.4950983730968499</v>
      </c>
      <c r="G35" s="231">
        <v>2.9805558921727169</v>
      </c>
      <c r="H35" s="231">
        <v>3.4302503358899452</v>
      </c>
      <c r="I35" s="231">
        <v>3.6627490015831232</v>
      </c>
      <c r="J35" s="231">
        <v>4.5457494692964424</v>
      </c>
      <c r="K35" s="231">
        <v>2.8601284685209118</v>
      </c>
      <c r="L35" s="231">
        <v>1.993497069222226</v>
      </c>
      <c r="M35" s="231">
        <v>1.84701212829893</v>
      </c>
      <c r="N35" s="231">
        <v>2.2268623983879312</v>
      </c>
      <c r="O35" s="231">
        <v>2.6508637602528839</v>
      </c>
      <c r="P35" s="231">
        <v>3.2130688610214961</v>
      </c>
      <c r="Q35" s="231">
        <v>5.2163869304891506</v>
      </c>
      <c r="R35" s="231">
        <v>5.0273048414461501</v>
      </c>
      <c r="S35" s="231">
        <v>4.8818878835064936</v>
      </c>
      <c r="T35" s="231">
        <v>4.0577850172037326</v>
      </c>
      <c r="U35" s="231">
        <v>3.8038120587745872</v>
      </c>
      <c r="V35" s="231">
        <v>3.166653798062411</v>
      </c>
      <c r="W35" s="231">
        <v>3.7530295330012171</v>
      </c>
      <c r="DA35" s="73" t="s">
        <v>1011</v>
      </c>
    </row>
    <row r="36" spans="1:105" ht="12" customHeight="1" x14ac:dyDescent="0.25">
      <c r="A36" s="57" t="s">
        <v>1012</v>
      </c>
      <c r="B36" s="263">
        <v>4.6819255615569153</v>
      </c>
      <c r="C36" s="263">
        <v>4.2339407791757662</v>
      </c>
      <c r="D36" s="263">
        <v>4.377116814097171</v>
      </c>
      <c r="E36" s="263">
        <v>5.6642426585758932</v>
      </c>
      <c r="F36" s="263">
        <v>5.6564163447457654</v>
      </c>
      <c r="G36" s="263">
        <v>5.2817060795723147</v>
      </c>
      <c r="H36" s="263">
        <v>5.2522390069890772</v>
      </c>
      <c r="I36" s="263">
        <v>5.9467184730677296</v>
      </c>
      <c r="J36" s="263">
        <v>5.7698327594278389</v>
      </c>
      <c r="K36" s="263">
        <v>3.6519972144706538</v>
      </c>
      <c r="L36" s="263">
        <v>2.81637923861275</v>
      </c>
      <c r="M36" s="263">
        <v>1.950275026016669</v>
      </c>
      <c r="N36" s="263">
        <v>2.399283477824401</v>
      </c>
      <c r="O36" s="263">
        <v>2.7946759062656619</v>
      </c>
      <c r="P36" s="263">
        <v>3.3209151213363239</v>
      </c>
      <c r="Q36" s="263">
        <v>5.3829719631917392</v>
      </c>
      <c r="R36" s="263">
        <v>5.1690686736843663</v>
      </c>
      <c r="S36" s="263">
        <v>4.9546208071869282</v>
      </c>
      <c r="T36" s="263">
        <v>3.9906451938990521</v>
      </c>
      <c r="U36" s="263">
        <v>3.268761678249485</v>
      </c>
      <c r="V36" s="263">
        <v>2.886095266934992</v>
      </c>
      <c r="W36" s="263">
        <v>3.6037738652598601</v>
      </c>
      <c r="DA36" s="70" t="s">
        <v>1013</v>
      </c>
    </row>
    <row r="37" spans="1:105" ht="12" customHeight="1" x14ac:dyDescent="0.25">
      <c r="A37" s="60" t="s">
        <v>1014</v>
      </c>
      <c r="B37" s="264">
        <v>4.5769481404246779</v>
      </c>
      <c r="C37" s="264">
        <v>4.087433712827405</v>
      </c>
      <c r="D37" s="264">
        <v>4.1961667931685946</v>
      </c>
      <c r="E37" s="264">
        <v>5.1090837895897163</v>
      </c>
      <c r="F37" s="264">
        <v>5.0942360362686809</v>
      </c>
      <c r="G37" s="264">
        <v>4.6666880376330484</v>
      </c>
      <c r="H37" s="264">
        <v>4.7094692604772446</v>
      </c>
      <c r="I37" s="264">
        <v>5.2786852772112951</v>
      </c>
      <c r="J37" s="264">
        <v>5.4848556236167108</v>
      </c>
      <c r="K37" s="264">
        <v>3.5092937538102258</v>
      </c>
      <c r="L37" s="264">
        <v>2.7062753318980728</v>
      </c>
      <c r="M37" s="264">
        <v>1.8563953505034669</v>
      </c>
      <c r="N37" s="264">
        <v>2.2752146972848708</v>
      </c>
      <c r="O37" s="264">
        <v>2.6608927168202108</v>
      </c>
      <c r="P37" s="264">
        <v>3.0421223308068481</v>
      </c>
      <c r="Q37" s="264">
        <v>4.8988459916374074</v>
      </c>
      <c r="R37" s="264">
        <v>4.7272934741372561</v>
      </c>
      <c r="S37" s="264">
        <v>4.5021147652446807</v>
      </c>
      <c r="T37" s="264">
        <v>3.6572236790946122</v>
      </c>
      <c r="U37" s="264">
        <v>2.9807317203476882</v>
      </c>
      <c r="V37" s="264">
        <v>2.6495466156668912</v>
      </c>
      <c r="W37" s="264">
        <v>3.3056643184054622</v>
      </c>
      <c r="DA37" s="72" t="s">
        <v>1015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0.51355322695806882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6.7181115734887711E-4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8.2589655612125432E-2</v>
      </c>
      <c r="F39" s="297">
        <v>8.0423464356255706E-2</v>
      </c>
      <c r="G39" s="297">
        <v>0.2635794116854453</v>
      </c>
      <c r="H39" s="297">
        <v>0.177754833772376</v>
      </c>
      <c r="I39" s="297">
        <v>9.3278807028309929E-2</v>
      </c>
      <c r="J39" s="297">
        <v>0.1037624554318759</v>
      </c>
      <c r="K39" s="297">
        <v>6.6172173181558797E-2</v>
      </c>
      <c r="L39" s="297">
        <v>4.7507227750915863E-2</v>
      </c>
      <c r="M39" s="297">
        <v>4.0173619123192908E-2</v>
      </c>
      <c r="N39" s="297">
        <v>5.099577869152435E-2</v>
      </c>
      <c r="O39" s="297">
        <v>6.1327714387363209E-2</v>
      </c>
      <c r="P39" s="297">
        <v>7.6048372223932306E-2</v>
      </c>
      <c r="Q39" s="297">
        <v>0.12536045449437469</v>
      </c>
      <c r="R39" s="297">
        <v>0.11847812924444109</v>
      </c>
      <c r="S39" s="297">
        <v>0.10325763369217129</v>
      </c>
      <c r="T39" s="297">
        <v>9.0415730106310419E-2</v>
      </c>
      <c r="U39" s="297">
        <v>7.6185969132429393E-2</v>
      </c>
      <c r="V39" s="297">
        <v>6.5594863780723794E-2</v>
      </c>
      <c r="W39" s="297">
        <v>4.7344498258694842E-2</v>
      </c>
      <c r="DA39" s="122" t="s">
        <v>1017</v>
      </c>
    </row>
    <row r="40" spans="1:105" ht="12" customHeight="1" x14ac:dyDescent="0.25">
      <c r="A40" s="59" t="s">
        <v>160</v>
      </c>
      <c r="B40" s="297">
        <v>0.13959865069639221</v>
      </c>
      <c r="C40" s="297">
        <v>7.084035256718349E-2</v>
      </c>
      <c r="D40" s="297">
        <v>0.1405391277263873</v>
      </c>
      <c r="E40" s="297">
        <v>0.57432168741545042</v>
      </c>
      <c r="F40" s="297">
        <v>0.2099083960832944</v>
      </c>
      <c r="G40" s="297">
        <v>0.2292062929094395</v>
      </c>
      <c r="H40" s="297">
        <v>0.22826725539384279</v>
      </c>
      <c r="I40" s="297">
        <v>0.41149974404111728</v>
      </c>
      <c r="J40" s="297">
        <v>0.35981092244404828</v>
      </c>
      <c r="K40" s="297">
        <v>0.17195447155174179</v>
      </c>
      <c r="L40" s="297">
        <v>0.16501270793123979</v>
      </c>
      <c r="M40" s="297">
        <v>0.1046794069878443</v>
      </c>
      <c r="N40" s="297">
        <v>0.17770243280772169</v>
      </c>
      <c r="O40" s="297">
        <v>0.15952455827274309</v>
      </c>
      <c r="P40" s="297">
        <v>0.19811478136116761</v>
      </c>
      <c r="Q40" s="297">
        <v>0.32600046518310022</v>
      </c>
      <c r="R40" s="297">
        <v>0.4096472231791628</v>
      </c>
      <c r="S40" s="297">
        <v>0.30374434054146698</v>
      </c>
      <c r="T40" s="297">
        <v>0.25429788047114971</v>
      </c>
      <c r="U40" s="297">
        <v>0.19292938692290279</v>
      </c>
      <c r="V40" s="297">
        <v>0.15183072774372511</v>
      </c>
      <c r="W40" s="297">
        <v>0.18157139993803831</v>
      </c>
      <c r="DA40" s="122" t="s">
        <v>1018</v>
      </c>
    </row>
    <row r="41" spans="1:105" ht="12" customHeight="1" x14ac:dyDescent="0.25">
      <c r="A41" s="59" t="s">
        <v>70</v>
      </c>
      <c r="B41" s="297">
        <v>0.34663537857823229</v>
      </c>
      <c r="C41" s="297">
        <v>0.35091693159277382</v>
      </c>
      <c r="D41" s="297">
        <v>0.2091701628618457</v>
      </c>
      <c r="E41" s="297">
        <v>0.49379047007124788</v>
      </c>
      <c r="F41" s="297">
        <v>0.48083915564122243</v>
      </c>
      <c r="G41" s="297">
        <v>0.45025223956709259</v>
      </c>
      <c r="H41" s="297">
        <v>0.60729406600260216</v>
      </c>
      <c r="I41" s="297">
        <v>0.50044750831401752</v>
      </c>
      <c r="J41" s="297">
        <v>0.4632565347224723</v>
      </c>
      <c r="K41" s="297">
        <v>0.23670829210560901</v>
      </c>
      <c r="L41" s="297">
        <v>0.12739156709755439</v>
      </c>
      <c r="M41" s="297">
        <v>0.1076007300186707</v>
      </c>
      <c r="N41" s="297">
        <v>0.13651097949764451</v>
      </c>
      <c r="O41" s="297">
        <v>0.16415423238143501</v>
      </c>
      <c r="P41" s="297">
        <v>0.13565288910300871</v>
      </c>
      <c r="Q41" s="297">
        <v>0</v>
      </c>
      <c r="R41" s="297">
        <v>0</v>
      </c>
      <c r="S41" s="297">
        <v>2.6607695284132241E-3</v>
      </c>
      <c r="T41" s="297">
        <v>0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25">
      <c r="A42" s="59" t="s">
        <v>162</v>
      </c>
      <c r="B42" s="297">
        <v>4.0907141111500538</v>
      </c>
      <c r="C42" s="297">
        <v>3.6656764286674481</v>
      </c>
      <c r="D42" s="297">
        <v>3.3329042756222931</v>
      </c>
      <c r="E42" s="297">
        <v>3.9583819764908932</v>
      </c>
      <c r="F42" s="297">
        <v>4.3230650201879088</v>
      </c>
      <c r="G42" s="297">
        <v>3.7236500934710701</v>
      </c>
      <c r="H42" s="297">
        <v>3.6961531053084249</v>
      </c>
      <c r="I42" s="297">
        <v>4.2734592178278508</v>
      </c>
      <c r="J42" s="297">
        <v>4.5580257110183142</v>
      </c>
      <c r="K42" s="297">
        <v>3.0344588169713171</v>
      </c>
      <c r="L42" s="297">
        <v>2.366363829118364</v>
      </c>
      <c r="M42" s="297">
        <v>1.6039415943737589</v>
      </c>
      <c r="N42" s="297">
        <v>1.9100055062879799</v>
      </c>
      <c r="O42" s="297">
        <v>2.27588621177867</v>
      </c>
      <c r="P42" s="297">
        <v>2.6323062881187389</v>
      </c>
      <c r="Q42" s="297">
        <v>4.4474850719599326</v>
      </c>
      <c r="R42" s="297">
        <v>4.1991681217136518</v>
      </c>
      <c r="S42" s="297">
        <v>4.0924520214826288</v>
      </c>
      <c r="T42" s="297">
        <v>3.312510068517152</v>
      </c>
      <c r="U42" s="297">
        <v>2.7109445531350072</v>
      </c>
      <c r="V42" s="297">
        <v>2.4321210241424418</v>
      </c>
      <c r="W42" s="297">
        <v>3.076748420208729</v>
      </c>
      <c r="DA42" s="122" t="s">
        <v>1020</v>
      </c>
    </row>
    <row r="43" spans="1:105" ht="12" customHeight="1" x14ac:dyDescent="0.25">
      <c r="A43" s="60" t="s">
        <v>1021</v>
      </c>
      <c r="B43" s="264">
        <v>0.1049774211322375</v>
      </c>
      <c r="C43" s="264">
        <v>0.1465070663483613</v>
      </c>
      <c r="D43" s="264">
        <v>0.18095002092857679</v>
      </c>
      <c r="E43" s="264">
        <v>0.55515886898617683</v>
      </c>
      <c r="F43" s="264">
        <v>0.56218030847708478</v>
      </c>
      <c r="G43" s="264">
        <v>0.61501804193926723</v>
      </c>
      <c r="H43" s="264">
        <v>0.54276974651183141</v>
      </c>
      <c r="I43" s="264">
        <v>0.66803319585643473</v>
      </c>
      <c r="J43" s="264">
        <v>0.28497713581112771</v>
      </c>
      <c r="K43" s="264">
        <v>0.14270346066042749</v>
      </c>
      <c r="L43" s="264">
        <v>0.1101039067146764</v>
      </c>
      <c r="M43" s="264">
        <v>9.3879675513202671E-2</v>
      </c>
      <c r="N43" s="264">
        <v>0.1240687805395304</v>
      </c>
      <c r="O43" s="264">
        <v>0.1337831894454507</v>
      </c>
      <c r="P43" s="264">
        <v>0.27879279052947609</v>
      </c>
      <c r="Q43" s="264">
        <v>0.48412597155433151</v>
      </c>
      <c r="R43" s="264">
        <v>0.44177519954711042</v>
      </c>
      <c r="S43" s="264">
        <v>0.45250604194224731</v>
      </c>
      <c r="T43" s="264">
        <v>0.33342151480443999</v>
      </c>
      <c r="U43" s="264">
        <v>0.28802995790179642</v>
      </c>
      <c r="V43" s="264">
        <v>0.23654865126810071</v>
      </c>
      <c r="W43" s="264">
        <v>0.29810954685439811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0.7403583333894912</v>
      </c>
      <c r="C44" s="263">
        <f t="shared" si="1"/>
        <v>0.67939293755956276</v>
      </c>
      <c r="D44" s="263">
        <f t="shared" si="1"/>
        <v>0.70411393551015755</v>
      </c>
      <c r="E44" s="263">
        <f t="shared" si="1"/>
        <v>0.9870107358390352</v>
      </c>
      <c r="F44" s="263">
        <f t="shared" si="1"/>
        <v>0.98724470570975997</v>
      </c>
      <c r="G44" s="263">
        <f t="shared" si="1"/>
        <v>0.9388085408188227</v>
      </c>
      <c r="H44" s="263">
        <f t="shared" si="1"/>
        <v>0.92357242720501165</v>
      </c>
      <c r="I44" s="263">
        <f t="shared" si="1"/>
        <v>1.0567378113141053</v>
      </c>
      <c r="J44" s="263">
        <f t="shared" si="1"/>
        <v>0.96387733192373792</v>
      </c>
      <c r="K44" s="263">
        <f t="shared" si="1"/>
        <v>0.59731735599101443</v>
      </c>
      <c r="L44" s="263">
        <f t="shared" si="1"/>
        <v>0.45968042394358299</v>
      </c>
      <c r="M44" s="263">
        <f t="shared" si="1"/>
        <v>0.32188448773580852</v>
      </c>
      <c r="N44" s="263">
        <f t="shared" si="1"/>
        <v>0.39328533376939118</v>
      </c>
      <c r="O44" s="263">
        <f t="shared" si="1"/>
        <v>0.46073775590239896</v>
      </c>
      <c r="P44" s="263">
        <f t="shared" si="1"/>
        <v>0.5819779348002776</v>
      </c>
      <c r="Q44" s="263">
        <f t="shared" si="1"/>
        <v>0.96515135835135801</v>
      </c>
      <c r="R44" s="263">
        <f t="shared" si="1"/>
        <v>0.92531485456068041</v>
      </c>
      <c r="S44" s="263">
        <f t="shared" si="1"/>
        <v>0.8927647000041472</v>
      </c>
      <c r="T44" s="263">
        <f t="shared" si="1"/>
        <v>0.71009995020232464</v>
      </c>
      <c r="U44" s="263">
        <f t="shared" si="1"/>
        <v>0.58931381283332651</v>
      </c>
      <c r="V44" s="263">
        <f t="shared" si="1"/>
        <v>0.51436168885115374</v>
      </c>
      <c r="W44" s="263">
        <f t="shared" si="1"/>
        <v>0.64371340299910895</v>
      </c>
      <c r="DA44" s="70"/>
    </row>
    <row r="45" spans="1:105" ht="12" customHeight="1" x14ac:dyDescent="0.25">
      <c r="A45" s="60" t="s">
        <v>1024</v>
      </c>
      <c r="B45" s="264">
        <v>0.42253025449271359</v>
      </c>
      <c r="C45" s="264">
        <v>0.35098257559310653</v>
      </c>
      <c r="D45" s="264">
        <v>0.32961953786311787</v>
      </c>
      <c r="E45" s="264">
        <v>0.29920555277157368</v>
      </c>
      <c r="F45" s="264">
        <v>0.31453051239988938</v>
      </c>
      <c r="G45" s="264">
        <v>0.25867998927861091</v>
      </c>
      <c r="H45" s="264">
        <v>0.26927991346900082</v>
      </c>
      <c r="I45" s="264">
        <v>0.29769189545523972</v>
      </c>
      <c r="J45" s="264">
        <v>0.40755011009103642</v>
      </c>
      <c r="K45" s="264">
        <v>0.2765239268507127</v>
      </c>
      <c r="L45" s="264">
        <v>0.21406841787142131</v>
      </c>
      <c r="M45" s="264">
        <v>0.13587801350587789</v>
      </c>
      <c r="N45" s="264">
        <v>0.16068852497710959</v>
      </c>
      <c r="O45" s="264">
        <v>0.19325667675252459</v>
      </c>
      <c r="P45" s="264">
        <v>0.1923632035010078</v>
      </c>
      <c r="Q45" s="264">
        <v>0.31071909116180929</v>
      </c>
      <c r="R45" s="264">
        <v>0.30175315659139101</v>
      </c>
      <c r="S45" s="264">
        <v>0.28391293593690109</v>
      </c>
      <c r="T45" s="264">
        <v>0.23789476095729431</v>
      </c>
      <c r="U45" s="264">
        <v>0.18972725834753421</v>
      </c>
      <c r="V45" s="264">
        <v>0.17471960887000981</v>
      </c>
      <c r="W45" s="264">
        <v>0.21866186270851901</v>
      </c>
      <c r="DA45" s="72" t="s">
        <v>1025</v>
      </c>
    </row>
    <row r="46" spans="1:105" ht="12" customHeight="1" x14ac:dyDescent="0.25">
      <c r="A46" s="60" t="s">
        <v>1026</v>
      </c>
      <c r="B46" s="264">
        <v>0.20939679951186141</v>
      </c>
      <c r="C46" s="264">
        <v>0.1881322209734424</v>
      </c>
      <c r="D46" s="264">
        <v>0.1955373759556123</v>
      </c>
      <c r="E46" s="264">
        <v>0.26817257242611958</v>
      </c>
      <c r="F46" s="264">
        <v>0.26369221547540478</v>
      </c>
      <c r="G46" s="264">
        <v>0.2528787925632599</v>
      </c>
      <c r="H46" s="264">
        <v>0.25886249173722919</v>
      </c>
      <c r="I46" s="264">
        <v>0.29368972976986901</v>
      </c>
      <c r="J46" s="264">
        <v>0.30151851640460992</v>
      </c>
      <c r="K46" s="264">
        <v>0.1907507305994349</v>
      </c>
      <c r="L46" s="264">
        <v>0.146008687166401</v>
      </c>
      <c r="M46" s="264">
        <v>0.1064762478048787</v>
      </c>
      <c r="N46" s="264">
        <v>0.1282178984960933</v>
      </c>
      <c r="O46" s="264">
        <v>0.15387920193925919</v>
      </c>
      <c r="P46" s="264">
        <v>0.18587903936516939</v>
      </c>
      <c r="Q46" s="264">
        <v>0.3162025048513043</v>
      </c>
      <c r="R46" s="264">
        <v>0.30610105552011202</v>
      </c>
      <c r="S46" s="264">
        <v>0.29492671809818788</v>
      </c>
      <c r="T46" s="264">
        <v>0.2327516331146226</v>
      </c>
      <c r="U46" s="264">
        <v>0.19800687196713601</v>
      </c>
      <c r="V46" s="264">
        <v>0.16970938576884179</v>
      </c>
      <c r="W46" s="264">
        <v>0.2131876505483371</v>
      </c>
      <c r="DA46" s="72" t="s">
        <v>1027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1.9587808211825989E-2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1.060737870400197E-5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2.5044219108645749E-3</v>
      </c>
      <c r="F49" s="231">
        <v>2.5653683342791739E-3</v>
      </c>
      <c r="G49" s="231">
        <v>7.6152767146716177E-3</v>
      </c>
      <c r="H49" s="231">
        <v>4.7564623912294572E-3</v>
      </c>
      <c r="I49" s="231">
        <v>2.4617520226195952E-3</v>
      </c>
      <c r="J49" s="231">
        <v>2.421312059559221E-3</v>
      </c>
      <c r="K49" s="231">
        <v>1.5638230194066241E-3</v>
      </c>
      <c r="L49" s="231">
        <v>1.145367756154828E-3</v>
      </c>
      <c r="M49" s="231">
        <v>8.3754051572221104E-4</v>
      </c>
      <c r="N49" s="231">
        <v>1.1319444023298519E-3</v>
      </c>
      <c r="O49" s="231">
        <v>1.2570212667191009E-3</v>
      </c>
      <c r="P49" s="231">
        <v>1.4629991333448831E-3</v>
      </c>
      <c r="Q49" s="231">
        <v>2.128401264572333E-3</v>
      </c>
      <c r="R49" s="231">
        <v>1.9796717519670682E-3</v>
      </c>
      <c r="S49" s="231">
        <v>1.70132118210865E-3</v>
      </c>
      <c r="T49" s="231">
        <v>1.5742232665065779E-3</v>
      </c>
      <c r="U49" s="231">
        <v>1.2029175426442229E-3</v>
      </c>
      <c r="V49" s="231">
        <v>1.1203592697154399E-3</v>
      </c>
      <c r="W49" s="231">
        <v>7.9085888938690827E-4</v>
      </c>
      <c r="DA49" s="73" t="s">
        <v>1030</v>
      </c>
    </row>
    <row r="50" spans="1:105" ht="12" customHeight="1" x14ac:dyDescent="0.25">
      <c r="A50" s="64" t="s">
        <v>160</v>
      </c>
      <c r="B50" s="231">
        <v>5.3039899103085224E-3</v>
      </c>
      <c r="C50" s="231">
        <v>2.7580100456516669E-3</v>
      </c>
      <c r="D50" s="231">
        <v>5.3604053789473279E-3</v>
      </c>
      <c r="E50" s="231">
        <v>1.741554444303553E-2</v>
      </c>
      <c r="F50" s="231">
        <v>6.6957119631906011E-3</v>
      </c>
      <c r="G50" s="231">
        <v>6.622176345595969E-3</v>
      </c>
      <c r="H50" s="231">
        <v>6.1081017735941457E-3</v>
      </c>
      <c r="I50" s="231">
        <v>1.0860026617763439E-2</v>
      </c>
      <c r="J50" s="231">
        <v>8.3962404517970175E-3</v>
      </c>
      <c r="K50" s="231">
        <v>4.0637377914838633E-3</v>
      </c>
      <c r="L50" s="231">
        <v>3.9783469583024146E-3</v>
      </c>
      <c r="M50" s="231">
        <v>2.182358633043321E-3</v>
      </c>
      <c r="N50" s="231">
        <v>3.9444298971069262E-3</v>
      </c>
      <c r="O50" s="231">
        <v>3.2697413284674382E-3</v>
      </c>
      <c r="P50" s="231">
        <v>3.8112814904273039E-3</v>
      </c>
      <c r="Q50" s="231">
        <v>5.5349177309979786E-3</v>
      </c>
      <c r="R50" s="231">
        <v>6.844866990821325E-3</v>
      </c>
      <c r="S50" s="231">
        <v>5.0046341566318568E-3</v>
      </c>
      <c r="T50" s="231">
        <v>4.427566305003525E-3</v>
      </c>
      <c r="U50" s="231">
        <v>3.0462058390009778E-3</v>
      </c>
      <c r="V50" s="231">
        <v>2.5932665067186569E-3</v>
      </c>
      <c r="W50" s="231">
        <v>3.0330315238487368E-3</v>
      </c>
      <c r="DA50" s="73" t="s">
        <v>1031</v>
      </c>
    </row>
    <row r="51" spans="1:105" ht="12" customHeight="1" x14ac:dyDescent="0.25">
      <c r="A51" s="64" t="s">
        <v>70</v>
      </c>
      <c r="B51" s="231">
        <v>1.3170260180619609E-2</v>
      </c>
      <c r="C51" s="231">
        <v>1.366216270033745E-2</v>
      </c>
      <c r="D51" s="231">
        <v>7.978111749084138E-3</v>
      </c>
      <c r="E51" s="231">
        <v>1.497354194610529E-2</v>
      </c>
      <c r="F51" s="231">
        <v>1.5337930958797069E-2</v>
      </c>
      <c r="G51" s="231">
        <v>1.300858581396312E-2</v>
      </c>
      <c r="H51" s="231">
        <v>1.6250311308311071E-2</v>
      </c>
      <c r="I51" s="231">
        <v>1.320747665043643E-2</v>
      </c>
      <c r="J51" s="231">
        <v>1.0810158930072439E-2</v>
      </c>
      <c r="K51" s="231">
        <v>5.5940413965781532E-3</v>
      </c>
      <c r="L51" s="231">
        <v>3.071326201659078E-3</v>
      </c>
      <c r="M51" s="231">
        <v>2.243262441344152E-3</v>
      </c>
      <c r="N51" s="231">
        <v>3.0301103946983351E-3</v>
      </c>
      <c r="O51" s="231">
        <v>3.3646347852143558E-3</v>
      </c>
      <c r="P51" s="231">
        <v>2.609655583541553E-3</v>
      </c>
      <c r="Q51" s="231">
        <v>0</v>
      </c>
      <c r="R51" s="231">
        <v>0</v>
      </c>
      <c r="S51" s="231">
        <v>4.3840086176039043E-5</v>
      </c>
      <c r="T51" s="231">
        <v>0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3.2422720525438842E-3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4.2581078867499341E-6</v>
      </c>
      <c r="T52" s="231">
        <v>3.6408107603850658E-6</v>
      </c>
      <c r="U52" s="231">
        <v>0</v>
      </c>
      <c r="V52" s="231">
        <v>0</v>
      </c>
      <c r="W52" s="231">
        <v>0</v>
      </c>
      <c r="DA52" s="73" t="s">
        <v>1033</v>
      </c>
    </row>
    <row r="53" spans="1:105" ht="12" customHeight="1" x14ac:dyDescent="0.25">
      <c r="A53" s="64" t="s">
        <v>162</v>
      </c>
      <c r="B53" s="231">
        <v>0.15542490033578341</v>
      </c>
      <c r="C53" s="231">
        <v>0.14271487998009699</v>
      </c>
      <c r="D53" s="231">
        <v>0.1271227329754365</v>
      </c>
      <c r="E53" s="231">
        <v>0.1200326902929931</v>
      </c>
      <c r="F53" s="231">
        <v>0.1378982390101102</v>
      </c>
      <c r="G53" s="231">
        <v>0.10758285584245759</v>
      </c>
      <c r="H53" s="231">
        <v>9.8903713977974567E-2</v>
      </c>
      <c r="I53" s="231">
        <v>0.1127822836528902</v>
      </c>
      <c r="J53" s="231">
        <v>0.1063621959979105</v>
      </c>
      <c r="K53" s="231">
        <v>7.1712266973628688E-2</v>
      </c>
      <c r="L53" s="231">
        <v>5.7051462640881997E-2</v>
      </c>
      <c r="M53" s="231">
        <v>3.343901046158311E-2</v>
      </c>
      <c r="N53" s="231">
        <v>4.2396058982450767E-2</v>
      </c>
      <c r="O53" s="231">
        <v>4.6648361143360101E-2</v>
      </c>
      <c r="P53" s="231">
        <v>5.0639635084839818E-2</v>
      </c>
      <c r="Q53" s="231">
        <v>7.5510517966021526E-2</v>
      </c>
      <c r="R53" s="231">
        <v>7.0164633467211551E-2</v>
      </c>
      <c r="S53" s="231">
        <v>6.7429158135352885E-2</v>
      </c>
      <c r="T53" s="231">
        <v>5.7673929240693651E-2</v>
      </c>
      <c r="U53" s="231">
        <v>4.2803718286151003E-2</v>
      </c>
      <c r="V53" s="231">
        <v>4.1540589878754183E-2</v>
      </c>
      <c r="W53" s="231">
        <v>5.139507076901649E-2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3.5497649085149893E-2</v>
      </c>
      <c r="C55" s="231">
        <v>2.8997168247356309E-2</v>
      </c>
      <c r="D55" s="231">
        <v>3.5488317640318352E-2</v>
      </c>
      <c r="E55" s="231">
        <v>3.2833054251110938E-2</v>
      </c>
      <c r="F55" s="231">
        <v>3.8878204119440103E-2</v>
      </c>
      <c r="G55" s="231">
        <v>4.3608508501206379E-2</v>
      </c>
      <c r="H55" s="231">
        <v>4.7171091560899658E-2</v>
      </c>
      <c r="I55" s="231">
        <v>5.9656297399215449E-2</v>
      </c>
      <c r="J55" s="231">
        <v>5.9995456643235689E-2</v>
      </c>
      <c r="K55" s="231">
        <v>3.6383228027311483E-2</v>
      </c>
      <c r="L55" s="231">
        <v>3.0973252665840018E-2</v>
      </c>
      <c r="M55" s="231">
        <v>2.1643704794738861E-2</v>
      </c>
      <c r="N55" s="231">
        <v>2.2097967723267119E-2</v>
      </c>
      <c r="O55" s="231">
        <v>3.3132336950316463E-2</v>
      </c>
      <c r="P55" s="231">
        <v>4.7106910847533601E-2</v>
      </c>
      <c r="Q55" s="231">
        <v>0.10274589362992489</v>
      </c>
      <c r="R55" s="231">
        <v>0.1015515614779568</v>
      </c>
      <c r="S55" s="231">
        <v>9.8815070989214618E-2</v>
      </c>
      <c r="T55" s="231">
        <v>6.772636176468301E-2</v>
      </c>
      <c r="U55" s="231">
        <v>5.59406567562944E-2</v>
      </c>
      <c r="V55" s="231">
        <v>4.5365860323289209E-2</v>
      </c>
      <c r="W55" s="231">
        <v>6.4234250959986264E-2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8.0413319582010118E-2</v>
      </c>
      <c r="F56" s="231">
        <v>6.231676108958769E-2</v>
      </c>
      <c r="G56" s="231">
        <v>7.4441389345365275E-2</v>
      </c>
      <c r="H56" s="231">
        <v>8.567281072522033E-2</v>
      </c>
      <c r="I56" s="231">
        <v>9.1479621374400036E-2</v>
      </c>
      <c r="J56" s="231">
        <v>0.11353315232203499</v>
      </c>
      <c r="K56" s="231">
        <v>7.1433633391026111E-2</v>
      </c>
      <c r="L56" s="231">
        <v>4.9788930943562702E-2</v>
      </c>
      <c r="M56" s="231">
        <v>4.6130370958447027E-2</v>
      </c>
      <c r="N56" s="231">
        <v>5.5617387096240312E-2</v>
      </c>
      <c r="O56" s="231">
        <v>6.6207106465181798E-2</v>
      </c>
      <c r="P56" s="231">
        <v>8.0248557225482228E-2</v>
      </c>
      <c r="Q56" s="231">
        <v>0.1302827742597876</v>
      </c>
      <c r="R56" s="231">
        <v>0.12556032183215521</v>
      </c>
      <c r="S56" s="231">
        <v>0.12192843544081711</v>
      </c>
      <c r="T56" s="231">
        <v>0.1013459117269755</v>
      </c>
      <c r="U56" s="231">
        <v>9.500276616434139E-2</v>
      </c>
      <c r="V56" s="231">
        <v>7.9089309790364298E-2</v>
      </c>
      <c r="W56" s="231">
        <v>9.3734438406098713E-2</v>
      </c>
      <c r="DA56" s="73" t="s">
        <v>1037</v>
      </c>
    </row>
    <row r="57" spans="1:105" ht="12" customHeight="1" x14ac:dyDescent="0.25">
      <c r="A57" s="60" t="s">
        <v>1038</v>
      </c>
      <c r="B57" s="264">
        <v>0.1084312793849163</v>
      </c>
      <c r="C57" s="264">
        <v>0.14027814099301381</v>
      </c>
      <c r="D57" s="264">
        <v>0.17895702169142741</v>
      </c>
      <c r="E57" s="264">
        <v>0.41963261064134189</v>
      </c>
      <c r="F57" s="264">
        <v>0.40902197783446581</v>
      </c>
      <c r="G57" s="264">
        <v>0.42724975897695189</v>
      </c>
      <c r="H57" s="264">
        <v>0.39543002199878158</v>
      </c>
      <c r="I57" s="264">
        <v>0.46535618608899659</v>
      </c>
      <c r="J57" s="264">
        <v>0.25480870542809159</v>
      </c>
      <c r="K57" s="264">
        <v>0.13004269854086681</v>
      </c>
      <c r="L57" s="264">
        <v>9.9603318905760685E-2</v>
      </c>
      <c r="M57" s="264">
        <v>7.9530226425051934E-2</v>
      </c>
      <c r="N57" s="264">
        <v>0.1043789102961883</v>
      </c>
      <c r="O57" s="264">
        <v>0.1136018772106152</v>
      </c>
      <c r="P57" s="264">
        <v>0.2037356919341004</v>
      </c>
      <c r="Q57" s="264">
        <v>0.33822976233824442</v>
      </c>
      <c r="R57" s="264">
        <v>0.31746064244917738</v>
      </c>
      <c r="S57" s="264">
        <v>0.31392504596905829</v>
      </c>
      <c r="T57" s="264">
        <v>0.2394535561304077</v>
      </c>
      <c r="U57" s="264">
        <v>0.20157968251865629</v>
      </c>
      <c r="V57" s="264">
        <v>0.1699326942123022</v>
      </c>
      <c r="W57" s="264">
        <v>0.21186388974225279</v>
      </c>
      <c r="DA57" s="72" t="s">
        <v>1039</v>
      </c>
    </row>
    <row r="58" spans="1:105" ht="12" customHeight="1" x14ac:dyDescent="0.25">
      <c r="A58" s="132" t="s">
        <v>1040</v>
      </c>
      <c r="B58" s="318">
        <v>3.416071248793461</v>
      </c>
      <c r="C58" s="318">
        <v>3.4031090049904589</v>
      </c>
      <c r="D58" s="318">
        <v>3.3267524284461092</v>
      </c>
      <c r="E58" s="318">
        <v>3.3006761742031721</v>
      </c>
      <c r="F58" s="318">
        <v>3.1991843161257409</v>
      </c>
      <c r="G58" s="318">
        <v>3.1620302773394751</v>
      </c>
      <c r="H58" s="318">
        <v>3.1382412387437171</v>
      </c>
      <c r="I58" s="318">
        <v>3.2195018154048149</v>
      </c>
      <c r="J58" s="318">
        <v>3.124372219541693</v>
      </c>
      <c r="K58" s="318">
        <v>2.826030640580885</v>
      </c>
      <c r="L58" s="318">
        <v>3.2327483747204999</v>
      </c>
      <c r="M58" s="318">
        <v>3.24221233948048</v>
      </c>
      <c r="N58" s="318">
        <v>3.1735467249629541</v>
      </c>
      <c r="O58" s="318">
        <v>3.1532164102924711</v>
      </c>
      <c r="P58" s="318">
        <v>3.2290373588459458</v>
      </c>
      <c r="Q58" s="318">
        <v>3.2885003790584122</v>
      </c>
      <c r="R58" s="318">
        <v>3.2045068552089582</v>
      </c>
      <c r="S58" s="318">
        <v>3.3137420039937262</v>
      </c>
      <c r="T58" s="318">
        <v>3.3099914155577639</v>
      </c>
      <c r="U58" s="318">
        <v>3.2836262106773</v>
      </c>
      <c r="V58" s="318">
        <v>3.1690831395260339</v>
      </c>
      <c r="W58" s="318">
        <v>3.265672823265553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61.508372657673753</v>
      </c>
      <c r="C61" s="225">
        <v>51.38297490026347</v>
      </c>
      <c r="D61" s="225">
        <v>56.20914759300021</v>
      </c>
      <c r="E61" s="225">
        <v>104.9911441989393</v>
      </c>
      <c r="F61" s="225">
        <v>102.2699016137027</v>
      </c>
      <c r="G61" s="225">
        <v>92.580507990530407</v>
      </c>
      <c r="H61" s="225">
        <v>84.222356317202355</v>
      </c>
      <c r="I61" s="225">
        <v>92.80892496904508</v>
      </c>
      <c r="J61" s="225">
        <v>75.685446621485212</v>
      </c>
      <c r="K61" s="225">
        <v>85.425426362101732</v>
      </c>
      <c r="L61" s="225">
        <v>99.714131175235309</v>
      </c>
      <c r="M61" s="225">
        <v>96.496204560851666</v>
      </c>
      <c r="N61" s="225">
        <v>87.039582183950088</v>
      </c>
      <c r="O61" s="225">
        <v>82.123847178099865</v>
      </c>
      <c r="P61" s="225">
        <v>64.595460333069369</v>
      </c>
      <c r="Q61" s="225">
        <v>52.315967260947183</v>
      </c>
      <c r="R61" s="225">
        <v>50.736823743977652</v>
      </c>
      <c r="S61" s="225">
        <v>49.502765711468527</v>
      </c>
      <c r="T61" s="225">
        <v>51.536384759742504</v>
      </c>
      <c r="U61" s="225">
        <v>54.225809539840178</v>
      </c>
      <c r="V61" s="225">
        <v>58.246584231688757</v>
      </c>
      <c r="W61" s="225">
        <v>68.769815695892433</v>
      </c>
      <c r="DA61" s="89" t="s">
        <v>1042</v>
      </c>
    </row>
    <row r="62" spans="1:105" ht="12" customHeight="1" x14ac:dyDescent="0.25">
      <c r="A62" s="55" t="s">
        <v>92</v>
      </c>
      <c r="B62" s="261">
        <v>0.51135287424876807</v>
      </c>
      <c r="C62" s="261">
        <v>0.47215087579899317</v>
      </c>
      <c r="D62" s="261">
        <v>0.53283217376244152</v>
      </c>
      <c r="E62" s="261">
        <v>1.115007477601397</v>
      </c>
      <c r="F62" s="261">
        <v>1.1026753319684199</v>
      </c>
      <c r="G62" s="261">
        <v>1.002186868006254</v>
      </c>
      <c r="H62" s="261">
        <v>0.87824612347191444</v>
      </c>
      <c r="I62" s="261">
        <v>0.98014124981232531</v>
      </c>
      <c r="J62" s="261">
        <v>0.66359607324873948</v>
      </c>
      <c r="K62" s="261">
        <v>0.69478305115850914</v>
      </c>
      <c r="L62" s="261">
        <v>0.81220298911272015</v>
      </c>
      <c r="M62" s="261">
        <v>0.77673016386061711</v>
      </c>
      <c r="N62" s="261">
        <v>0.71562520823303577</v>
      </c>
      <c r="O62" s="261">
        <v>0.65357961472118886</v>
      </c>
      <c r="P62" s="261">
        <v>0.59177481668311682</v>
      </c>
      <c r="Q62" s="261">
        <v>0.47475340676115102</v>
      </c>
      <c r="R62" s="261">
        <v>0.45500964373172242</v>
      </c>
      <c r="S62" s="261">
        <v>0.44719004115374628</v>
      </c>
      <c r="T62" s="261">
        <v>0.46367844276437781</v>
      </c>
      <c r="U62" s="261">
        <v>0.48056702153315722</v>
      </c>
      <c r="V62" s="261">
        <v>0.52024655353018212</v>
      </c>
      <c r="W62" s="261">
        <v>0.61225533695038481</v>
      </c>
      <c r="DA62" s="67" t="s">
        <v>1043</v>
      </c>
    </row>
    <row r="63" spans="1:105" ht="12" customHeight="1" x14ac:dyDescent="0.25">
      <c r="A63" s="202" t="s">
        <v>93</v>
      </c>
      <c r="B63" s="226">
        <v>4.0581325879177026</v>
      </c>
      <c r="C63" s="226">
        <v>3.747022754704687</v>
      </c>
      <c r="D63" s="226">
        <v>4.2285938285045264</v>
      </c>
      <c r="E63" s="226">
        <v>8.8487782282902625</v>
      </c>
      <c r="F63" s="226">
        <v>8.7509094480557668</v>
      </c>
      <c r="G63" s="226">
        <v>7.9534258885592886</v>
      </c>
      <c r="H63" s="226">
        <v>6.9698233712086282</v>
      </c>
      <c r="I63" s="226">
        <v>7.7784703028592928</v>
      </c>
      <c r="J63" s="226">
        <v>5.2663453862876564</v>
      </c>
      <c r="K63" s="226">
        <v>5.5138474494377627</v>
      </c>
      <c r="L63" s="226">
        <v>6.4457003844257503</v>
      </c>
      <c r="M63" s="226">
        <v>6.1641855335460081</v>
      </c>
      <c r="N63" s="226">
        <v>5.6792522825501068</v>
      </c>
      <c r="O63" s="226">
        <v>5.1868540627551631</v>
      </c>
      <c r="P63" s="226">
        <v>4.696366812876219</v>
      </c>
      <c r="Q63" s="226">
        <v>3.7676766245477249</v>
      </c>
      <c r="R63" s="226">
        <v>3.6109887242879322</v>
      </c>
      <c r="S63" s="226">
        <v>3.5489318049973759</v>
      </c>
      <c r="T63" s="226">
        <v>3.679784926722915</v>
      </c>
      <c r="U63" s="226">
        <v>3.8138138826877861</v>
      </c>
      <c r="V63" s="226">
        <v>4.1287134559169631</v>
      </c>
      <c r="W63" s="226">
        <v>4.858901670700595</v>
      </c>
      <c r="DA63" s="174" t="s">
        <v>1044</v>
      </c>
    </row>
    <row r="64" spans="1:105" ht="12" customHeight="1" x14ac:dyDescent="0.25">
      <c r="A64" s="202" t="s">
        <v>94</v>
      </c>
      <c r="B64" s="226">
        <v>4.5426007906364188</v>
      </c>
      <c r="C64" s="226">
        <v>4.1943500265938942</v>
      </c>
      <c r="D64" s="226">
        <v>4.7334120442085696</v>
      </c>
      <c r="E64" s="226">
        <v>9.9051635463254222</v>
      </c>
      <c r="F64" s="226">
        <v>9.7956109901089299</v>
      </c>
      <c r="G64" s="226">
        <v>8.9029222054511834</v>
      </c>
      <c r="H64" s="226">
        <v>7.8018951995095787</v>
      </c>
      <c r="I64" s="226">
        <v>8.7070800626160061</v>
      </c>
      <c r="J64" s="226">
        <v>5.8950525142378414</v>
      </c>
      <c r="K64" s="226">
        <v>6.1721018819931501</v>
      </c>
      <c r="L64" s="226">
        <v>7.2152013341491346</v>
      </c>
      <c r="M64" s="226">
        <v>6.9000786622114054</v>
      </c>
      <c r="N64" s="226">
        <v>6.3572530837819423</v>
      </c>
      <c r="O64" s="226">
        <v>5.8060713532470603</v>
      </c>
      <c r="P64" s="226">
        <v>5.257028728141397</v>
      </c>
      <c r="Q64" s="226">
        <v>4.2174695978365939</v>
      </c>
      <c r="R64" s="226">
        <v>4.0420759742466581</v>
      </c>
      <c r="S64" s="226">
        <v>3.972610572482052</v>
      </c>
      <c r="T64" s="226">
        <v>4.1190852086182481</v>
      </c>
      <c r="U64" s="226">
        <v>4.2691148166076207</v>
      </c>
      <c r="V64" s="226">
        <v>4.6216077476125994</v>
      </c>
      <c r="W64" s="226">
        <v>5.4389673310981408</v>
      </c>
      <c r="DA64" s="174" t="s">
        <v>1045</v>
      </c>
    </row>
    <row r="65" spans="1:105" ht="12" customHeight="1" x14ac:dyDescent="0.25">
      <c r="A65" s="202" t="s">
        <v>95</v>
      </c>
      <c r="B65" s="226">
        <v>7.3132015201872287</v>
      </c>
      <c r="C65" s="226">
        <v>6.7525473631563289</v>
      </c>
      <c r="D65" s="226">
        <v>7.6203914349534738</v>
      </c>
      <c r="E65" s="226">
        <v>15.94647217382744</v>
      </c>
      <c r="F65" s="226">
        <v>15.77010186140326</v>
      </c>
      <c r="G65" s="226">
        <v>14.3329487242687</v>
      </c>
      <c r="H65" s="226">
        <v>12.56038874272314</v>
      </c>
      <c r="I65" s="226">
        <v>14.017659505006639</v>
      </c>
      <c r="J65" s="226">
        <v>9.4905339464504799</v>
      </c>
      <c r="K65" s="226">
        <v>9.9365599018043902</v>
      </c>
      <c r="L65" s="226">
        <v>11.615861440900209</v>
      </c>
      <c r="M65" s="226">
        <v>11.10854069895634</v>
      </c>
      <c r="N65" s="226">
        <v>10.2346376138449</v>
      </c>
      <c r="O65" s="226">
        <v>9.3472818334391068</v>
      </c>
      <c r="P65" s="226">
        <v>8.4633698311238437</v>
      </c>
      <c r="Q65" s="226">
        <v>6.7897679095681358</v>
      </c>
      <c r="R65" s="226">
        <v>6.5073990698248219</v>
      </c>
      <c r="S65" s="226">
        <v>6.3955656719104601</v>
      </c>
      <c r="T65" s="226">
        <v>6.631377397622332</v>
      </c>
      <c r="U65" s="226">
        <v>6.8729123261334646</v>
      </c>
      <c r="V65" s="226">
        <v>7.440396011733692</v>
      </c>
      <c r="W65" s="226">
        <v>8.7562755318551631</v>
      </c>
      <c r="DA65" s="174" t="s">
        <v>1046</v>
      </c>
    </row>
    <row r="66" spans="1:105" ht="12" customHeight="1" x14ac:dyDescent="0.25">
      <c r="A66" s="56" t="s">
        <v>96</v>
      </c>
      <c r="B66" s="262">
        <v>1.8958531650834869</v>
      </c>
      <c r="C66" s="262">
        <v>1.5508115673490801</v>
      </c>
      <c r="D66" s="262">
        <v>1.669810252611688</v>
      </c>
      <c r="E66" s="262">
        <v>3.0602578579719388</v>
      </c>
      <c r="F66" s="262">
        <v>3.0026511956439199</v>
      </c>
      <c r="G66" s="262">
        <v>2.703086599197599</v>
      </c>
      <c r="H66" s="262">
        <v>2.4138936106226359</v>
      </c>
      <c r="I66" s="262">
        <v>2.669195925868975</v>
      </c>
      <c r="J66" s="262">
        <v>2.0968638315466568</v>
      </c>
      <c r="K66" s="262">
        <v>2.3748013917701352</v>
      </c>
      <c r="L66" s="262">
        <v>2.788064396085995</v>
      </c>
      <c r="M66" s="262">
        <v>2.5996228334365892</v>
      </c>
      <c r="N66" s="262">
        <v>2.3631505660665182</v>
      </c>
      <c r="O66" s="262">
        <v>2.199242422038739</v>
      </c>
      <c r="P66" s="262">
        <v>1.733604931707968</v>
      </c>
      <c r="Q66" s="262">
        <v>1.3789826327567329</v>
      </c>
      <c r="R66" s="262">
        <v>1.331294390113182</v>
      </c>
      <c r="S66" s="262">
        <v>1.2971556238048341</v>
      </c>
      <c r="T66" s="262">
        <v>1.361266673619635</v>
      </c>
      <c r="U66" s="262">
        <v>1.406590087489892</v>
      </c>
      <c r="V66" s="262">
        <v>1.532179565452128</v>
      </c>
      <c r="W66" s="262">
        <v>1.80464698093702</v>
      </c>
      <c r="DA66" s="68" t="s">
        <v>1047</v>
      </c>
    </row>
    <row r="67" spans="1:105" ht="12" customHeight="1" x14ac:dyDescent="0.25">
      <c r="A67" s="37" t="s">
        <v>160</v>
      </c>
      <c r="B67" s="228">
        <v>5.0123898547319863E-2</v>
      </c>
      <c r="C67" s="228">
        <v>2.112048280719158E-2</v>
      </c>
      <c r="D67" s="228">
        <v>4.4421007222070277E-2</v>
      </c>
      <c r="E67" s="228">
        <v>0.1742881300203577</v>
      </c>
      <c r="F67" s="228">
        <v>6.2067510438119831E-2</v>
      </c>
      <c r="G67" s="228">
        <v>6.132457702828794E-2</v>
      </c>
      <c r="H67" s="228">
        <v>5.8918512316884213E-2</v>
      </c>
      <c r="I67" s="228">
        <v>9.6642791458680891E-2</v>
      </c>
      <c r="J67" s="228">
        <v>9.7130868381466201E-2</v>
      </c>
      <c r="K67" s="228">
        <v>8.8132580230720917E-2</v>
      </c>
      <c r="L67" s="228">
        <v>0.12665567655676091</v>
      </c>
      <c r="M67" s="228">
        <v>0.1027895865428583</v>
      </c>
      <c r="N67" s="228">
        <v>0.12616817137085479</v>
      </c>
      <c r="O67" s="228">
        <v>9.2979224265277036E-2</v>
      </c>
      <c r="P67" s="228">
        <v>6.1130549838396372E-2</v>
      </c>
      <c r="Q67" s="228">
        <v>4.6756202888735707E-2</v>
      </c>
      <c r="R67" s="228">
        <v>6.0417324723783097E-2</v>
      </c>
      <c r="S67" s="228">
        <v>4.4164593530326257E-2</v>
      </c>
      <c r="T67" s="228">
        <v>5.0161726020933092E-2</v>
      </c>
      <c r="U67" s="228">
        <v>4.6916393904208757E-2</v>
      </c>
      <c r="V67" s="228">
        <v>4.7001685044152093E-2</v>
      </c>
      <c r="W67" s="228">
        <v>5.2516504121245353E-2</v>
      </c>
      <c r="DA67" s="69" t="s">
        <v>1048</v>
      </c>
    </row>
    <row r="68" spans="1:105" ht="12" customHeight="1" x14ac:dyDescent="0.25">
      <c r="A68" s="37" t="s">
        <v>162</v>
      </c>
      <c r="B68" s="228">
        <v>1.468800293344628</v>
      </c>
      <c r="C68" s="228">
        <v>1.092892019629264</v>
      </c>
      <c r="D68" s="228">
        <v>1.0534501479625249</v>
      </c>
      <c r="E68" s="228">
        <v>1.201241408266424</v>
      </c>
      <c r="F68" s="228">
        <v>1.2782808514182069</v>
      </c>
      <c r="G68" s="228">
        <v>0.9962696228138942</v>
      </c>
      <c r="H68" s="228">
        <v>0.95402138114145985</v>
      </c>
      <c r="I68" s="228">
        <v>1.0036434626662789</v>
      </c>
      <c r="J68" s="228">
        <v>1.2304378989081519</v>
      </c>
      <c r="K68" s="228">
        <v>1.5552644995513869</v>
      </c>
      <c r="L68" s="228">
        <v>1.8163050319816789</v>
      </c>
      <c r="M68" s="228">
        <v>1.5749849762113819</v>
      </c>
      <c r="N68" s="228">
        <v>1.3560979342211159</v>
      </c>
      <c r="O68" s="228">
        <v>1.3265050646648751</v>
      </c>
      <c r="P68" s="228">
        <v>0.81222778850819966</v>
      </c>
      <c r="Q68" s="228">
        <v>0.63787490073790831</v>
      </c>
      <c r="R68" s="228">
        <v>0.61931947691580747</v>
      </c>
      <c r="S68" s="228">
        <v>0.59504476609817714</v>
      </c>
      <c r="T68" s="228">
        <v>0.65341174763503695</v>
      </c>
      <c r="U68" s="228">
        <v>0.65924504574400145</v>
      </c>
      <c r="V68" s="228">
        <v>0.75290284163660059</v>
      </c>
      <c r="W68" s="228">
        <v>0.88989825019285218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0.37692897319153967</v>
      </c>
      <c r="C71" s="228">
        <v>0.43679906491262471</v>
      </c>
      <c r="D71" s="228">
        <v>0.57193909742709248</v>
      </c>
      <c r="E71" s="228">
        <v>1.684728319685157</v>
      </c>
      <c r="F71" s="228">
        <v>1.6623028337875929</v>
      </c>
      <c r="G71" s="228">
        <v>1.6454923993554169</v>
      </c>
      <c r="H71" s="228">
        <v>1.4009537171642921</v>
      </c>
      <c r="I71" s="228">
        <v>1.568909671744015</v>
      </c>
      <c r="J71" s="228">
        <v>0.76929506425703875</v>
      </c>
      <c r="K71" s="228">
        <v>0.73140431198802736</v>
      </c>
      <c r="L71" s="228">
        <v>0.84510368754755494</v>
      </c>
      <c r="M71" s="228">
        <v>0.92184827068234843</v>
      </c>
      <c r="N71" s="228">
        <v>0.88088446047454738</v>
      </c>
      <c r="O71" s="228">
        <v>0.7797581331085871</v>
      </c>
      <c r="P71" s="228">
        <v>0.86024659336137177</v>
      </c>
      <c r="Q71" s="228">
        <v>0.69435152913008946</v>
      </c>
      <c r="R71" s="228">
        <v>0.65155758847359169</v>
      </c>
      <c r="S71" s="228">
        <v>0.65794626417633006</v>
      </c>
      <c r="T71" s="228">
        <v>0.65769319996366526</v>
      </c>
      <c r="U71" s="228">
        <v>0.70042864784168213</v>
      </c>
      <c r="V71" s="228">
        <v>0.73227503877137479</v>
      </c>
      <c r="W71" s="228">
        <v>0.86223222662292243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25.983036023989715</v>
      </c>
      <c r="C72" s="263">
        <f t="shared" si="2"/>
        <v>20.680829394641876</v>
      </c>
      <c r="D72" s="263">
        <f t="shared" si="2"/>
        <v>22.329898828083699</v>
      </c>
      <c r="E72" s="263">
        <f t="shared" si="2"/>
        <v>39.809136193610641</v>
      </c>
      <c r="F72" s="263">
        <f t="shared" si="2"/>
        <v>38.172665957991534</v>
      </c>
      <c r="G72" s="263">
        <f t="shared" si="2"/>
        <v>34.779704670823151</v>
      </c>
      <c r="H72" s="263">
        <f t="shared" si="2"/>
        <v>32.778684027142425</v>
      </c>
      <c r="I72" s="263">
        <f t="shared" si="2"/>
        <v>35.839636863019152</v>
      </c>
      <c r="J72" s="263">
        <f t="shared" si="2"/>
        <v>33.097859710462586</v>
      </c>
      <c r="K72" s="263">
        <f t="shared" si="2"/>
        <v>38.634543530885082</v>
      </c>
      <c r="L72" s="263">
        <f t="shared" si="2"/>
        <v>44.946814966311649</v>
      </c>
      <c r="M72" s="263">
        <f t="shared" si="2"/>
        <v>44.529534512501328</v>
      </c>
      <c r="N72" s="263">
        <f t="shared" si="2"/>
        <v>39.532161571589981</v>
      </c>
      <c r="O72" s="263">
        <f t="shared" si="2"/>
        <v>38.191407020735902</v>
      </c>
      <c r="P72" s="263">
        <f t="shared" si="2"/>
        <v>28.27809859527061</v>
      </c>
      <c r="Q72" s="263">
        <f t="shared" si="2"/>
        <v>23.362092650008112</v>
      </c>
      <c r="R72" s="263">
        <f t="shared" si="2"/>
        <v>22.851401008247471</v>
      </c>
      <c r="S72" s="263">
        <f t="shared" si="2"/>
        <v>22.247970555461443</v>
      </c>
      <c r="T72" s="263">
        <f t="shared" si="2"/>
        <v>23.063920649569745</v>
      </c>
      <c r="U72" s="263">
        <f t="shared" si="2"/>
        <v>24.738985041864915</v>
      </c>
      <c r="V72" s="263">
        <f t="shared" si="2"/>
        <v>26.228314225024043</v>
      </c>
      <c r="W72" s="263">
        <f t="shared" si="2"/>
        <v>31.073080101491083</v>
      </c>
      <c r="DA72" s="70"/>
    </row>
    <row r="73" spans="1:105" ht="12" customHeight="1" x14ac:dyDescent="0.25">
      <c r="A73" s="60" t="s">
        <v>1054</v>
      </c>
      <c r="B73" s="264">
        <v>25.9613534688946</v>
      </c>
      <c r="C73" s="264">
        <v>20.660809095757749</v>
      </c>
      <c r="D73" s="264">
        <v>22.307305500567889</v>
      </c>
      <c r="E73" s="264">
        <v>39.761857274723027</v>
      </c>
      <c r="F73" s="264">
        <v>38.125909950855458</v>
      </c>
      <c r="G73" s="264">
        <v>34.737209609045962</v>
      </c>
      <c r="H73" s="264">
        <v>32.741444342145591</v>
      </c>
      <c r="I73" s="264">
        <v>35.798076586896187</v>
      </c>
      <c r="J73" s="264">
        <v>33.069721688474829</v>
      </c>
      <c r="K73" s="264">
        <v>38.605083108260047</v>
      </c>
      <c r="L73" s="264">
        <v>44.912375664321367</v>
      </c>
      <c r="M73" s="264">
        <v>44.496599341076532</v>
      </c>
      <c r="N73" s="264">
        <v>39.501817392870421</v>
      </c>
      <c r="O73" s="264">
        <v>38.163693719962822</v>
      </c>
      <c r="P73" s="264">
        <v>28.253005962154031</v>
      </c>
      <c r="Q73" s="264">
        <v>23.34196199773826</v>
      </c>
      <c r="R73" s="264">
        <v>22.832107537601559</v>
      </c>
      <c r="S73" s="264">
        <v>22.229008654211651</v>
      </c>
      <c r="T73" s="264">
        <v>23.04425960161646</v>
      </c>
      <c r="U73" s="264">
        <v>24.718607878762828</v>
      </c>
      <c r="V73" s="264">
        <v>26.206254557174258</v>
      </c>
      <c r="W73" s="264">
        <v>31.047119046524479</v>
      </c>
      <c r="DA73" s="72" t="s">
        <v>1055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2.2346173959444182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1.3241946211305349E-3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0.37132979586463988</v>
      </c>
      <c r="F76" s="231">
        <v>0.37091349825086722</v>
      </c>
      <c r="G76" s="231">
        <v>1.0460879727676631</v>
      </c>
      <c r="H76" s="231">
        <v>0.60160685158679805</v>
      </c>
      <c r="I76" s="231">
        <v>0.30006492740735968</v>
      </c>
      <c r="J76" s="231">
        <v>0.26556284796493851</v>
      </c>
      <c r="K76" s="231">
        <v>0.31649429305505239</v>
      </c>
      <c r="L76" s="231">
        <v>0.35231593363757008</v>
      </c>
      <c r="M76" s="231">
        <v>0.35000956108355891</v>
      </c>
      <c r="N76" s="231">
        <v>0.3487333796933042</v>
      </c>
      <c r="O76" s="231">
        <v>0.31175476619305381</v>
      </c>
      <c r="P76" s="231">
        <v>0.22237108271156941</v>
      </c>
      <c r="Q76" s="231">
        <v>0.1571178617226584</v>
      </c>
      <c r="R76" s="231">
        <v>0.14766390874824789</v>
      </c>
      <c r="S76" s="231">
        <v>0.12823078059715179</v>
      </c>
      <c r="T76" s="231">
        <v>0.15586060187348749</v>
      </c>
      <c r="U76" s="231">
        <v>0.15016876309243779</v>
      </c>
      <c r="V76" s="231">
        <v>0.1730041039547689</v>
      </c>
      <c r="W76" s="231">
        <v>0.11517501142604999</v>
      </c>
      <c r="DA76" s="73" t="s">
        <v>1058</v>
      </c>
    </row>
    <row r="77" spans="1:105" ht="12" customHeight="1" x14ac:dyDescent="0.25">
      <c r="A77" s="64" t="s">
        <v>160</v>
      </c>
      <c r="B77" s="231">
        <v>0.65759723729287534</v>
      </c>
      <c r="C77" s="231">
        <v>0.30288654831452361</v>
      </c>
      <c r="D77" s="231">
        <v>0.61152605639041435</v>
      </c>
      <c r="E77" s="231">
        <v>2.5821969273026539</v>
      </c>
      <c r="F77" s="231">
        <v>0.96809877722492366</v>
      </c>
      <c r="G77" s="231">
        <v>0.90966872094459061</v>
      </c>
      <c r="H77" s="231">
        <v>0.77256489696197861</v>
      </c>
      <c r="I77" s="231">
        <v>1.323737349968144</v>
      </c>
      <c r="J77" s="231">
        <v>0.92087656267798079</v>
      </c>
      <c r="K77" s="231">
        <v>0.82243949827826468</v>
      </c>
      <c r="L77" s="231">
        <v>1.2237423442528199</v>
      </c>
      <c r="M77" s="231">
        <v>0.91201126744267857</v>
      </c>
      <c r="N77" s="231">
        <v>1.2152137208772289</v>
      </c>
      <c r="O77" s="231">
        <v>0.81093094473151905</v>
      </c>
      <c r="P77" s="231">
        <v>0.57930231961736389</v>
      </c>
      <c r="Q77" s="231">
        <v>0.40858575550600862</v>
      </c>
      <c r="R77" s="231">
        <v>0.51055929535905609</v>
      </c>
      <c r="S77" s="231">
        <v>0.37720575706503368</v>
      </c>
      <c r="T77" s="231">
        <v>0.43836421669971498</v>
      </c>
      <c r="U77" s="231">
        <v>0.38027956759379739</v>
      </c>
      <c r="V77" s="231">
        <v>0.40044810663701319</v>
      </c>
      <c r="W77" s="231">
        <v>0.44170893834885788</v>
      </c>
      <c r="DA77" s="73" t="s">
        <v>1059</v>
      </c>
    </row>
    <row r="78" spans="1:105" ht="12" customHeight="1" x14ac:dyDescent="0.25">
      <c r="A78" s="64" t="s">
        <v>70</v>
      </c>
      <c r="B78" s="231">
        <v>1.632870132797829</v>
      </c>
      <c r="C78" s="231">
        <v>1.5003880458451651</v>
      </c>
      <c r="D78" s="231">
        <v>0.91015937610255038</v>
      </c>
      <c r="E78" s="231">
        <v>2.2201220369847512</v>
      </c>
      <c r="F78" s="231">
        <v>2.2176330594866518</v>
      </c>
      <c r="G78" s="231">
        <v>1.786950845329808</v>
      </c>
      <c r="H78" s="231">
        <v>2.0553717909186231</v>
      </c>
      <c r="I78" s="231">
        <v>1.6098699161950509</v>
      </c>
      <c r="J78" s="231">
        <v>1.185628502980425</v>
      </c>
      <c r="K78" s="231">
        <v>1.1321499652834699</v>
      </c>
      <c r="L78" s="231">
        <v>0.94474211660693652</v>
      </c>
      <c r="M78" s="231">
        <v>0.93746306924991352</v>
      </c>
      <c r="N78" s="231">
        <v>0.9335269794275961</v>
      </c>
      <c r="O78" s="231">
        <v>0.83446554052925004</v>
      </c>
      <c r="P78" s="231">
        <v>0.3966591123602714</v>
      </c>
      <c r="Q78" s="231">
        <v>0</v>
      </c>
      <c r="R78" s="231">
        <v>0</v>
      </c>
      <c r="S78" s="231">
        <v>3.3042840651829838E-3</v>
      </c>
      <c r="T78" s="231">
        <v>0</v>
      </c>
      <c r="U78" s="231">
        <v>0</v>
      </c>
      <c r="V78" s="231">
        <v>0</v>
      </c>
      <c r="W78" s="231">
        <v>0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0.39520313952914721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3.209391054004772E-4</v>
      </c>
      <c r="T79" s="231">
        <v>3.6046917136497232E-4</v>
      </c>
      <c r="U79" s="231">
        <v>0</v>
      </c>
      <c r="V79" s="231">
        <v>0</v>
      </c>
      <c r="W79" s="231">
        <v>0</v>
      </c>
      <c r="DA79" s="73" t="s">
        <v>1061</v>
      </c>
    </row>
    <row r="80" spans="1:105" ht="12" customHeight="1" x14ac:dyDescent="0.25">
      <c r="A80" s="64" t="s">
        <v>162</v>
      </c>
      <c r="B80" s="231">
        <v>19.269830221337369</v>
      </c>
      <c r="C80" s="231">
        <v>15.67304566509636</v>
      </c>
      <c r="D80" s="231">
        <v>14.502422499491381</v>
      </c>
      <c r="E80" s="231">
        <v>17.797206688785771</v>
      </c>
      <c r="F80" s="231">
        <v>19.938001709312431</v>
      </c>
      <c r="G80" s="231">
        <v>14.778337779370521</v>
      </c>
      <c r="H80" s="231">
        <v>12.509539040242579</v>
      </c>
      <c r="I80" s="231">
        <v>13.74712296209626</v>
      </c>
      <c r="J80" s="231">
        <v>11.66551315576894</v>
      </c>
      <c r="K80" s="231">
        <v>14.51348583409761</v>
      </c>
      <c r="L80" s="231">
        <v>17.54907034679454</v>
      </c>
      <c r="M80" s="231">
        <v>13.974217551296499</v>
      </c>
      <c r="N80" s="231">
        <v>13.061525728821399</v>
      </c>
      <c r="O80" s="231">
        <v>11.569294256647741</v>
      </c>
      <c r="P80" s="231">
        <v>7.6970588876487209</v>
      </c>
      <c r="Q80" s="231">
        <v>5.5741609055920049</v>
      </c>
      <c r="R80" s="231">
        <v>5.2335868425468854</v>
      </c>
      <c r="S80" s="231">
        <v>5.082222965089084</v>
      </c>
      <c r="T80" s="231">
        <v>5.7101768949276828</v>
      </c>
      <c r="U80" s="231">
        <v>5.3434929684864931</v>
      </c>
      <c r="V80" s="231">
        <v>6.4146320952490132</v>
      </c>
      <c r="W80" s="231">
        <v>7.4848091644427184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4.4010558774665363</v>
      </c>
      <c r="C82" s="231">
        <v>3.1844888365016919</v>
      </c>
      <c r="D82" s="231">
        <v>4.0485801726391246</v>
      </c>
      <c r="E82" s="231">
        <v>4.8681459301195771</v>
      </c>
      <c r="F82" s="231">
        <v>5.6212008634248276</v>
      </c>
      <c r="G82" s="231">
        <v>5.9903714549938716</v>
      </c>
      <c r="H82" s="231">
        <v>5.966293759032566</v>
      </c>
      <c r="I82" s="231">
        <v>7.2715539112013916</v>
      </c>
      <c r="J82" s="231">
        <v>6.5801366941669821</v>
      </c>
      <c r="K82" s="231">
        <v>7.3634189359445461</v>
      </c>
      <c r="L82" s="231">
        <v>9.5273944740615466</v>
      </c>
      <c r="M82" s="231">
        <v>9.0449398843664444</v>
      </c>
      <c r="N82" s="231">
        <v>6.8080189739238248</v>
      </c>
      <c r="O82" s="231">
        <v>8.2171751845814871</v>
      </c>
      <c r="P82" s="231">
        <v>7.1600963593284828</v>
      </c>
      <c r="Q82" s="231">
        <v>7.5846671286211738</v>
      </c>
      <c r="R82" s="231">
        <v>7.5747408591465089</v>
      </c>
      <c r="S82" s="231">
        <v>7.4478198596252794</v>
      </c>
      <c r="T82" s="231">
        <v>6.7054475257312172</v>
      </c>
      <c r="U82" s="231">
        <v>6.9834705487838367</v>
      </c>
      <c r="V82" s="231">
        <v>7.0053242986611659</v>
      </c>
      <c r="W82" s="231">
        <v>9.3546152006907519</v>
      </c>
      <c r="DA82" s="73" t="s">
        <v>1064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11.922855895665631</v>
      </c>
      <c r="F83" s="231">
        <v>9.0100620431557576</v>
      </c>
      <c r="G83" s="231">
        <v>10.22579283563952</v>
      </c>
      <c r="H83" s="231">
        <v>10.836068003403049</v>
      </c>
      <c r="I83" s="231">
        <v>11.15052438049883</v>
      </c>
      <c r="J83" s="231">
        <v>12.452003924915561</v>
      </c>
      <c r="K83" s="231">
        <v>14.457094581601099</v>
      </c>
      <c r="L83" s="231">
        <v>15.31511044896796</v>
      </c>
      <c r="M83" s="231">
        <v>19.277958007637441</v>
      </c>
      <c r="N83" s="231">
        <v>17.13479861012706</v>
      </c>
      <c r="O83" s="231">
        <v>16.42007302727977</v>
      </c>
      <c r="P83" s="231">
        <v>12.19751820048762</v>
      </c>
      <c r="Q83" s="231">
        <v>9.6174303462964161</v>
      </c>
      <c r="R83" s="231">
        <v>9.3655566318008585</v>
      </c>
      <c r="S83" s="231">
        <v>9.1899040686645179</v>
      </c>
      <c r="T83" s="231">
        <v>10.034049893212989</v>
      </c>
      <c r="U83" s="231">
        <v>11.85987183618513</v>
      </c>
      <c r="V83" s="231">
        <v>12.2128459526723</v>
      </c>
      <c r="W83" s="231">
        <v>13.650810731616099</v>
      </c>
      <c r="DA83" s="73" t="s">
        <v>1065</v>
      </c>
    </row>
    <row r="84" spans="1:105" ht="12" customHeight="1" x14ac:dyDescent="0.25">
      <c r="A84" s="60" t="s">
        <v>1066</v>
      </c>
      <c r="B84" s="264">
        <v>2.1682555095113219E-2</v>
      </c>
      <c r="C84" s="264">
        <v>2.0020298884126781E-2</v>
      </c>
      <c r="D84" s="264">
        <v>2.2593327515809732E-2</v>
      </c>
      <c r="E84" s="264">
        <v>4.7278918887613472E-2</v>
      </c>
      <c r="F84" s="264">
        <v>4.6756007136074362E-2</v>
      </c>
      <c r="G84" s="264">
        <v>4.2495061777189001E-2</v>
      </c>
      <c r="H84" s="264">
        <v>3.7239684996833243E-2</v>
      </c>
      <c r="I84" s="264">
        <v>4.1560276122961648E-2</v>
      </c>
      <c r="J84" s="264">
        <v>2.8138021987760921E-2</v>
      </c>
      <c r="K84" s="264">
        <v>2.9460422625035319E-2</v>
      </c>
      <c r="L84" s="264">
        <v>3.4439301990282348E-2</v>
      </c>
      <c r="M84" s="264">
        <v>3.2935171424793699E-2</v>
      </c>
      <c r="N84" s="264">
        <v>3.0344178719558759E-2</v>
      </c>
      <c r="O84" s="264">
        <v>2.7713300773079971E-2</v>
      </c>
      <c r="P84" s="264">
        <v>2.5092633116578451E-2</v>
      </c>
      <c r="Q84" s="264">
        <v>2.0130652269852101E-2</v>
      </c>
      <c r="R84" s="264">
        <v>1.9293470645911161E-2</v>
      </c>
      <c r="S84" s="264">
        <v>1.8961901249791229E-2</v>
      </c>
      <c r="T84" s="264">
        <v>1.9661047953284581E-2</v>
      </c>
      <c r="U84" s="264">
        <v>2.037716310208507E-2</v>
      </c>
      <c r="V84" s="264">
        <v>2.2059667849785469E-2</v>
      </c>
      <c r="W84" s="264">
        <v>2.596105496660521E-2</v>
      </c>
      <c r="DA84" s="72" t="s">
        <v>1067</v>
      </c>
    </row>
    <row r="85" spans="1:105" ht="12" customHeight="1" x14ac:dyDescent="0.25">
      <c r="A85" s="57" t="s">
        <v>1012</v>
      </c>
      <c r="B85" s="263">
        <v>13.22084223216714</v>
      </c>
      <c r="C85" s="263">
        <v>10.590250890676179</v>
      </c>
      <c r="D85" s="263">
        <v>11.373203150173801</v>
      </c>
      <c r="E85" s="263">
        <v>19.12808451669969</v>
      </c>
      <c r="F85" s="263">
        <v>18.626943820252261</v>
      </c>
      <c r="G85" s="263">
        <v>16.524718771875591</v>
      </c>
      <c r="H85" s="263">
        <v>15.13040366494829</v>
      </c>
      <c r="I85" s="263">
        <v>16.509185199295619</v>
      </c>
      <c r="J85" s="263">
        <v>14.41309021644811</v>
      </c>
      <c r="K85" s="263">
        <v>16.833950537427778</v>
      </c>
      <c r="L85" s="263">
        <v>19.73130426024122</v>
      </c>
      <c r="M85" s="263">
        <v>18.56296175398106</v>
      </c>
      <c r="N85" s="263">
        <v>16.83555017262513</v>
      </c>
      <c r="O85" s="263">
        <v>15.78626012294789</v>
      </c>
      <c r="P85" s="263">
        <v>11.49659797915411</v>
      </c>
      <c r="Q85" s="263">
        <v>9.0504775829078401</v>
      </c>
      <c r="R85" s="263">
        <v>8.7815424205859234</v>
      </c>
      <c r="S85" s="263">
        <v>8.5053800949652878</v>
      </c>
      <c r="T85" s="263">
        <v>8.9989215591971661</v>
      </c>
      <c r="U85" s="263">
        <v>9.2940355735473865</v>
      </c>
      <c r="V85" s="263">
        <v>10.150491776922641</v>
      </c>
      <c r="W85" s="263">
        <v>11.95347348055313</v>
      </c>
      <c r="DA85" s="70" t="s">
        <v>1068</v>
      </c>
    </row>
    <row r="86" spans="1:105" ht="12" customHeight="1" x14ac:dyDescent="0.25">
      <c r="A86" s="60" t="s">
        <v>1014</v>
      </c>
      <c r="B86" s="264">
        <v>12.9244065232945</v>
      </c>
      <c r="C86" s="264">
        <v>10.223796405172459</v>
      </c>
      <c r="D86" s="264">
        <v>10.903034901197479</v>
      </c>
      <c r="E86" s="264">
        <v>17.253319185082901</v>
      </c>
      <c r="F86" s="264">
        <v>16.775647807966688</v>
      </c>
      <c r="G86" s="264">
        <v>14.600529877309359</v>
      </c>
      <c r="H86" s="264">
        <v>13.56681804919134</v>
      </c>
      <c r="I86" s="264">
        <v>14.65460207086616</v>
      </c>
      <c r="J86" s="264">
        <v>13.701214961249541</v>
      </c>
      <c r="K86" s="264">
        <v>16.176156224562831</v>
      </c>
      <c r="L86" s="264">
        <v>18.959926011941601</v>
      </c>
      <c r="M86" s="264">
        <v>17.66940325439494</v>
      </c>
      <c r="N86" s="264">
        <v>15.96497101891725</v>
      </c>
      <c r="O86" s="264">
        <v>15.03056024951049</v>
      </c>
      <c r="P86" s="264">
        <v>10.53145177243198</v>
      </c>
      <c r="Q86" s="264">
        <v>8.2365087785342102</v>
      </c>
      <c r="R86" s="264">
        <v>8.0310266313614438</v>
      </c>
      <c r="S86" s="264">
        <v>7.7285828320134318</v>
      </c>
      <c r="T86" s="264">
        <v>8.2470546524471118</v>
      </c>
      <c r="U86" s="264">
        <v>8.475083034792636</v>
      </c>
      <c r="V86" s="264">
        <v>9.318542406765868</v>
      </c>
      <c r="W86" s="264">
        <v>10.96466433329361</v>
      </c>
      <c r="DA86" s="72" t="s">
        <v>1069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1.3343818377911281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1.9101535718107959E-3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0.27890434926229762</v>
      </c>
      <c r="F88" s="297">
        <v>0.2648396548435768</v>
      </c>
      <c r="G88" s="297">
        <v>0.82465316822610746</v>
      </c>
      <c r="H88" s="297">
        <v>0.51206778381428408</v>
      </c>
      <c r="I88" s="297">
        <v>0.25895913979686169</v>
      </c>
      <c r="J88" s="297">
        <v>0.25919947658380799</v>
      </c>
      <c r="K88" s="297">
        <v>0.30502188935922497</v>
      </c>
      <c r="L88" s="297">
        <v>0.33283144274831972</v>
      </c>
      <c r="M88" s="297">
        <v>0.38237753411936382</v>
      </c>
      <c r="N88" s="297">
        <v>0.35783266074575981</v>
      </c>
      <c r="O88" s="297">
        <v>0.34642129697193519</v>
      </c>
      <c r="P88" s="297">
        <v>0.26327007179750062</v>
      </c>
      <c r="Q88" s="297">
        <v>0.210770554062435</v>
      </c>
      <c r="R88" s="297">
        <v>0.20127817669911871</v>
      </c>
      <c r="S88" s="297">
        <v>0.17725784806471401</v>
      </c>
      <c r="T88" s="297">
        <v>0.20388784855845829</v>
      </c>
      <c r="U88" s="297">
        <v>0.21661876178785119</v>
      </c>
      <c r="V88" s="297">
        <v>0.23069928877354509</v>
      </c>
      <c r="W88" s="297">
        <v>0.15703848952370231</v>
      </c>
      <c r="DA88" s="122" t="s">
        <v>1071</v>
      </c>
    </row>
    <row r="89" spans="1:105" ht="12" customHeight="1" x14ac:dyDescent="0.25">
      <c r="A89" s="59" t="s">
        <v>160</v>
      </c>
      <c r="B89" s="297">
        <v>0.39419929095726081</v>
      </c>
      <c r="C89" s="297">
        <v>0.17719121404822219</v>
      </c>
      <c r="D89" s="297">
        <v>0.36516732773331517</v>
      </c>
      <c r="E89" s="297">
        <v>1.939477956514374</v>
      </c>
      <c r="F89" s="297">
        <v>0.69124188584079949</v>
      </c>
      <c r="G89" s="297">
        <v>0.71711100050068066</v>
      </c>
      <c r="H89" s="297">
        <v>0.65758159767725677</v>
      </c>
      <c r="I89" s="297">
        <v>1.142399041522639</v>
      </c>
      <c r="J89" s="297">
        <v>0.89881067654441849</v>
      </c>
      <c r="K89" s="297">
        <v>0.79262740325258663</v>
      </c>
      <c r="L89" s="297">
        <v>1.156064461191441</v>
      </c>
      <c r="M89" s="297">
        <v>0.99635169523427136</v>
      </c>
      <c r="N89" s="297">
        <v>1.2469215292745419</v>
      </c>
      <c r="O89" s="297">
        <v>0.90110490710062729</v>
      </c>
      <c r="P89" s="297">
        <v>0.68584890363618822</v>
      </c>
      <c r="Q89" s="297">
        <v>0.54810984012774844</v>
      </c>
      <c r="R89" s="297">
        <v>0.69593474084355111</v>
      </c>
      <c r="S89" s="297">
        <v>0.52142457890063154</v>
      </c>
      <c r="T89" s="297">
        <v>0.57344278126467318</v>
      </c>
      <c r="U89" s="297">
        <v>0.54855408920616044</v>
      </c>
      <c r="V89" s="297">
        <v>0.53399365263626841</v>
      </c>
      <c r="W89" s="297">
        <v>0.60226001828495523</v>
      </c>
      <c r="DA89" s="122" t="s">
        <v>1072</v>
      </c>
    </row>
    <row r="90" spans="1:105" ht="12" customHeight="1" x14ac:dyDescent="0.25">
      <c r="A90" s="59" t="s">
        <v>70</v>
      </c>
      <c r="B90" s="297">
        <v>0.9788305243252059</v>
      </c>
      <c r="C90" s="297">
        <v>0.87773980345497149</v>
      </c>
      <c r="D90" s="297">
        <v>0.54349354979994813</v>
      </c>
      <c r="E90" s="297">
        <v>1.667524930409396</v>
      </c>
      <c r="F90" s="297">
        <v>1.5834343500945289</v>
      </c>
      <c r="G90" s="297">
        <v>1.4086909652223281</v>
      </c>
      <c r="H90" s="297">
        <v>1.749464247479976</v>
      </c>
      <c r="I90" s="297">
        <v>1.389334409338542</v>
      </c>
      <c r="J90" s="297">
        <v>1.157218676295956</v>
      </c>
      <c r="K90" s="297">
        <v>1.0911113692298919</v>
      </c>
      <c r="L90" s="297">
        <v>0.89249407044659612</v>
      </c>
      <c r="M90" s="297">
        <v>1.0241572134144501</v>
      </c>
      <c r="N90" s="297">
        <v>0.95788491259514186</v>
      </c>
      <c r="O90" s="297">
        <v>0.92725650471537457</v>
      </c>
      <c r="P90" s="297">
        <v>0.46961354739488509</v>
      </c>
      <c r="Q90" s="297">
        <v>0</v>
      </c>
      <c r="R90" s="297">
        <v>0</v>
      </c>
      <c r="S90" s="297">
        <v>4.5676262755423797E-3</v>
      </c>
      <c r="T90" s="297">
        <v>0</v>
      </c>
      <c r="U90" s="297">
        <v>0</v>
      </c>
      <c r="V90" s="297">
        <v>0</v>
      </c>
      <c r="W90" s="297">
        <v>0</v>
      </c>
      <c r="DA90" s="122" t="s">
        <v>1073</v>
      </c>
    </row>
    <row r="91" spans="1:105" ht="12" customHeight="1" x14ac:dyDescent="0.25">
      <c r="A91" s="59" t="s">
        <v>162</v>
      </c>
      <c r="B91" s="297">
        <v>11.551376708012031</v>
      </c>
      <c r="C91" s="297">
        <v>9.1688653876692676</v>
      </c>
      <c r="D91" s="297">
        <v>8.6599921858730866</v>
      </c>
      <c r="E91" s="297">
        <v>13.36741194889683</v>
      </c>
      <c r="F91" s="297">
        <v>14.236131917187789</v>
      </c>
      <c r="G91" s="297">
        <v>11.65007474336025</v>
      </c>
      <c r="H91" s="297">
        <v>10.647704420219821</v>
      </c>
      <c r="I91" s="297">
        <v>11.86390948020812</v>
      </c>
      <c r="J91" s="297">
        <v>11.38598613182536</v>
      </c>
      <c r="K91" s="297">
        <v>13.987395562721129</v>
      </c>
      <c r="L91" s="297">
        <v>16.578536037555249</v>
      </c>
      <c r="M91" s="297">
        <v>15.266516811626859</v>
      </c>
      <c r="N91" s="297">
        <v>13.402331916301801</v>
      </c>
      <c r="O91" s="297">
        <v>12.855777540722549</v>
      </c>
      <c r="P91" s="297">
        <v>9.1127192496034048</v>
      </c>
      <c r="Q91" s="297">
        <v>7.4776283843440261</v>
      </c>
      <c r="R91" s="297">
        <v>7.1338137138187747</v>
      </c>
      <c r="S91" s="297">
        <v>7.0253327787725439</v>
      </c>
      <c r="T91" s="297">
        <v>7.4697240226239812</v>
      </c>
      <c r="U91" s="297">
        <v>7.7080000302268141</v>
      </c>
      <c r="V91" s="297">
        <v>8.5538494653560537</v>
      </c>
      <c r="W91" s="297">
        <v>10.20536582548495</v>
      </c>
      <c r="DA91" s="122" t="s">
        <v>1074</v>
      </c>
    </row>
    <row r="92" spans="1:105" ht="12" customHeight="1" x14ac:dyDescent="0.25">
      <c r="A92" s="60" t="s">
        <v>1021</v>
      </c>
      <c r="B92" s="264">
        <v>0.2964357088726452</v>
      </c>
      <c r="C92" s="264">
        <v>0.36645448550372323</v>
      </c>
      <c r="D92" s="264">
        <v>0.47016824897632681</v>
      </c>
      <c r="E92" s="264">
        <v>1.87476533161679</v>
      </c>
      <c r="F92" s="264">
        <v>1.8512960122855679</v>
      </c>
      <c r="G92" s="264">
        <v>1.924188894566228</v>
      </c>
      <c r="H92" s="264">
        <v>1.563585615756947</v>
      </c>
      <c r="I92" s="264">
        <v>1.8545831284294589</v>
      </c>
      <c r="J92" s="264">
        <v>0.71187525519857164</v>
      </c>
      <c r="K92" s="264">
        <v>0.65779431286494239</v>
      </c>
      <c r="L92" s="264">
        <v>0.77137824829961099</v>
      </c>
      <c r="M92" s="264">
        <v>0.89355849958611866</v>
      </c>
      <c r="N92" s="264">
        <v>0.87057915370788586</v>
      </c>
      <c r="O92" s="264">
        <v>0.75569987343739642</v>
      </c>
      <c r="P92" s="264">
        <v>0.96514620672212825</v>
      </c>
      <c r="Q92" s="264">
        <v>0.81396880437363073</v>
      </c>
      <c r="R92" s="264">
        <v>0.75051578922448037</v>
      </c>
      <c r="S92" s="264">
        <v>0.77679726295185525</v>
      </c>
      <c r="T92" s="264">
        <v>0.75186690675005496</v>
      </c>
      <c r="U92" s="264">
        <v>0.81895253875474983</v>
      </c>
      <c r="V92" s="264">
        <v>0.8319493701567684</v>
      </c>
      <c r="W92" s="264">
        <v>0.98880914725952351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2.5962720461426594</v>
      </c>
      <c r="C93" s="263">
        <f t="shared" si="3"/>
        <v>2.1142688478988116</v>
      </c>
      <c r="D93" s="263">
        <f t="shared" si="3"/>
        <v>2.2756603199645742</v>
      </c>
      <c r="E93" s="263">
        <f t="shared" si="3"/>
        <v>4.153706296999772</v>
      </c>
      <c r="F93" s="263">
        <f t="shared" si="3"/>
        <v>4.0572569318853198</v>
      </c>
      <c r="G93" s="263">
        <f t="shared" si="3"/>
        <v>3.6630103655700843</v>
      </c>
      <c r="H93" s="263">
        <f t="shared" si="3"/>
        <v>3.3067158567486801</v>
      </c>
      <c r="I93" s="263">
        <f t="shared" si="3"/>
        <v>3.6488522873412759</v>
      </c>
      <c r="J93" s="263">
        <f t="shared" si="3"/>
        <v>2.9620529079940052</v>
      </c>
      <c r="K93" s="263">
        <f t="shared" si="3"/>
        <v>3.3801896641342415</v>
      </c>
      <c r="L93" s="263">
        <f t="shared" si="3"/>
        <v>3.955822431001268</v>
      </c>
      <c r="M93" s="263">
        <f t="shared" si="3"/>
        <v>3.74761401693031</v>
      </c>
      <c r="N93" s="263">
        <f t="shared" si="3"/>
        <v>3.3807668829823312</v>
      </c>
      <c r="O93" s="263">
        <f t="shared" si="3"/>
        <v>3.1802690769460114</v>
      </c>
      <c r="P93" s="263">
        <f t="shared" si="3"/>
        <v>2.473386922824433</v>
      </c>
      <c r="Q93" s="263">
        <f t="shared" si="3"/>
        <v>1.9869441248641109</v>
      </c>
      <c r="R93" s="263">
        <f t="shared" si="3"/>
        <v>1.9228661572505255</v>
      </c>
      <c r="S93" s="263">
        <f t="shared" si="3"/>
        <v>1.8749262249145935</v>
      </c>
      <c r="T93" s="263">
        <f t="shared" si="3"/>
        <v>1.9605888056212866</v>
      </c>
      <c r="U93" s="263">
        <f t="shared" si="3"/>
        <v>2.0462182104428086</v>
      </c>
      <c r="V93" s="263">
        <f t="shared" si="3"/>
        <v>2.2134287340438155</v>
      </c>
      <c r="W93" s="263">
        <f t="shared" si="3"/>
        <v>2.611428664060758</v>
      </c>
      <c r="DA93" s="70"/>
    </row>
    <row r="94" spans="1:105" ht="12" customHeight="1" x14ac:dyDescent="0.25">
      <c r="A94" s="60" t="s">
        <v>1024</v>
      </c>
      <c r="B94" s="264">
        <v>1.612922190636789</v>
      </c>
      <c r="C94" s="264">
        <v>1.186773974834979</v>
      </c>
      <c r="D94" s="264">
        <v>1.1577867987900921</v>
      </c>
      <c r="E94" s="264">
        <v>1.36590428735198</v>
      </c>
      <c r="F94" s="264">
        <v>1.4001804392217829</v>
      </c>
      <c r="G94" s="264">
        <v>1.094066371762582</v>
      </c>
      <c r="H94" s="264">
        <v>1.048651012771163</v>
      </c>
      <c r="I94" s="264">
        <v>1.117213717622171</v>
      </c>
      <c r="J94" s="264">
        <v>1.3762454058095399</v>
      </c>
      <c r="K94" s="264">
        <v>1.723095357346254</v>
      </c>
      <c r="L94" s="264">
        <v>2.0273944169843929</v>
      </c>
      <c r="M94" s="264">
        <v>1.748322661764691</v>
      </c>
      <c r="N94" s="264">
        <v>1.524233848696757</v>
      </c>
      <c r="O94" s="264">
        <v>1.4757177419966181</v>
      </c>
      <c r="P94" s="264">
        <v>0.90023223061031721</v>
      </c>
      <c r="Q94" s="264">
        <v>0.70621722281124111</v>
      </c>
      <c r="R94" s="264">
        <v>0.69299693051883871</v>
      </c>
      <c r="S94" s="264">
        <v>0.65885443337812521</v>
      </c>
      <c r="T94" s="264">
        <v>0.72519235156789141</v>
      </c>
      <c r="U94" s="264">
        <v>0.72924219762143705</v>
      </c>
      <c r="V94" s="264">
        <v>0.83069014364731542</v>
      </c>
      <c r="W94" s="264">
        <v>0.98046167404650375</v>
      </c>
      <c r="DA94" s="72" t="s">
        <v>1076</v>
      </c>
    </row>
    <row r="95" spans="1:105" ht="12" customHeight="1" x14ac:dyDescent="0.25">
      <c r="A95" s="60" t="s">
        <v>1026</v>
      </c>
      <c r="B95" s="264">
        <v>0.56943578705876718</v>
      </c>
      <c r="C95" s="264">
        <v>0.45317375701578472</v>
      </c>
      <c r="D95" s="264">
        <v>0.48928797491608961</v>
      </c>
      <c r="E95" s="264">
        <v>0.87213575052157399</v>
      </c>
      <c r="F95" s="264">
        <v>0.83625291594327078</v>
      </c>
      <c r="G95" s="264">
        <v>0.76192523312208826</v>
      </c>
      <c r="H95" s="264">
        <v>0.71815015926457126</v>
      </c>
      <c r="I95" s="264">
        <v>0.78519426735100806</v>
      </c>
      <c r="J95" s="264">
        <v>0.72535058775164996</v>
      </c>
      <c r="K95" s="264">
        <v>0.84676309001223948</v>
      </c>
      <c r="L95" s="264">
        <v>0.98510711376176907</v>
      </c>
      <c r="M95" s="264">
        <v>0.97598748453477246</v>
      </c>
      <c r="N95" s="264">
        <v>0.86643204116116557</v>
      </c>
      <c r="O95" s="264">
        <v>0.83708166434906817</v>
      </c>
      <c r="P95" s="264">
        <v>0.61970084518556612</v>
      </c>
      <c r="Q95" s="264">
        <v>0.51198210900688668</v>
      </c>
      <c r="R95" s="264">
        <v>0.50079897188188194</v>
      </c>
      <c r="S95" s="264">
        <v>0.48757061351648068</v>
      </c>
      <c r="T95" s="264">
        <v>0.50545231084177911</v>
      </c>
      <c r="U95" s="264">
        <v>0.54217743113066097</v>
      </c>
      <c r="V95" s="264">
        <v>0.57480744243579351</v>
      </c>
      <c r="W95" s="264">
        <v>0.68098686346793369</v>
      </c>
      <c r="DA95" s="72" t="s">
        <v>1077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4.9014051488472023E-2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2.904485728010691E-5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8.1447400198105171E-3</v>
      </c>
      <c r="F98" s="231">
        <v>8.1356089566079256E-3</v>
      </c>
      <c r="G98" s="231">
        <v>2.2944871838803539E-2</v>
      </c>
      <c r="H98" s="231">
        <v>1.319563217086238E-2</v>
      </c>
      <c r="I98" s="231">
        <v>6.5816178771906297E-3</v>
      </c>
      <c r="J98" s="231">
        <v>5.8248499842531972E-3</v>
      </c>
      <c r="K98" s="231">
        <v>6.9419792416194623E-3</v>
      </c>
      <c r="L98" s="231">
        <v>7.7276903611603678E-3</v>
      </c>
      <c r="M98" s="231">
        <v>7.6771024335271758E-3</v>
      </c>
      <c r="N98" s="231">
        <v>7.6491106974545496E-3</v>
      </c>
      <c r="O98" s="231">
        <v>6.8380225579980983E-3</v>
      </c>
      <c r="P98" s="231">
        <v>4.8774827034610774E-3</v>
      </c>
      <c r="Q98" s="231">
        <v>3.4462199113859198E-3</v>
      </c>
      <c r="R98" s="231">
        <v>3.2388571034625922E-3</v>
      </c>
      <c r="S98" s="231">
        <v>2.812611274754477E-3</v>
      </c>
      <c r="T98" s="231">
        <v>3.418643200001909E-3</v>
      </c>
      <c r="U98" s="231">
        <v>3.2937985265536619E-3</v>
      </c>
      <c r="V98" s="231">
        <v>3.7946684181129169E-3</v>
      </c>
      <c r="W98" s="231">
        <v>2.526246305281238E-3</v>
      </c>
      <c r="DA98" s="73" t="s">
        <v>1080</v>
      </c>
    </row>
    <row r="99" spans="1:105" ht="12" customHeight="1" x14ac:dyDescent="0.25">
      <c r="A99" s="64" t="s">
        <v>160</v>
      </c>
      <c r="B99" s="231">
        <v>1.4423724126486509E-2</v>
      </c>
      <c r="C99" s="231">
        <v>6.6435072514860584E-3</v>
      </c>
      <c r="D99" s="231">
        <v>1.341319980273149E-2</v>
      </c>
      <c r="E99" s="231">
        <v>5.6637853700542203E-2</v>
      </c>
      <c r="F99" s="231">
        <v>2.1234258445739531E-2</v>
      </c>
      <c r="G99" s="231">
        <v>1.9952654806478419E-2</v>
      </c>
      <c r="H99" s="231">
        <v>1.6945422382643242E-2</v>
      </c>
      <c r="I99" s="231">
        <v>2.9034827503941062E-2</v>
      </c>
      <c r="J99" s="231">
        <v>2.0198487373964919E-2</v>
      </c>
      <c r="K99" s="231">
        <v>1.8039370850653949E-2</v>
      </c>
      <c r="L99" s="231">
        <v>2.6841539128214641E-2</v>
      </c>
      <c r="M99" s="231">
        <v>2.0004036172648652E-2</v>
      </c>
      <c r="N99" s="231">
        <v>2.66544724804674E-2</v>
      </c>
      <c r="O99" s="231">
        <v>1.7786942476507309E-2</v>
      </c>
      <c r="P99" s="231">
        <v>1.2706405030520489E-2</v>
      </c>
      <c r="Q99" s="231">
        <v>8.9619114637581859E-3</v>
      </c>
      <c r="R99" s="231">
        <v>1.119859696611313E-2</v>
      </c>
      <c r="S99" s="231">
        <v>8.2736232305753981E-3</v>
      </c>
      <c r="T99" s="231">
        <v>9.6150716122671617E-3</v>
      </c>
      <c r="U99" s="231">
        <v>8.3410441267861134E-3</v>
      </c>
      <c r="V99" s="231">
        <v>8.7834204427073674E-3</v>
      </c>
      <c r="W99" s="231">
        <v>9.6884346673580327E-3</v>
      </c>
      <c r="DA99" s="73" t="s">
        <v>1081</v>
      </c>
    </row>
    <row r="100" spans="1:105" ht="12" customHeight="1" x14ac:dyDescent="0.25">
      <c r="A100" s="64" t="s">
        <v>70</v>
      </c>
      <c r="B100" s="231">
        <v>3.5815339533377392E-2</v>
      </c>
      <c r="C100" s="231">
        <v>3.2909480193437132E-2</v>
      </c>
      <c r="D100" s="231">
        <v>1.9963416826508758E-2</v>
      </c>
      <c r="E100" s="231">
        <v>4.869611058651608E-2</v>
      </c>
      <c r="F100" s="231">
        <v>4.8641517405836977E-2</v>
      </c>
      <c r="G100" s="231">
        <v>3.9194942677579697E-2</v>
      </c>
      <c r="H100" s="231">
        <v>4.5082482115674047E-2</v>
      </c>
      <c r="I100" s="231">
        <v>3.5310853260756163E-2</v>
      </c>
      <c r="J100" s="231">
        <v>2.6005550926413719E-2</v>
      </c>
      <c r="K100" s="231">
        <v>2.483255379278182E-2</v>
      </c>
      <c r="L100" s="231">
        <v>2.07219539375018E-2</v>
      </c>
      <c r="M100" s="231">
        <v>2.0562295464157922E-2</v>
      </c>
      <c r="N100" s="231">
        <v>2.0475961351855539E-2</v>
      </c>
      <c r="O100" s="231">
        <v>1.830314981127696E-2</v>
      </c>
      <c r="P100" s="231">
        <v>8.7003127210424393E-3</v>
      </c>
      <c r="Q100" s="231">
        <v>0</v>
      </c>
      <c r="R100" s="231">
        <v>0</v>
      </c>
      <c r="S100" s="231">
        <v>7.2476097965293404E-5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8.6683774432449717E-3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7.0394716631635904E-6</v>
      </c>
      <c r="T101" s="231">
        <v>7.9065233079072769E-6</v>
      </c>
      <c r="U101" s="231">
        <v>0</v>
      </c>
      <c r="V101" s="231">
        <v>0</v>
      </c>
      <c r="W101" s="231">
        <v>0</v>
      </c>
      <c r="DA101" s="73" t="s">
        <v>1083</v>
      </c>
    </row>
    <row r="102" spans="1:105" ht="12" customHeight="1" x14ac:dyDescent="0.25">
      <c r="A102" s="64" t="s">
        <v>162</v>
      </c>
      <c r="B102" s="231">
        <v>0.42266405531295559</v>
      </c>
      <c r="C102" s="231">
        <v>0.34377225766003738</v>
      </c>
      <c r="D102" s="231">
        <v>0.31809583349154519</v>
      </c>
      <c r="E102" s="231">
        <v>0.39036356137667061</v>
      </c>
      <c r="F102" s="231">
        <v>0.43731971483398863</v>
      </c>
      <c r="G102" s="231">
        <v>0.32414775350210101</v>
      </c>
      <c r="H102" s="231">
        <v>0.2743839691431238</v>
      </c>
      <c r="I102" s="231">
        <v>0.30152910914656728</v>
      </c>
      <c r="J102" s="231">
        <v>0.25587112294660058</v>
      </c>
      <c r="K102" s="231">
        <v>0.31833849644270978</v>
      </c>
      <c r="L102" s="231">
        <v>0.3849209440120191</v>
      </c>
      <c r="M102" s="231">
        <v>0.30651019714311423</v>
      </c>
      <c r="N102" s="231">
        <v>0.28649123369053842</v>
      </c>
      <c r="O102" s="231">
        <v>0.25376065961437649</v>
      </c>
      <c r="P102" s="231">
        <v>0.16882712956307769</v>
      </c>
      <c r="Q102" s="231">
        <v>0.12226352937534821</v>
      </c>
      <c r="R102" s="231">
        <v>0.1147933849595625</v>
      </c>
      <c r="S102" s="231">
        <v>0.11147337281937431</v>
      </c>
      <c r="T102" s="231">
        <v>0.1252469012566616</v>
      </c>
      <c r="U102" s="231">
        <v>0.1172040636401631</v>
      </c>
      <c r="V102" s="231">
        <v>0.14069840696969169</v>
      </c>
      <c r="W102" s="231">
        <v>0.16417164854851399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9.6532668085947709E-2</v>
      </c>
      <c r="C104" s="231">
        <v>6.9848511910824071E-2</v>
      </c>
      <c r="D104" s="231">
        <v>8.8801473306832149E-2</v>
      </c>
      <c r="E104" s="231">
        <v>0.10677781158659309</v>
      </c>
      <c r="F104" s="231">
        <v>0.1232953028321457</v>
      </c>
      <c r="G104" s="231">
        <v>0.13139268290984249</v>
      </c>
      <c r="H104" s="231">
        <v>0.13086456322737999</v>
      </c>
      <c r="I104" s="231">
        <v>0.15949411225906801</v>
      </c>
      <c r="J104" s="231">
        <v>0.14432858140029739</v>
      </c>
      <c r="K104" s="231">
        <v>0.16150907780123311</v>
      </c>
      <c r="L104" s="231">
        <v>0.2089736722492837</v>
      </c>
      <c r="M104" s="231">
        <v>0.1983915233126996</v>
      </c>
      <c r="N104" s="231">
        <v>0.1493269465851311</v>
      </c>
      <c r="O104" s="231">
        <v>0.1802353496029481</v>
      </c>
      <c r="P104" s="231">
        <v>0.157049404634312</v>
      </c>
      <c r="Q104" s="231">
        <v>0.16636193105802091</v>
      </c>
      <c r="R104" s="231">
        <v>0.16614420846980399</v>
      </c>
      <c r="S104" s="231">
        <v>0.1633603259059288</v>
      </c>
      <c r="T104" s="231">
        <v>0.1470771465736912</v>
      </c>
      <c r="U104" s="231">
        <v>0.15317529777917871</v>
      </c>
      <c r="V104" s="231">
        <v>0.1536546374744874</v>
      </c>
      <c r="W104" s="231">
        <v>0.2051839352605237</v>
      </c>
      <c r="DA104" s="73" t="s">
        <v>1086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0.26151567325144143</v>
      </c>
      <c r="F105" s="231">
        <v>0.19762651346895191</v>
      </c>
      <c r="G105" s="231">
        <v>0.22429232738728319</v>
      </c>
      <c r="H105" s="231">
        <v>0.23767809022488781</v>
      </c>
      <c r="I105" s="231">
        <v>0.24457536986024001</v>
      </c>
      <c r="J105" s="231">
        <v>0.27312199512012009</v>
      </c>
      <c r="K105" s="231">
        <v>0.31710161188324137</v>
      </c>
      <c r="L105" s="231">
        <v>0.33592131407358949</v>
      </c>
      <c r="M105" s="231">
        <v>0.42284233000862492</v>
      </c>
      <c r="N105" s="231">
        <v>0.37583431635571868</v>
      </c>
      <c r="O105" s="231">
        <v>0.36015754028596131</v>
      </c>
      <c r="P105" s="231">
        <v>0.26754011053315241</v>
      </c>
      <c r="Q105" s="231">
        <v>0.2109485171983736</v>
      </c>
      <c r="R105" s="231">
        <v>0.2054239243829398</v>
      </c>
      <c r="S105" s="231">
        <v>0.2015711647162193</v>
      </c>
      <c r="T105" s="231">
        <v>0.2200866416758494</v>
      </c>
      <c r="U105" s="231">
        <v>0.26013418220069928</v>
      </c>
      <c r="V105" s="231">
        <v>0.26787630913079419</v>
      </c>
      <c r="W105" s="231">
        <v>0.2994165986862567</v>
      </c>
      <c r="DA105" s="73" t="s">
        <v>1087</v>
      </c>
    </row>
    <row r="106" spans="1:105" ht="12" customHeight="1" x14ac:dyDescent="0.25">
      <c r="A106" s="60" t="s">
        <v>1038</v>
      </c>
      <c r="B106" s="264">
        <v>0.41391406844710321</v>
      </c>
      <c r="C106" s="264">
        <v>0.47432111604804778</v>
      </c>
      <c r="D106" s="264">
        <v>0.62858554625839258</v>
      </c>
      <c r="E106" s="264">
        <v>1.9156662591262179</v>
      </c>
      <c r="F106" s="264">
        <v>1.8208235767202661</v>
      </c>
      <c r="G106" s="264">
        <v>1.807018760685414</v>
      </c>
      <c r="H106" s="264">
        <v>1.5399146847129459</v>
      </c>
      <c r="I106" s="264">
        <v>1.7464443023680969</v>
      </c>
      <c r="J106" s="264">
        <v>0.86045691443281536</v>
      </c>
      <c r="K106" s="264">
        <v>0.81033121677574815</v>
      </c>
      <c r="L106" s="264">
        <v>0.94332090025510584</v>
      </c>
      <c r="M106" s="264">
        <v>1.023303870630847</v>
      </c>
      <c r="N106" s="264">
        <v>0.99010099312440836</v>
      </c>
      <c r="O106" s="264">
        <v>0.8674696706003252</v>
      </c>
      <c r="P106" s="264">
        <v>0.95345384702854952</v>
      </c>
      <c r="Q106" s="264">
        <v>0.76874479304598298</v>
      </c>
      <c r="R106" s="264">
        <v>0.72907025484980481</v>
      </c>
      <c r="S106" s="264">
        <v>0.72850117801998782</v>
      </c>
      <c r="T106" s="264">
        <v>0.72994414321161605</v>
      </c>
      <c r="U106" s="264">
        <v>0.77479858169071059</v>
      </c>
      <c r="V106" s="264">
        <v>0.80793114796070675</v>
      </c>
      <c r="W106" s="264">
        <v>0.94998012654632047</v>
      </c>
      <c r="DA106" s="72" t="s">
        <v>1088</v>
      </c>
    </row>
    <row r="107" spans="1:105" ht="12" customHeight="1" x14ac:dyDescent="0.25">
      <c r="A107" s="132" t="s">
        <v>1040</v>
      </c>
      <c r="B107" s="318">
        <v>1.3870814173006241</v>
      </c>
      <c r="C107" s="318">
        <v>1.280743179443615</v>
      </c>
      <c r="D107" s="318">
        <v>1.445345560737425</v>
      </c>
      <c r="E107" s="318">
        <v>3.024537907612761</v>
      </c>
      <c r="F107" s="318">
        <v>2.9910860763933149</v>
      </c>
      <c r="G107" s="318">
        <v>2.7185038967785502</v>
      </c>
      <c r="H107" s="318">
        <v>2.382305720827063</v>
      </c>
      <c r="I107" s="318">
        <v>2.6587035732258051</v>
      </c>
      <c r="J107" s="318">
        <v>1.800052034809126</v>
      </c>
      <c r="K107" s="318">
        <v>1.8846489534906901</v>
      </c>
      <c r="L107" s="318">
        <v>2.2031589730073562</v>
      </c>
      <c r="M107" s="318">
        <v>2.1069363854280252</v>
      </c>
      <c r="N107" s="318">
        <v>1.941184802276146</v>
      </c>
      <c r="O107" s="318">
        <v>1.7728816712688029</v>
      </c>
      <c r="P107" s="318">
        <v>1.6052317152876789</v>
      </c>
      <c r="Q107" s="318">
        <v>1.287802731696768</v>
      </c>
      <c r="R107" s="318">
        <v>1.234246355689415</v>
      </c>
      <c r="S107" s="318">
        <v>1.213035121778739</v>
      </c>
      <c r="T107" s="318">
        <v>1.257761096006804</v>
      </c>
      <c r="U107" s="318">
        <v>1.303572579533139</v>
      </c>
      <c r="V107" s="318">
        <v>1.4112061614527021</v>
      </c>
      <c r="W107" s="318">
        <v>1.660786598246166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31.993042467812881</v>
      </c>
      <c r="C110" s="225">
        <v>33.947636574994817</v>
      </c>
      <c r="D110" s="225">
        <v>35.659932204369312</v>
      </c>
      <c r="E110" s="225">
        <v>47.726689521971977</v>
      </c>
      <c r="F110" s="225">
        <v>49.906440295925769</v>
      </c>
      <c r="G110" s="225">
        <v>46.979721307995618</v>
      </c>
      <c r="H110" s="225">
        <v>59.307370677109738</v>
      </c>
      <c r="I110" s="225">
        <v>58.249773357737148</v>
      </c>
      <c r="J110" s="225">
        <v>54.76975255565111</v>
      </c>
      <c r="K110" s="225">
        <v>54.361326072418073</v>
      </c>
      <c r="L110" s="225">
        <v>53.520588516289301</v>
      </c>
      <c r="M110" s="225">
        <v>47.902933027610587</v>
      </c>
      <c r="N110" s="225">
        <v>47.783510079296832</v>
      </c>
      <c r="O110" s="225">
        <v>51.504729148753221</v>
      </c>
      <c r="P110" s="225">
        <v>67.545619566255851</v>
      </c>
      <c r="Q110" s="225">
        <v>77.089901595490616</v>
      </c>
      <c r="R110" s="225">
        <v>83.123148944301136</v>
      </c>
      <c r="S110" s="225">
        <v>85.974968950033428</v>
      </c>
      <c r="T110" s="225">
        <v>77.28575523072513</v>
      </c>
      <c r="U110" s="225">
        <v>79.865290914302065</v>
      </c>
      <c r="V110" s="225">
        <v>82.23941912677941</v>
      </c>
      <c r="W110" s="225">
        <v>76.509729784756573</v>
      </c>
      <c r="DA110" s="89" t="s">
        <v>1090</v>
      </c>
    </row>
    <row r="111" spans="1:105" ht="12" customHeight="1" x14ac:dyDescent="0.25">
      <c r="A111" s="55" t="s">
        <v>92</v>
      </c>
      <c r="B111" s="261">
        <v>0.13486505958246961</v>
      </c>
      <c r="C111" s="261">
        <v>0.15923999810960829</v>
      </c>
      <c r="D111" s="261">
        <v>0.17314180624629741</v>
      </c>
      <c r="E111" s="261">
        <v>0.26173592818490771</v>
      </c>
      <c r="F111" s="261">
        <v>0.27787118696274637</v>
      </c>
      <c r="G111" s="261">
        <v>0.26284893596150921</v>
      </c>
      <c r="H111" s="261">
        <v>0.31962953636404662</v>
      </c>
      <c r="I111" s="261">
        <v>0.31804327691677109</v>
      </c>
      <c r="J111" s="261">
        <v>0.24698972289020879</v>
      </c>
      <c r="K111" s="261">
        <v>0.30670017528084248</v>
      </c>
      <c r="L111" s="261">
        <v>0.31194930061470388</v>
      </c>
      <c r="M111" s="261">
        <v>0.32666277237297181</v>
      </c>
      <c r="N111" s="261">
        <v>0.35900288722615697</v>
      </c>
      <c r="O111" s="261">
        <v>0.35304879186073251</v>
      </c>
      <c r="P111" s="261">
        <v>0.35643618968991148</v>
      </c>
      <c r="Q111" s="261">
        <v>0.38415476873850468</v>
      </c>
      <c r="R111" s="261">
        <v>0.40141112160641013</v>
      </c>
      <c r="S111" s="261">
        <v>0.42401241709327298</v>
      </c>
      <c r="T111" s="261">
        <v>0.37646083823374688</v>
      </c>
      <c r="U111" s="261">
        <v>0.3809567355860522</v>
      </c>
      <c r="V111" s="261">
        <v>0.39178738431613391</v>
      </c>
      <c r="W111" s="261">
        <v>0.36335533070890369</v>
      </c>
      <c r="DA111" s="67" t="s">
        <v>1091</v>
      </c>
    </row>
    <row r="112" spans="1:105" ht="12" customHeight="1" x14ac:dyDescent="0.25">
      <c r="A112" s="202" t="s">
        <v>93</v>
      </c>
      <c r="B112" s="226">
        <v>1.0762399020316309</v>
      </c>
      <c r="C112" s="226">
        <v>1.270754934566305</v>
      </c>
      <c r="D112" s="226">
        <v>1.3816930876610549</v>
      </c>
      <c r="E112" s="226">
        <v>2.0886851685675478</v>
      </c>
      <c r="F112" s="226">
        <v>2.2174465347811401</v>
      </c>
      <c r="G112" s="226">
        <v>2.097567108664995</v>
      </c>
      <c r="H112" s="226">
        <v>2.5506833420594242</v>
      </c>
      <c r="I112" s="226">
        <v>2.5380247949352261</v>
      </c>
      <c r="J112" s="226">
        <v>1.9710086214259941</v>
      </c>
      <c r="K112" s="226">
        <v>2.447505437058684</v>
      </c>
      <c r="L112" s="226">
        <v>2.4893941082427289</v>
      </c>
      <c r="M112" s="226">
        <v>2.6068094377038058</v>
      </c>
      <c r="N112" s="226">
        <v>2.8648875651968662</v>
      </c>
      <c r="O112" s="226">
        <v>2.8173731457274318</v>
      </c>
      <c r="P112" s="226">
        <v>2.844405000524401</v>
      </c>
      <c r="Q112" s="226">
        <v>3.065602699113426</v>
      </c>
      <c r="R112" s="226">
        <v>3.2033105352088151</v>
      </c>
      <c r="S112" s="226">
        <v>3.3836716763070021</v>
      </c>
      <c r="T112" s="226">
        <v>3.004204179450034</v>
      </c>
      <c r="U112" s="226">
        <v>3.0400819979225839</v>
      </c>
      <c r="V112" s="226">
        <v>3.1265119180537799</v>
      </c>
      <c r="W112" s="226">
        <v>2.8996206039985499</v>
      </c>
      <c r="DA112" s="174" t="s">
        <v>1092</v>
      </c>
    </row>
    <row r="113" spans="1:105" ht="12" customHeight="1" x14ac:dyDescent="0.25">
      <c r="A113" s="202" t="s">
        <v>94</v>
      </c>
      <c r="B113" s="226">
        <v>1.3195686153399571</v>
      </c>
      <c r="C113" s="226">
        <v>1.5580618468769549</v>
      </c>
      <c r="D113" s="226">
        <v>1.6940821754219859</v>
      </c>
      <c r="E113" s="226">
        <v>2.5609191691972621</v>
      </c>
      <c r="F113" s="226">
        <v>2.7187923881728908</v>
      </c>
      <c r="G113" s="226">
        <v>2.571809240615162</v>
      </c>
      <c r="H113" s="226">
        <v>3.127371211101154</v>
      </c>
      <c r="I113" s="226">
        <v>3.1118506738404932</v>
      </c>
      <c r="J113" s="226">
        <v>2.416636952865717</v>
      </c>
      <c r="K113" s="226">
        <v>3.0008656569226759</v>
      </c>
      <c r="L113" s="226">
        <v>3.0522250013666241</v>
      </c>
      <c r="M113" s="226">
        <v>3.1961869409157511</v>
      </c>
      <c r="N113" s="226">
        <v>3.512614344046487</v>
      </c>
      <c r="O113" s="226">
        <v>3.4543573173467661</v>
      </c>
      <c r="P113" s="226">
        <v>3.487500845232296</v>
      </c>
      <c r="Q113" s="226">
        <v>3.7587094672992829</v>
      </c>
      <c r="R113" s="226">
        <v>3.9275518771140701</v>
      </c>
      <c r="S113" s="226">
        <v>4.1486911424124466</v>
      </c>
      <c r="T113" s="226">
        <v>3.683429263115062</v>
      </c>
      <c r="U113" s="226">
        <v>3.7274187520327908</v>
      </c>
      <c r="V113" s="226">
        <v>3.833389744017174</v>
      </c>
      <c r="W113" s="226">
        <v>3.555200228319658</v>
      </c>
      <c r="DA113" s="174" t="s">
        <v>1093</v>
      </c>
    </row>
    <row r="114" spans="1:105" ht="12" customHeight="1" x14ac:dyDescent="0.25">
      <c r="A114" s="202" t="s">
        <v>95</v>
      </c>
      <c r="B114" s="226">
        <v>2.443484359481138</v>
      </c>
      <c r="C114" s="226">
        <v>2.8851093529284362</v>
      </c>
      <c r="D114" s="226">
        <v>3.1369822313127398</v>
      </c>
      <c r="E114" s="226">
        <v>4.7421300136157134</v>
      </c>
      <c r="F114" s="226">
        <v>5.0344685376329021</v>
      </c>
      <c r="G114" s="226">
        <v>4.7622954819922239</v>
      </c>
      <c r="H114" s="226">
        <v>5.7910460674669419</v>
      </c>
      <c r="I114" s="226">
        <v>5.7623062280934478</v>
      </c>
      <c r="J114" s="226">
        <v>4.47495835246903</v>
      </c>
      <c r="K114" s="226">
        <v>5.5567919791011242</v>
      </c>
      <c r="L114" s="226">
        <v>5.651895601150863</v>
      </c>
      <c r="M114" s="226">
        <v>5.9184741962762386</v>
      </c>
      <c r="N114" s="226">
        <v>6.5044122077391684</v>
      </c>
      <c r="O114" s="226">
        <v>6.3965359427872519</v>
      </c>
      <c r="P114" s="226">
        <v>6.4579087968130784</v>
      </c>
      <c r="Q114" s="226">
        <v>6.9601138496411794</v>
      </c>
      <c r="R114" s="226">
        <v>7.2727643498148744</v>
      </c>
      <c r="S114" s="226">
        <v>7.682254489048387</v>
      </c>
      <c r="T114" s="226">
        <v>6.8207152618267122</v>
      </c>
      <c r="U114" s="226">
        <v>6.9021719037189921</v>
      </c>
      <c r="V114" s="226">
        <v>7.0984015339651156</v>
      </c>
      <c r="W114" s="226">
        <v>6.583269753263135</v>
      </c>
      <c r="DA114" s="174" t="s">
        <v>1094</v>
      </c>
    </row>
    <row r="115" spans="1:105" ht="12" customHeight="1" x14ac:dyDescent="0.25">
      <c r="A115" s="56" t="s">
        <v>96</v>
      </c>
      <c r="B115" s="262">
        <v>1.7494662047641441</v>
      </c>
      <c r="C115" s="262">
        <v>1.8300059769107511</v>
      </c>
      <c r="D115" s="262">
        <v>1.898456885668685</v>
      </c>
      <c r="E115" s="262">
        <v>2.5134236426969778</v>
      </c>
      <c r="F115" s="262">
        <v>2.6474200558487531</v>
      </c>
      <c r="G115" s="262">
        <v>2.4805020331247341</v>
      </c>
      <c r="H115" s="262">
        <v>3.0737666964762562</v>
      </c>
      <c r="I115" s="262">
        <v>3.0304011210700472</v>
      </c>
      <c r="J115" s="262">
        <v>2.7306586655954361</v>
      </c>
      <c r="K115" s="262">
        <v>2.4323319726170558</v>
      </c>
      <c r="L115" s="262">
        <v>2.3734767976568132</v>
      </c>
      <c r="M115" s="262">
        <v>1.8893449118063059</v>
      </c>
      <c r="N115" s="262">
        <v>1.7988820251216651</v>
      </c>
      <c r="O115" s="262">
        <v>2.0071660000269551</v>
      </c>
      <c r="P115" s="262">
        <v>3.1515962184427431</v>
      </c>
      <c r="Q115" s="262">
        <v>3.605901194682668</v>
      </c>
      <c r="R115" s="262">
        <v>3.8987390720082389</v>
      </c>
      <c r="S115" s="262">
        <v>4.0089121993486527</v>
      </c>
      <c r="T115" s="262">
        <v>3.6390477235359491</v>
      </c>
      <c r="U115" s="262">
        <v>3.7070933849198959</v>
      </c>
      <c r="V115" s="262">
        <v>3.8772540411888849</v>
      </c>
      <c r="W115" s="262">
        <v>3.5988568444399971</v>
      </c>
      <c r="DA115" s="68" t="s">
        <v>1095</v>
      </c>
    </row>
    <row r="116" spans="1:105" ht="12" customHeight="1" x14ac:dyDescent="0.25">
      <c r="A116" s="37" t="s">
        <v>160</v>
      </c>
      <c r="B116" s="228">
        <v>4.6253617197037029E-2</v>
      </c>
      <c r="C116" s="228">
        <v>2.4922827883254551E-2</v>
      </c>
      <c r="D116" s="228">
        <v>5.0503562843250097E-2</v>
      </c>
      <c r="E116" s="228">
        <v>0.14314476980868479</v>
      </c>
      <c r="F116" s="228">
        <v>5.4724562143236878E-2</v>
      </c>
      <c r="G116" s="228">
        <v>5.6274829687046481E-2</v>
      </c>
      <c r="H116" s="228">
        <v>7.5024748468036973E-2</v>
      </c>
      <c r="I116" s="228">
        <v>0.10972084167421341</v>
      </c>
      <c r="J116" s="228">
        <v>0.1264894951461987</v>
      </c>
      <c r="K116" s="228">
        <v>9.0267629734137239E-2</v>
      </c>
      <c r="L116" s="228">
        <v>0.10782186739338349</v>
      </c>
      <c r="M116" s="228">
        <v>7.4705060989440783E-2</v>
      </c>
      <c r="N116" s="228">
        <v>9.6041978399742739E-2</v>
      </c>
      <c r="O116" s="228">
        <v>8.4858647588809524E-2</v>
      </c>
      <c r="P116" s="228">
        <v>0.11113189987998361</v>
      </c>
      <c r="Q116" s="228">
        <v>0.122262778261588</v>
      </c>
      <c r="R116" s="228">
        <v>0.1769341073440539</v>
      </c>
      <c r="S116" s="228">
        <v>0.1364924720934165</v>
      </c>
      <c r="T116" s="228">
        <v>0.13409636658460949</v>
      </c>
      <c r="U116" s="228">
        <v>0.12364899698458751</v>
      </c>
      <c r="V116" s="228">
        <v>0.11894002334272739</v>
      </c>
      <c r="W116" s="228">
        <v>0.1047292807398108</v>
      </c>
      <c r="DA116" s="69" t="s">
        <v>1096</v>
      </c>
    </row>
    <row r="117" spans="1:105" ht="12" customHeight="1" x14ac:dyDescent="0.25">
      <c r="A117" s="37" t="s">
        <v>162</v>
      </c>
      <c r="B117" s="228">
        <v>1.3553879182626101</v>
      </c>
      <c r="C117" s="228">
        <v>1.289646640602742</v>
      </c>
      <c r="D117" s="228">
        <v>1.1976987708514391</v>
      </c>
      <c r="E117" s="228">
        <v>0.98659286120559619</v>
      </c>
      <c r="F117" s="228">
        <v>1.1270527752146211</v>
      </c>
      <c r="G117" s="228">
        <v>0.91423220612460443</v>
      </c>
      <c r="H117" s="228">
        <v>1.2148170640886331</v>
      </c>
      <c r="I117" s="228">
        <v>1.13946010667177</v>
      </c>
      <c r="J117" s="228">
        <v>1.602348164235492</v>
      </c>
      <c r="K117" s="228">
        <v>1.5929414481753279</v>
      </c>
      <c r="L117" s="228">
        <v>1.5462188954199689</v>
      </c>
      <c r="M117" s="228">
        <v>1.144662145870837</v>
      </c>
      <c r="N117" s="228">
        <v>1.032291481213357</v>
      </c>
      <c r="O117" s="228">
        <v>1.210651376118278</v>
      </c>
      <c r="P117" s="228">
        <v>1.4765844166436439</v>
      </c>
      <c r="Q117" s="228">
        <v>1.6679788504883051</v>
      </c>
      <c r="R117" s="228">
        <v>1.813697301392583</v>
      </c>
      <c r="S117" s="228">
        <v>1.839010044895323</v>
      </c>
      <c r="T117" s="228">
        <v>1.7467529168552389</v>
      </c>
      <c r="U117" s="228">
        <v>1.7374521332508419</v>
      </c>
      <c r="V117" s="228">
        <v>1.905256832280416</v>
      </c>
      <c r="W117" s="228">
        <v>1.774649802643862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0.34782466930449751</v>
      </c>
      <c r="C120" s="228">
        <v>0.51543650842475408</v>
      </c>
      <c r="D120" s="228">
        <v>0.65025455197399507</v>
      </c>
      <c r="E120" s="228">
        <v>1.383686011682697</v>
      </c>
      <c r="F120" s="228">
        <v>1.465642718490894</v>
      </c>
      <c r="G120" s="228">
        <v>1.5099949973130831</v>
      </c>
      <c r="H120" s="228">
        <v>1.783924883919586</v>
      </c>
      <c r="I120" s="228">
        <v>1.7812201727240631</v>
      </c>
      <c r="J120" s="228">
        <v>1.0018210062137449</v>
      </c>
      <c r="K120" s="228">
        <v>0.74912289470759086</v>
      </c>
      <c r="L120" s="228">
        <v>0.71943603484346008</v>
      </c>
      <c r="M120" s="228">
        <v>0.66997770494602849</v>
      </c>
      <c r="N120" s="228">
        <v>0.67054856550856567</v>
      </c>
      <c r="O120" s="228">
        <v>0.7116559763198671</v>
      </c>
      <c r="P120" s="228">
        <v>1.563879901919115</v>
      </c>
      <c r="Q120" s="228">
        <v>1.8156595659327761</v>
      </c>
      <c r="R120" s="228">
        <v>1.9081076632716021</v>
      </c>
      <c r="S120" s="228">
        <v>2.0334096823599128</v>
      </c>
      <c r="T120" s="228">
        <v>1.7581984400960999</v>
      </c>
      <c r="U120" s="228">
        <v>1.845992254684466</v>
      </c>
      <c r="V120" s="228">
        <v>1.8530571855657421</v>
      </c>
      <c r="W120" s="228">
        <v>1.719477761056325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11.500724143257113</v>
      </c>
      <c r="C121" s="263">
        <f t="shared" si="4"/>
        <v>11.706307912071987</v>
      </c>
      <c r="D121" s="263">
        <f t="shared" si="4"/>
        <v>12.178302881865159</v>
      </c>
      <c r="E121" s="263">
        <f t="shared" si="4"/>
        <v>15.685144738311287</v>
      </c>
      <c r="F121" s="263">
        <f t="shared" si="4"/>
        <v>16.146383853487979</v>
      </c>
      <c r="G121" s="263">
        <f t="shared" si="4"/>
        <v>15.311219577645431</v>
      </c>
      <c r="H121" s="263">
        <f t="shared" si="4"/>
        <v>20.023182195741256</v>
      </c>
      <c r="I121" s="263">
        <f t="shared" si="4"/>
        <v>19.519842797466382</v>
      </c>
      <c r="J121" s="263">
        <f t="shared" si="4"/>
        <v>20.674468488791195</v>
      </c>
      <c r="K121" s="263">
        <f t="shared" si="4"/>
        <v>18.979850968404239</v>
      </c>
      <c r="L121" s="263">
        <f t="shared" si="4"/>
        <v>18.352838160517447</v>
      </c>
      <c r="M121" s="263">
        <f t="shared" si="4"/>
        <v>15.5226686680446</v>
      </c>
      <c r="N121" s="263">
        <f t="shared" si="4"/>
        <v>14.433917493594315</v>
      </c>
      <c r="O121" s="263">
        <f t="shared" si="4"/>
        <v>16.71824370155111</v>
      </c>
      <c r="P121" s="263">
        <f t="shared" si="4"/>
        <v>24.658951385760435</v>
      </c>
      <c r="Q121" s="263">
        <f t="shared" si="4"/>
        <v>29.302596318119232</v>
      </c>
      <c r="R121" s="263">
        <f t="shared" si="4"/>
        <v>32.099561595738543</v>
      </c>
      <c r="S121" s="263">
        <f t="shared" si="4"/>
        <v>32.980900221767072</v>
      </c>
      <c r="T121" s="263">
        <f t="shared" si="4"/>
        <v>29.574359363369794</v>
      </c>
      <c r="U121" s="263">
        <f t="shared" si="4"/>
        <v>31.273777049272372</v>
      </c>
      <c r="V121" s="263">
        <f t="shared" si="4"/>
        <v>31.836153239614315</v>
      </c>
      <c r="W121" s="263">
        <f t="shared" si="4"/>
        <v>29.722903255498622</v>
      </c>
      <c r="DA121" s="70"/>
    </row>
    <row r="122" spans="1:105" ht="12" customHeight="1" x14ac:dyDescent="0.25">
      <c r="A122" s="60" t="s">
        <v>1054</v>
      </c>
      <c r="B122" s="264">
        <v>11.487145755263359</v>
      </c>
      <c r="C122" s="264">
        <v>11.690275423856351</v>
      </c>
      <c r="D122" s="264">
        <v>12.160870741691641</v>
      </c>
      <c r="E122" s="264">
        <v>15.65879282777343</v>
      </c>
      <c r="F122" s="264">
        <v>16.11840742430353</v>
      </c>
      <c r="G122" s="264">
        <v>15.28475560805034</v>
      </c>
      <c r="H122" s="264">
        <v>19.99100148212684</v>
      </c>
      <c r="I122" s="264">
        <v>19.487821790497261</v>
      </c>
      <c r="J122" s="264">
        <v>20.649601245205229</v>
      </c>
      <c r="K122" s="264">
        <v>18.959373728298011</v>
      </c>
      <c r="L122" s="264">
        <v>18.332941809839841</v>
      </c>
      <c r="M122" s="264">
        <v>15.50642449041521</v>
      </c>
      <c r="N122" s="264">
        <v>14.41824191525698</v>
      </c>
      <c r="O122" s="264">
        <v>16.70107903627202</v>
      </c>
      <c r="P122" s="264">
        <v>24.627994050550171</v>
      </c>
      <c r="Q122" s="264">
        <v>29.266873166323201</v>
      </c>
      <c r="R122" s="264">
        <v>32.061217603925883</v>
      </c>
      <c r="S122" s="264">
        <v>32.941130437195241</v>
      </c>
      <c r="T122" s="264">
        <v>29.53869059633195</v>
      </c>
      <c r="U122" s="264">
        <v>31.237331324461831</v>
      </c>
      <c r="V122" s="264">
        <v>31.79826970816374</v>
      </c>
      <c r="W122" s="264">
        <v>29.68776893609558</v>
      </c>
      <c r="DA122" s="72" t="s">
        <v>1101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1.2182059957229621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1.673407593227092E-3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0.14623502881290651</v>
      </c>
      <c r="F125" s="231">
        <v>0.15681028706429681</v>
      </c>
      <c r="G125" s="231">
        <v>0.4602902532536976</v>
      </c>
      <c r="H125" s="231">
        <v>0.36732415760438059</v>
      </c>
      <c r="I125" s="231">
        <v>0.16334988883267629</v>
      </c>
      <c r="J125" s="231">
        <v>0.16582440480375121</v>
      </c>
      <c r="K125" s="231">
        <v>0.15543376938412351</v>
      </c>
      <c r="L125" s="231">
        <v>0.14381308970008511</v>
      </c>
      <c r="M125" s="231">
        <v>0.12197329481885449</v>
      </c>
      <c r="N125" s="231">
        <v>0.1272883771988359</v>
      </c>
      <c r="O125" s="231">
        <v>0.1364291682123312</v>
      </c>
      <c r="P125" s="231">
        <v>0.19383968238179619</v>
      </c>
      <c r="Q125" s="231">
        <v>0.19699922961259689</v>
      </c>
      <c r="R125" s="231">
        <v>0.20735206782059301</v>
      </c>
      <c r="S125" s="231">
        <v>0.1900249775157572</v>
      </c>
      <c r="T125" s="231">
        <v>0.1997858978544087</v>
      </c>
      <c r="U125" s="231">
        <v>0.18977085725500309</v>
      </c>
      <c r="V125" s="231">
        <v>0.20992054191379719</v>
      </c>
      <c r="W125" s="231">
        <v>0.1101322516045658</v>
      </c>
      <c r="DA125" s="73" t="s">
        <v>1104</v>
      </c>
    </row>
    <row r="126" spans="1:105" ht="12" customHeight="1" x14ac:dyDescent="0.25">
      <c r="A126" s="64" t="s">
        <v>160</v>
      </c>
      <c r="B126" s="231">
        <v>0.29096770020455343</v>
      </c>
      <c r="C126" s="231">
        <v>0.17137892110454619</v>
      </c>
      <c r="D126" s="231">
        <v>0.33337461248965922</v>
      </c>
      <c r="E126" s="231">
        <v>1.0169063896029249</v>
      </c>
      <c r="F126" s="231">
        <v>0.40928099915242178</v>
      </c>
      <c r="G126" s="231">
        <v>0.40026427684925608</v>
      </c>
      <c r="H126" s="231">
        <v>0.47170631322228329</v>
      </c>
      <c r="I126" s="231">
        <v>0.7206185368922069</v>
      </c>
      <c r="J126" s="231">
        <v>0.5750194693045374</v>
      </c>
      <c r="K126" s="231">
        <v>0.40390893015420609</v>
      </c>
      <c r="L126" s="231">
        <v>0.49952372493282021</v>
      </c>
      <c r="M126" s="231">
        <v>0.31782280134726387</v>
      </c>
      <c r="N126" s="231">
        <v>0.44355542511089202</v>
      </c>
      <c r="O126" s="231">
        <v>0.35487712222770212</v>
      </c>
      <c r="P126" s="231">
        <v>0.50497473083457434</v>
      </c>
      <c r="Q126" s="231">
        <v>0.51229744462437987</v>
      </c>
      <c r="R126" s="231">
        <v>0.71693568547081599</v>
      </c>
      <c r="S126" s="231">
        <v>0.55898057526672584</v>
      </c>
      <c r="T126" s="231">
        <v>0.5619058797917722</v>
      </c>
      <c r="U126" s="231">
        <v>0.48056585173052518</v>
      </c>
      <c r="V126" s="231">
        <v>0.48589762688851329</v>
      </c>
      <c r="W126" s="231">
        <v>0.42236939533933782</v>
      </c>
      <c r="DA126" s="73" t="s">
        <v>1105</v>
      </c>
    </row>
    <row r="127" spans="1:105" ht="12" customHeight="1" x14ac:dyDescent="0.25">
      <c r="A127" s="64" t="s">
        <v>70</v>
      </c>
      <c r="B127" s="231">
        <v>0.72249766320305575</v>
      </c>
      <c r="C127" s="231">
        <v>0.84894785181443144</v>
      </c>
      <c r="D127" s="231">
        <v>0.49617514436425542</v>
      </c>
      <c r="E127" s="231">
        <v>0.87431607606565775</v>
      </c>
      <c r="F127" s="231">
        <v>0.93754387020495422</v>
      </c>
      <c r="G127" s="231">
        <v>0.7862780937750522</v>
      </c>
      <c r="H127" s="231">
        <v>1.254951983461682</v>
      </c>
      <c r="I127" s="231">
        <v>0.87638390170314018</v>
      </c>
      <c r="J127" s="231">
        <v>0.74033752210342674</v>
      </c>
      <c r="K127" s="231">
        <v>0.55601108921576825</v>
      </c>
      <c r="L127" s="231">
        <v>0.38563763312166371</v>
      </c>
      <c r="M127" s="231">
        <v>0.32669238798339528</v>
      </c>
      <c r="N127" s="231">
        <v>0.34073920422293119</v>
      </c>
      <c r="O127" s="231">
        <v>0.36517626013056759</v>
      </c>
      <c r="P127" s="231">
        <v>0.34576562481143108</v>
      </c>
      <c r="Q127" s="231">
        <v>0</v>
      </c>
      <c r="R127" s="231">
        <v>0</v>
      </c>
      <c r="S127" s="231">
        <v>4.8966129837785446E-3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0.21514140111673519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4.7559911905431789E-4</v>
      </c>
      <c r="T128" s="231">
        <v>4.6205812234987931E-4</v>
      </c>
      <c r="U128" s="231">
        <v>0</v>
      </c>
      <c r="V128" s="231">
        <v>0</v>
      </c>
      <c r="W128" s="231">
        <v>0</v>
      </c>
      <c r="DA128" s="73" t="s">
        <v>1107</v>
      </c>
    </row>
    <row r="129" spans="1:105" ht="12" customHeight="1" x14ac:dyDescent="0.25">
      <c r="A129" s="64" t="s">
        <v>162</v>
      </c>
      <c r="B129" s="231">
        <v>8.5263408433961807</v>
      </c>
      <c r="C129" s="231">
        <v>8.8681048116975774</v>
      </c>
      <c r="D129" s="231">
        <v>7.9060236770068686</v>
      </c>
      <c r="E129" s="231">
        <v>7.008796659755661</v>
      </c>
      <c r="F129" s="231">
        <v>8.4291453027981351</v>
      </c>
      <c r="G129" s="231">
        <v>6.5026317252630763</v>
      </c>
      <c r="H129" s="231">
        <v>7.6379713393494422</v>
      </c>
      <c r="I129" s="231">
        <v>7.4836837048236706</v>
      </c>
      <c r="J129" s="231">
        <v>7.284252261224097</v>
      </c>
      <c r="K129" s="231">
        <v>7.1277298188263778</v>
      </c>
      <c r="L129" s="231">
        <v>7.1634172257815152</v>
      </c>
      <c r="M129" s="231">
        <v>4.8698137044324401</v>
      </c>
      <c r="N129" s="231">
        <v>4.7674828696486884</v>
      </c>
      <c r="O129" s="231">
        <v>5.0629192025270777</v>
      </c>
      <c r="P129" s="231">
        <v>6.7094850277409073</v>
      </c>
      <c r="Q129" s="231">
        <v>6.9890551723306702</v>
      </c>
      <c r="R129" s="231">
        <v>7.3490879600843622</v>
      </c>
      <c r="S129" s="231">
        <v>7.531337641194777</v>
      </c>
      <c r="T129" s="231">
        <v>7.3194431700361813</v>
      </c>
      <c r="U129" s="231">
        <v>6.752664272406383</v>
      </c>
      <c r="V129" s="231">
        <v>7.7834167793173377</v>
      </c>
      <c r="W129" s="231">
        <v>7.1570983662531082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1.947339548459573</v>
      </c>
      <c r="C131" s="231">
        <v>1.8018438392397971</v>
      </c>
      <c r="D131" s="231">
        <v>2.207091312107893</v>
      </c>
      <c r="E131" s="231">
        <v>1.91714607414907</v>
      </c>
      <c r="F131" s="231">
        <v>2.376462774195248</v>
      </c>
      <c r="G131" s="231">
        <v>2.6358295534244252</v>
      </c>
      <c r="H131" s="231">
        <v>3.642850514877686</v>
      </c>
      <c r="I131" s="231">
        <v>3.9585016926120971</v>
      </c>
      <c r="J131" s="231">
        <v>4.1088098700523954</v>
      </c>
      <c r="K131" s="231">
        <v>3.6162546557173121</v>
      </c>
      <c r="L131" s="231">
        <v>3.8890209192633498</v>
      </c>
      <c r="M131" s="231">
        <v>3.1520313779978819</v>
      </c>
      <c r="N131" s="231">
        <v>2.484940466243204</v>
      </c>
      <c r="O131" s="231">
        <v>3.5959750966349122</v>
      </c>
      <c r="P131" s="231">
        <v>6.2414176663226693</v>
      </c>
      <c r="Q131" s="231">
        <v>9.5098899948361471</v>
      </c>
      <c r="R131" s="231">
        <v>10.636574594723371</v>
      </c>
      <c r="S131" s="231">
        <v>11.0369116898142</v>
      </c>
      <c r="T131" s="231">
        <v>8.5952051919524575</v>
      </c>
      <c r="U131" s="231">
        <v>8.8251322403314987</v>
      </c>
      <c r="V131" s="231">
        <v>8.5001536925465917</v>
      </c>
      <c r="W131" s="231">
        <v>8.9450378358143716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4.6953925993872128</v>
      </c>
      <c r="F132" s="231">
        <v>3.8091641908884748</v>
      </c>
      <c r="G132" s="231">
        <v>4.4994617054848316</v>
      </c>
      <c r="H132" s="231">
        <v>6.6161971736113676</v>
      </c>
      <c r="I132" s="231">
        <v>6.0701426645167311</v>
      </c>
      <c r="J132" s="231">
        <v>7.7753577177170214</v>
      </c>
      <c r="K132" s="231">
        <v>7.1000354650002269</v>
      </c>
      <c r="L132" s="231">
        <v>6.2515292170404102</v>
      </c>
      <c r="M132" s="231">
        <v>6.7180909238353728</v>
      </c>
      <c r="N132" s="231">
        <v>6.2542355728324326</v>
      </c>
      <c r="O132" s="231">
        <v>7.1857021865394266</v>
      </c>
      <c r="P132" s="231">
        <v>10.632511318458789</v>
      </c>
      <c r="Q132" s="231">
        <v>12.058631324919411</v>
      </c>
      <c r="R132" s="231">
        <v>13.15126729582674</v>
      </c>
      <c r="S132" s="231">
        <v>13.618503341300951</v>
      </c>
      <c r="T132" s="231">
        <v>12.861888398574781</v>
      </c>
      <c r="U132" s="231">
        <v>14.987524695145201</v>
      </c>
      <c r="V132" s="231">
        <v>14.8188810674975</v>
      </c>
      <c r="W132" s="231">
        <v>13.0531310870842</v>
      </c>
      <c r="DA132" s="73" t="s">
        <v>1111</v>
      </c>
    </row>
    <row r="133" spans="1:105" ht="12" customHeight="1" x14ac:dyDescent="0.25">
      <c r="A133" s="60" t="s">
        <v>1066</v>
      </c>
      <c r="B133" s="264">
        <v>1.3578387993754231E-2</v>
      </c>
      <c r="C133" s="264">
        <v>1.6032488215635701E-2</v>
      </c>
      <c r="D133" s="264">
        <v>1.7432140173519319E-2</v>
      </c>
      <c r="E133" s="264">
        <v>2.635191053785757E-2</v>
      </c>
      <c r="F133" s="264">
        <v>2.7976429184447048E-2</v>
      </c>
      <c r="G133" s="264">
        <v>2.6463969595092621E-2</v>
      </c>
      <c r="H133" s="264">
        <v>3.218071361441744E-2</v>
      </c>
      <c r="I133" s="264">
        <v>3.2021006969119199E-2</v>
      </c>
      <c r="J133" s="264">
        <v>2.486724358596604E-2</v>
      </c>
      <c r="K133" s="264">
        <v>2.047724010622819E-2</v>
      </c>
      <c r="L133" s="264">
        <v>1.9896350677604181E-2</v>
      </c>
      <c r="M133" s="264">
        <v>1.624417762939024E-2</v>
      </c>
      <c r="N133" s="264">
        <v>1.5675578337335981E-2</v>
      </c>
      <c r="O133" s="264">
        <v>1.7164665279088109E-2</v>
      </c>
      <c r="P133" s="264">
        <v>3.095733521026375E-2</v>
      </c>
      <c r="Q133" s="264">
        <v>3.5723151796031367E-2</v>
      </c>
      <c r="R133" s="264">
        <v>3.8343991812661689E-2</v>
      </c>
      <c r="S133" s="264">
        <v>3.9769784571830058E-2</v>
      </c>
      <c r="T133" s="264">
        <v>3.5668767037842858E-2</v>
      </c>
      <c r="U133" s="264">
        <v>3.6445724810542597E-2</v>
      </c>
      <c r="V133" s="264">
        <v>3.7883531450574937E-2</v>
      </c>
      <c r="W133" s="264">
        <v>3.5134319403040473E-2</v>
      </c>
      <c r="DA133" s="72" t="s">
        <v>1112</v>
      </c>
    </row>
    <row r="134" spans="1:105" ht="12" customHeight="1" x14ac:dyDescent="0.25">
      <c r="A134" s="57" t="s">
        <v>1012</v>
      </c>
      <c r="B134" s="263">
        <v>6.5680606979371916</v>
      </c>
      <c r="C134" s="263">
        <v>6.7278593059429834</v>
      </c>
      <c r="D134" s="263">
        <v>6.9613518892541881</v>
      </c>
      <c r="E134" s="263">
        <v>8.45777897509479</v>
      </c>
      <c r="F134" s="263">
        <v>8.8417198386125424</v>
      </c>
      <c r="G134" s="263">
        <v>8.1637722494869003</v>
      </c>
      <c r="H134" s="263">
        <v>10.37242888160066</v>
      </c>
      <c r="I134" s="263">
        <v>10.09072753129019</v>
      </c>
      <c r="J134" s="263">
        <v>10.104887159756609</v>
      </c>
      <c r="K134" s="263">
        <v>9.2823678702762127</v>
      </c>
      <c r="L134" s="263">
        <v>9.0430547249942101</v>
      </c>
      <c r="M134" s="263">
        <v>7.2631556422560033</v>
      </c>
      <c r="N134" s="263">
        <v>6.8994707498049648</v>
      </c>
      <c r="O134" s="263">
        <v>7.7565146607693212</v>
      </c>
      <c r="P134" s="263">
        <v>11.251928330677661</v>
      </c>
      <c r="Q134" s="263">
        <v>12.74100535576742</v>
      </c>
      <c r="R134" s="263">
        <v>13.84516218466376</v>
      </c>
      <c r="S134" s="263">
        <v>14.15159410640466</v>
      </c>
      <c r="T134" s="263">
        <v>12.95126472323291</v>
      </c>
      <c r="U134" s="263">
        <v>13.187044743387339</v>
      </c>
      <c r="V134" s="263">
        <v>13.828620249314371</v>
      </c>
      <c r="W134" s="263">
        <v>12.83345553137177</v>
      </c>
      <c r="DA134" s="70" t="s">
        <v>1113</v>
      </c>
    </row>
    <row r="135" spans="1:105" ht="12" customHeight="1" x14ac:dyDescent="0.25">
      <c r="A135" s="60" t="s">
        <v>1014</v>
      </c>
      <c r="B135" s="264">
        <v>6.4207926423382542</v>
      </c>
      <c r="C135" s="264">
        <v>6.4950551688217937</v>
      </c>
      <c r="D135" s="264">
        <v>6.673569583331985</v>
      </c>
      <c r="E135" s="264">
        <v>7.6288224326275209</v>
      </c>
      <c r="F135" s="264">
        <v>7.9629583607810206</v>
      </c>
      <c r="G135" s="264">
        <v>7.2131575904969916</v>
      </c>
      <c r="H135" s="264">
        <v>9.3005354305816113</v>
      </c>
      <c r="I135" s="264">
        <v>8.957171101509033</v>
      </c>
      <c r="J135" s="264">
        <v>9.6057978584633066</v>
      </c>
      <c r="K135" s="264">
        <v>8.9196551023247785</v>
      </c>
      <c r="L135" s="264">
        <v>8.6895243338431545</v>
      </c>
      <c r="M135" s="264">
        <v>6.9135317759803074</v>
      </c>
      <c r="N135" s="264">
        <v>6.5426938494477529</v>
      </c>
      <c r="O135" s="264">
        <v>7.3852046036812649</v>
      </c>
      <c r="P135" s="264">
        <v>10.307322285797779</v>
      </c>
      <c r="Q135" s="264">
        <v>11.59512318535714</v>
      </c>
      <c r="R135" s="264">
        <v>12.661883402156841</v>
      </c>
      <c r="S135" s="264">
        <v>12.85912752107617</v>
      </c>
      <c r="T135" s="264">
        <v>11.86917646611214</v>
      </c>
      <c r="U135" s="264">
        <v>12.02505610176785</v>
      </c>
      <c r="V135" s="264">
        <v>12.69520601093131</v>
      </c>
      <c r="W135" s="264">
        <v>11.77185295693902</v>
      </c>
      <c r="DA135" s="72" t="s">
        <v>1114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0.81675332840175197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2.7102629873618791E-3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0.1233218798878538</v>
      </c>
      <c r="F137" s="297">
        <v>0.12571241170200939</v>
      </c>
      <c r="G137" s="297">
        <v>0.40740667016214638</v>
      </c>
      <c r="H137" s="297">
        <v>0.35104064556301939</v>
      </c>
      <c r="I137" s="297">
        <v>0.15828074431795139</v>
      </c>
      <c r="J137" s="297">
        <v>0.18172240813135029</v>
      </c>
      <c r="K137" s="297">
        <v>0.1681913808184233</v>
      </c>
      <c r="L137" s="297">
        <v>0.15253998981895159</v>
      </c>
      <c r="M137" s="297">
        <v>0.14961338504160709</v>
      </c>
      <c r="N137" s="297">
        <v>0.14664539921924569</v>
      </c>
      <c r="O137" s="297">
        <v>0.17021269432013961</v>
      </c>
      <c r="P137" s="297">
        <v>0.25766717987783361</v>
      </c>
      <c r="Q137" s="297">
        <v>0.29671680124583499</v>
      </c>
      <c r="R137" s="297">
        <v>0.31733935420046328</v>
      </c>
      <c r="S137" s="297">
        <v>0.29492874980054801</v>
      </c>
      <c r="T137" s="297">
        <v>0.29343577262680293</v>
      </c>
      <c r="U137" s="297">
        <v>0.30735424685524998</v>
      </c>
      <c r="V137" s="297">
        <v>0.31429539832635273</v>
      </c>
      <c r="W137" s="297">
        <v>0.16859923396282689</v>
      </c>
      <c r="DA137" s="122" t="s">
        <v>1116</v>
      </c>
    </row>
    <row r="138" spans="1:105" ht="12" customHeight="1" x14ac:dyDescent="0.25">
      <c r="A138" s="59" t="s">
        <v>160</v>
      </c>
      <c r="B138" s="297">
        <v>0.19583660591543769</v>
      </c>
      <c r="C138" s="297">
        <v>0.1125674519585957</v>
      </c>
      <c r="D138" s="297">
        <v>0.2235129570134663</v>
      </c>
      <c r="E138" s="297">
        <v>0.85757023234322927</v>
      </c>
      <c r="F138" s="297">
        <v>0.32811432483483882</v>
      </c>
      <c r="G138" s="297">
        <v>0.35427718719504497</v>
      </c>
      <c r="H138" s="297">
        <v>0.45079553109067672</v>
      </c>
      <c r="I138" s="297">
        <v>0.69825599027769458</v>
      </c>
      <c r="J138" s="297">
        <v>0.63014803404901354</v>
      </c>
      <c r="K138" s="297">
        <v>0.43706075556620322</v>
      </c>
      <c r="L138" s="297">
        <v>0.52983594243391108</v>
      </c>
      <c r="M138" s="297">
        <v>0.38984390168019062</v>
      </c>
      <c r="N138" s="297">
        <v>0.51100786908173335</v>
      </c>
      <c r="O138" s="297">
        <v>0.44275422857481728</v>
      </c>
      <c r="P138" s="297">
        <v>0.67125272392590418</v>
      </c>
      <c r="Q138" s="297">
        <v>0.7716134695261837</v>
      </c>
      <c r="R138" s="297">
        <v>1.097225167908261</v>
      </c>
      <c r="S138" s="297">
        <v>0.86756722395894614</v>
      </c>
      <c r="T138" s="297">
        <v>0.82529992232183713</v>
      </c>
      <c r="U138" s="297">
        <v>0.77832791377714705</v>
      </c>
      <c r="V138" s="297">
        <v>0.72749139648975658</v>
      </c>
      <c r="W138" s="297">
        <v>0.64659675495640678</v>
      </c>
      <c r="DA138" s="122" t="s">
        <v>1117</v>
      </c>
    </row>
    <row r="139" spans="1:105" ht="12" customHeight="1" x14ac:dyDescent="0.25">
      <c r="A139" s="59" t="s">
        <v>70</v>
      </c>
      <c r="B139" s="297">
        <v>0.48627902699870601</v>
      </c>
      <c r="C139" s="297">
        <v>0.55761756410041408</v>
      </c>
      <c r="D139" s="297">
        <v>0.33266352493136608</v>
      </c>
      <c r="E139" s="297">
        <v>0.73732198770608448</v>
      </c>
      <c r="F139" s="297">
        <v>0.75161459880227155</v>
      </c>
      <c r="G139" s="297">
        <v>0.6959411756863233</v>
      </c>
      <c r="H139" s="297">
        <v>1.199319852247384</v>
      </c>
      <c r="I139" s="297">
        <v>0.8491875768090219</v>
      </c>
      <c r="J139" s="297">
        <v>0.8113155449335171</v>
      </c>
      <c r="K139" s="297">
        <v>0.60164707589667232</v>
      </c>
      <c r="L139" s="297">
        <v>0.40903898770869912</v>
      </c>
      <c r="M139" s="297">
        <v>0.40072340512003918</v>
      </c>
      <c r="N139" s="297">
        <v>0.39255616052725378</v>
      </c>
      <c r="O139" s="297">
        <v>0.45560370962488927</v>
      </c>
      <c r="P139" s="297">
        <v>0.45961927067326502</v>
      </c>
      <c r="Q139" s="297">
        <v>0</v>
      </c>
      <c r="R139" s="297">
        <v>0</v>
      </c>
      <c r="S139" s="297">
        <v>7.5998006390669637E-3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1118</v>
      </c>
    </row>
    <row r="140" spans="1:105" ht="12" customHeight="1" x14ac:dyDescent="0.25">
      <c r="A140" s="59" t="s">
        <v>162</v>
      </c>
      <c r="B140" s="297">
        <v>5.7386770094241104</v>
      </c>
      <c r="C140" s="297">
        <v>5.8248701527627844</v>
      </c>
      <c r="D140" s="297">
        <v>5.3006397729853996</v>
      </c>
      <c r="E140" s="297">
        <v>5.9106083326903534</v>
      </c>
      <c r="F140" s="297">
        <v>6.7575170254419019</v>
      </c>
      <c r="G140" s="297">
        <v>5.7555325574534768</v>
      </c>
      <c r="H140" s="297">
        <v>7.2993794016805307</v>
      </c>
      <c r="I140" s="297">
        <v>7.2514467901043647</v>
      </c>
      <c r="J140" s="297">
        <v>7.9826118713494258</v>
      </c>
      <c r="K140" s="297">
        <v>7.7127558900434794</v>
      </c>
      <c r="L140" s="297">
        <v>7.598109413881593</v>
      </c>
      <c r="M140" s="297">
        <v>5.9733510841384696</v>
      </c>
      <c r="N140" s="297">
        <v>5.4924844206195198</v>
      </c>
      <c r="O140" s="297">
        <v>6.3166339711614183</v>
      </c>
      <c r="P140" s="297">
        <v>8.9187831113207761</v>
      </c>
      <c r="Q140" s="297">
        <v>10.526792914585119</v>
      </c>
      <c r="R140" s="297">
        <v>11.247318880048111</v>
      </c>
      <c r="S140" s="297">
        <v>11.68903174667761</v>
      </c>
      <c r="T140" s="297">
        <v>10.7504407711635</v>
      </c>
      <c r="U140" s="297">
        <v>10.93666367814809</v>
      </c>
      <c r="V140" s="297">
        <v>11.6534192161152</v>
      </c>
      <c r="W140" s="297">
        <v>10.956656968019789</v>
      </c>
      <c r="DA140" s="122" t="s">
        <v>1119</v>
      </c>
    </row>
    <row r="141" spans="1:105" ht="12" customHeight="1" x14ac:dyDescent="0.25">
      <c r="A141" s="60" t="s">
        <v>1021</v>
      </c>
      <c r="B141" s="264">
        <v>0.14726805559893749</v>
      </c>
      <c r="C141" s="264">
        <v>0.23280413712118889</v>
      </c>
      <c r="D141" s="264">
        <v>0.28778230592220339</v>
      </c>
      <c r="E141" s="264">
        <v>0.82895654246726991</v>
      </c>
      <c r="F141" s="264">
        <v>0.87876147783152092</v>
      </c>
      <c r="G141" s="264">
        <v>0.95061465898990793</v>
      </c>
      <c r="H141" s="264">
        <v>1.0718934510190501</v>
      </c>
      <c r="I141" s="264">
        <v>1.1335564297811549</v>
      </c>
      <c r="J141" s="264">
        <v>0.49908930129330842</v>
      </c>
      <c r="K141" s="264">
        <v>0.36271276795143409</v>
      </c>
      <c r="L141" s="264">
        <v>0.35353039115105489</v>
      </c>
      <c r="M141" s="264">
        <v>0.34962386627569558</v>
      </c>
      <c r="N141" s="264">
        <v>0.35677690035721199</v>
      </c>
      <c r="O141" s="264">
        <v>0.3713100570880562</v>
      </c>
      <c r="P141" s="264">
        <v>0.94460604487988098</v>
      </c>
      <c r="Q141" s="264">
        <v>1.1458821704102811</v>
      </c>
      <c r="R141" s="264">
        <v>1.183278782506928</v>
      </c>
      <c r="S141" s="264">
        <v>1.292466585328496</v>
      </c>
      <c r="T141" s="264">
        <v>1.0820882571207751</v>
      </c>
      <c r="U141" s="264">
        <v>1.1619886416194889</v>
      </c>
      <c r="V141" s="264">
        <v>1.133414238383053</v>
      </c>
      <c r="W141" s="264">
        <v>1.0616025744327431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4.9168705782172371</v>
      </c>
      <c r="C142" s="263">
        <f t="shared" si="5"/>
        <v>5.1137767243958141</v>
      </c>
      <c r="D142" s="263">
        <f t="shared" si="5"/>
        <v>5.3039918353079116</v>
      </c>
      <c r="E142" s="263">
        <f t="shared" si="5"/>
        <v>6.984717211687709</v>
      </c>
      <c r="F142" s="263">
        <f t="shared" si="5"/>
        <v>7.3169537799559361</v>
      </c>
      <c r="G142" s="263">
        <f t="shared" si="5"/>
        <v>6.8787046789125741</v>
      </c>
      <c r="H142" s="263">
        <f t="shared" si="5"/>
        <v>8.6367557451963322</v>
      </c>
      <c r="I142" s="263">
        <f t="shared" si="5"/>
        <v>8.4929311563659553</v>
      </c>
      <c r="J142" s="263">
        <f t="shared" si="5"/>
        <v>7.9676975641163148</v>
      </c>
      <c r="K142" s="263">
        <f t="shared" si="5"/>
        <v>7.1613467846157697</v>
      </c>
      <c r="L142" s="263">
        <f t="shared" si="5"/>
        <v>6.963302540354035</v>
      </c>
      <c r="M142" s="263">
        <f t="shared" si="5"/>
        <v>5.6480248294769915</v>
      </c>
      <c r="N142" s="263">
        <f t="shared" si="5"/>
        <v>5.3310797471433071</v>
      </c>
      <c r="O142" s="263">
        <f t="shared" si="5"/>
        <v>6.0230713254196839</v>
      </c>
      <c r="P142" s="263">
        <f t="shared" si="5"/>
        <v>9.3011133962191668</v>
      </c>
      <c r="Q142" s="263">
        <f t="shared" si="5"/>
        <v>10.766660756228712</v>
      </c>
      <c r="R142" s="263">
        <f t="shared" si="5"/>
        <v>11.677277318301572</v>
      </c>
      <c r="S142" s="263">
        <f t="shared" si="5"/>
        <v>12.014838510554199</v>
      </c>
      <c r="T142" s="263">
        <f t="shared" si="5"/>
        <v>10.861403314494716</v>
      </c>
      <c r="U142" s="263">
        <f t="shared" si="5"/>
        <v>11.195743658747288</v>
      </c>
      <c r="V142" s="263">
        <f t="shared" si="5"/>
        <v>11.612895495851296</v>
      </c>
      <c r="W142" s="263">
        <f t="shared" si="5"/>
        <v>10.800122255623355</v>
      </c>
      <c r="DA142" s="70"/>
    </row>
    <row r="143" spans="1:105" ht="12" customHeight="1" x14ac:dyDescent="0.25">
      <c r="A143" s="60" t="s">
        <v>1024</v>
      </c>
      <c r="B143" s="264">
        <v>2.8846891505537502</v>
      </c>
      <c r="C143" s="264">
        <v>2.7142274294715301</v>
      </c>
      <c r="D143" s="264">
        <v>2.5512143757607801</v>
      </c>
      <c r="E143" s="264">
        <v>2.1742660622933929</v>
      </c>
      <c r="F143" s="264">
        <v>2.3926915746661259</v>
      </c>
      <c r="G143" s="264">
        <v>1.945844099997093</v>
      </c>
      <c r="H143" s="264">
        <v>2.5880252005404358</v>
      </c>
      <c r="I143" s="264">
        <v>2.4583327612672972</v>
      </c>
      <c r="J143" s="264">
        <v>3.4735840712988488</v>
      </c>
      <c r="K143" s="264">
        <v>3.4205001259094789</v>
      </c>
      <c r="L143" s="264">
        <v>3.345069773312761</v>
      </c>
      <c r="M143" s="264">
        <v>2.4626757679362949</v>
      </c>
      <c r="N143" s="264">
        <v>2.2487834451842108</v>
      </c>
      <c r="O143" s="264">
        <v>2.610346926866046</v>
      </c>
      <c r="P143" s="264">
        <v>3.1719018433366579</v>
      </c>
      <c r="Q143" s="264">
        <v>3.5791349628968909</v>
      </c>
      <c r="R143" s="264">
        <v>3.933381983160845</v>
      </c>
      <c r="S143" s="264">
        <v>3.9464688491421569</v>
      </c>
      <c r="T143" s="264">
        <v>3.7573573252489059</v>
      </c>
      <c r="U143" s="264">
        <v>3.724967687037116</v>
      </c>
      <c r="V143" s="264">
        <v>4.0741629361549716</v>
      </c>
      <c r="W143" s="264">
        <v>3.78955032510081</v>
      </c>
      <c r="DA143" s="72" t="s">
        <v>1121</v>
      </c>
    </row>
    <row r="144" spans="1:105" ht="12" customHeight="1" x14ac:dyDescent="0.25">
      <c r="A144" s="60" t="s">
        <v>1026</v>
      </c>
      <c r="B144" s="264">
        <v>1.291901810058673</v>
      </c>
      <c r="C144" s="264">
        <v>1.314746787577276</v>
      </c>
      <c r="D144" s="264">
        <v>1.3676722884692589</v>
      </c>
      <c r="E144" s="264">
        <v>1.76106608452018</v>
      </c>
      <c r="F144" s="264">
        <v>1.8127566386262379</v>
      </c>
      <c r="G144" s="264">
        <v>1.7189999898187911</v>
      </c>
      <c r="H144" s="264">
        <v>2.2482879167622398</v>
      </c>
      <c r="I144" s="264">
        <v>2.1916978143773052</v>
      </c>
      <c r="J144" s="264">
        <v>2.3223573369779049</v>
      </c>
      <c r="K144" s="264">
        <v>2.132265904778317</v>
      </c>
      <c r="L144" s="264">
        <v>2.0618142411033951</v>
      </c>
      <c r="M144" s="264">
        <v>1.7439299799540371</v>
      </c>
      <c r="N144" s="264">
        <v>1.621547530172978</v>
      </c>
      <c r="O144" s="264">
        <v>1.878286799573921</v>
      </c>
      <c r="P144" s="264">
        <v>2.7697872709103222</v>
      </c>
      <c r="Q144" s="264">
        <v>3.2914987955999591</v>
      </c>
      <c r="R144" s="264">
        <v>3.6057647336996999</v>
      </c>
      <c r="S144" s="264">
        <v>3.704724127635628</v>
      </c>
      <c r="T144" s="264">
        <v>3.322068741983105</v>
      </c>
      <c r="U144" s="264">
        <v>3.5131063659555259</v>
      </c>
      <c r="V144" s="264">
        <v>3.5761922994567898</v>
      </c>
      <c r="W144" s="264">
        <v>3.338834836980459</v>
      </c>
      <c r="DA144" s="72" t="s">
        <v>1122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0.13700553335259219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1.8819977953752731E-4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1.6446322040513241E-2</v>
      </c>
      <c r="F147" s="231">
        <v>1.7635668425410381E-2</v>
      </c>
      <c r="G147" s="231">
        <v>5.1766541837283721E-2</v>
      </c>
      <c r="H147" s="231">
        <v>4.1311110192011023E-2</v>
      </c>
      <c r="I147" s="231">
        <v>1.8371144717052389E-2</v>
      </c>
      <c r="J147" s="231">
        <v>1.8649441147702821E-2</v>
      </c>
      <c r="K147" s="231">
        <v>1.7480858368980241E-2</v>
      </c>
      <c r="L147" s="231">
        <v>1.6173938666055571E-2</v>
      </c>
      <c r="M147" s="231">
        <v>1.371772620566749E-2</v>
      </c>
      <c r="N147" s="231">
        <v>1.4315486928270201E-2</v>
      </c>
      <c r="O147" s="231">
        <v>1.534350595991623E-2</v>
      </c>
      <c r="P147" s="231">
        <v>2.1800179249531901E-2</v>
      </c>
      <c r="Q147" s="231">
        <v>2.2155517718582571E-2</v>
      </c>
      <c r="R147" s="231">
        <v>2.3319849634021748E-2</v>
      </c>
      <c r="S147" s="231">
        <v>2.1371158479161909E-2</v>
      </c>
      <c r="T147" s="231">
        <v>2.2468920353347629E-2</v>
      </c>
      <c r="U147" s="231">
        <v>2.1342578844861501E-2</v>
      </c>
      <c r="V147" s="231">
        <v>2.3608713064572271E-2</v>
      </c>
      <c r="W147" s="231">
        <v>1.238602331902889E-2</v>
      </c>
      <c r="DA147" s="73" t="s">
        <v>1125</v>
      </c>
    </row>
    <row r="148" spans="1:105" ht="12" customHeight="1" x14ac:dyDescent="0.25">
      <c r="A148" s="64" t="s">
        <v>160</v>
      </c>
      <c r="B148" s="231">
        <v>3.2723681458523772E-2</v>
      </c>
      <c r="C148" s="231">
        <v>1.9274129805432211E-2</v>
      </c>
      <c r="D148" s="231">
        <v>3.7492974710942449E-2</v>
      </c>
      <c r="E148" s="231">
        <v>0.11436637380406681</v>
      </c>
      <c r="F148" s="231">
        <v>4.6029786240447422E-2</v>
      </c>
      <c r="G148" s="231">
        <v>4.5015720595905702E-2</v>
      </c>
      <c r="H148" s="231">
        <v>5.3050448984574533E-2</v>
      </c>
      <c r="I148" s="231">
        <v>8.1044361411215515E-2</v>
      </c>
      <c r="J148" s="231">
        <v>6.466956274783317E-2</v>
      </c>
      <c r="K148" s="231">
        <v>4.5425616518010081E-2</v>
      </c>
      <c r="L148" s="231">
        <v>5.6178934102256939E-2</v>
      </c>
      <c r="M148" s="231">
        <v>3.5743940321320902E-2</v>
      </c>
      <c r="N148" s="231">
        <v>4.9884459444553102E-2</v>
      </c>
      <c r="O148" s="231">
        <v>3.9911254398797349E-2</v>
      </c>
      <c r="P148" s="231">
        <v>5.6791981463294387E-2</v>
      </c>
      <c r="Q148" s="231">
        <v>5.7615530445882739E-2</v>
      </c>
      <c r="R148" s="231">
        <v>8.0630169538069715E-2</v>
      </c>
      <c r="S148" s="231">
        <v>6.2865748581960507E-2</v>
      </c>
      <c r="T148" s="231">
        <v>6.319474294586927E-2</v>
      </c>
      <c r="U148" s="231">
        <v>5.4046836954130692E-2</v>
      </c>
      <c r="V148" s="231">
        <v>5.4646475029957703E-2</v>
      </c>
      <c r="W148" s="231">
        <v>4.7501772675101507E-2</v>
      </c>
      <c r="DA148" s="73" t="s">
        <v>1126</v>
      </c>
    </row>
    <row r="149" spans="1:105" ht="12" customHeight="1" x14ac:dyDescent="0.25">
      <c r="A149" s="64" t="s">
        <v>70</v>
      </c>
      <c r="B149" s="231">
        <v>8.1255697345662292E-2</v>
      </c>
      <c r="C149" s="231">
        <v>9.5476917397165989E-2</v>
      </c>
      <c r="D149" s="231">
        <v>5.5802335999488542E-2</v>
      </c>
      <c r="E149" s="231">
        <v>9.832995465519126E-2</v>
      </c>
      <c r="F149" s="231">
        <v>0.10544086831772111</v>
      </c>
      <c r="G149" s="231">
        <v>8.8428763262800997E-2</v>
      </c>
      <c r="H149" s="231">
        <v>0.14113817074428681</v>
      </c>
      <c r="I149" s="231">
        <v>9.8562512658794996E-2</v>
      </c>
      <c r="J149" s="231">
        <v>8.3262057018953686E-2</v>
      </c>
      <c r="K149" s="231">
        <v>6.2531785342883603E-2</v>
      </c>
      <c r="L149" s="231">
        <v>4.3370735156585238E-2</v>
      </c>
      <c r="M149" s="231">
        <v>3.6741458353547481E-2</v>
      </c>
      <c r="N149" s="231">
        <v>3.8321233496306777E-2</v>
      </c>
      <c r="O149" s="231">
        <v>4.1069546909594419E-2</v>
      </c>
      <c r="P149" s="231">
        <v>3.8886529871468019E-2</v>
      </c>
      <c r="Q149" s="231">
        <v>0</v>
      </c>
      <c r="R149" s="231">
        <v>0</v>
      </c>
      <c r="S149" s="231">
        <v>5.5069756331783124E-4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2.41958769778748E-2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5.3488253379831568E-5</v>
      </c>
      <c r="T150" s="231">
        <v>5.196536522944423E-5</v>
      </c>
      <c r="U150" s="231">
        <v>0</v>
      </c>
      <c r="V150" s="231">
        <v>0</v>
      </c>
      <c r="W150" s="231">
        <v>0</v>
      </c>
      <c r="DA150" s="73" t="s">
        <v>1128</v>
      </c>
    </row>
    <row r="151" spans="1:105" ht="12" customHeight="1" x14ac:dyDescent="0.25">
      <c r="A151" s="64" t="s">
        <v>162</v>
      </c>
      <c r="B151" s="231">
        <v>0.95891489526139229</v>
      </c>
      <c r="C151" s="231">
        <v>0.99735137884645597</v>
      </c>
      <c r="D151" s="231">
        <v>0.88915092715803401</v>
      </c>
      <c r="E151" s="231">
        <v>0.78824429357681836</v>
      </c>
      <c r="F151" s="231">
        <v>0.94798379910369679</v>
      </c>
      <c r="G151" s="231">
        <v>0.73131845586299171</v>
      </c>
      <c r="H151" s="231">
        <v>0.85900442187395032</v>
      </c>
      <c r="I151" s="231">
        <v>0.84165246355809209</v>
      </c>
      <c r="J151" s="231">
        <v>0.81922340690136408</v>
      </c>
      <c r="K151" s="231">
        <v>0.80162011092544483</v>
      </c>
      <c r="L151" s="231">
        <v>0.80563369503275195</v>
      </c>
      <c r="M151" s="231">
        <v>0.54768358245320792</v>
      </c>
      <c r="N151" s="231">
        <v>0.53617494545159494</v>
      </c>
      <c r="O151" s="231">
        <v>0.56940119166926906</v>
      </c>
      <c r="P151" s="231">
        <v>0.75458221185435914</v>
      </c>
      <c r="Q151" s="231">
        <v>0.78602406725768148</v>
      </c>
      <c r="R151" s="231">
        <v>0.82651515356311556</v>
      </c>
      <c r="S151" s="231">
        <v>0.84701186335730239</v>
      </c>
      <c r="T151" s="231">
        <v>0.82318115234662448</v>
      </c>
      <c r="U151" s="231">
        <v>0.75943836546542798</v>
      </c>
      <c r="V151" s="231">
        <v>0.87536194280757385</v>
      </c>
      <c r="W151" s="231">
        <v>0.80492304451641139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0.2190075359930943</v>
      </c>
      <c r="C153" s="231">
        <v>0.20264436152822141</v>
      </c>
      <c r="D153" s="231">
        <v>0.24822051724820179</v>
      </c>
      <c r="E153" s="231">
        <v>0.21561182700282339</v>
      </c>
      <c r="F153" s="231">
        <v>0.26726887818178519</v>
      </c>
      <c r="G153" s="231">
        <v>0.29643856216544429</v>
      </c>
      <c r="H153" s="231">
        <v>0.40969317132476413</v>
      </c>
      <c r="I153" s="231">
        <v>0.4451928800035182</v>
      </c>
      <c r="J153" s="231">
        <v>0.46209728869118288</v>
      </c>
      <c r="K153" s="231">
        <v>0.4067020681106685</v>
      </c>
      <c r="L153" s="231">
        <v>0.43737872505450581</v>
      </c>
      <c r="M153" s="231">
        <v>0.35449319868961959</v>
      </c>
      <c r="N153" s="231">
        <v>0.27946882146565361</v>
      </c>
      <c r="O153" s="231">
        <v>0.40442132756432891</v>
      </c>
      <c r="P153" s="231">
        <v>0.70194101757260852</v>
      </c>
      <c r="Q153" s="231">
        <v>1.069529747383797</v>
      </c>
      <c r="R153" s="231">
        <v>1.196242327250959</v>
      </c>
      <c r="S153" s="231">
        <v>1.2412662373501659</v>
      </c>
      <c r="T153" s="231">
        <v>0.96665972399812183</v>
      </c>
      <c r="U153" s="231">
        <v>0.99251846874733241</v>
      </c>
      <c r="V153" s="231">
        <v>0.95596975742614199</v>
      </c>
      <c r="W153" s="231">
        <v>1.0060036511538939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0.52806731344076718</v>
      </c>
      <c r="F154" s="231">
        <v>0.42839763835717742</v>
      </c>
      <c r="G154" s="231">
        <v>0.50603194609436475</v>
      </c>
      <c r="H154" s="231">
        <v>0.74409059364265318</v>
      </c>
      <c r="I154" s="231">
        <v>0.68267857505075646</v>
      </c>
      <c r="J154" s="231">
        <v>0.87445558047086835</v>
      </c>
      <c r="K154" s="231">
        <v>0.79850546551233048</v>
      </c>
      <c r="L154" s="231">
        <v>0.70307821309123952</v>
      </c>
      <c r="M154" s="231">
        <v>0.75555007393067353</v>
      </c>
      <c r="N154" s="231">
        <v>0.70338258338659998</v>
      </c>
      <c r="O154" s="231">
        <v>0.80813997307201513</v>
      </c>
      <c r="P154" s="231">
        <v>1.1957853508990599</v>
      </c>
      <c r="Q154" s="231">
        <v>1.3561739327940161</v>
      </c>
      <c r="R154" s="231">
        <v>1.4790572337135339</v>
      </c>
      <c r="S154" s="231">
        <v>1.5316049340503399</v>
      </c>
      <c r="T154" s="231">
        <v>1.446512236973913</v>
      </c>
      <c r="U154" s="231">
        <v>1.685571916164236</v>
      </c>
      <c r="V154" s="231">
        <v>1.6666054111285451</v>
      </c>
      <c r="W154" s="231">
        <v>1.468020345316023</v>
      </c>
      <c r="DA154" s="73" t="s">
        <v>1132</v>
      </c>
    </row>
    <row r="155" spans="1:105" ht="12" customHeight="1" x14ac:dyDescent="0.25">
      <c r="A155" s="60" t="s">
        <v>1038</v>
      </c>
      <c r="B155" s="264">
        <v>0.74027961760481376</v>
      </c>
      <c r="C155" s="264">
        <v>1.084802507347008</v>
      </c>
      <c r="D155" s="264">
        <v>1.385105171077873</v>
      </c>
      <c r="E155" s="264">
        <v>3.0493850648741359</v>
      </c>
      <c r="F155" s="264">
        <v>3.1115055666635718</v>
      </c>
      <c r="G155" s="264">
        <v>3.21386058909669</v>
      </c>
      <c r="H155" s="264">
        <v>3.8004426278936561</v>
      </c>
      <c r="I155" s="264">
        <v>3.842900580721353</v>
      </c>
      <c r="J155" s="264">
        <v>2.1717561558395611</v>
      </c>
      <c r="K155" s="264">
        <v>1.6085807539279739</v>
      </c>
      <c r="L155" s="264">
        <v>1.5564185259378791</v>
      </c>
      <c r="M155" s="264">
        <v>1.441419081586659</v>
      </c>
      <c r="N155" s="264">
        <v>1.4607487717861181</v>
      </c>
      <c r="O155" s="264">
        <v>1.534437598979717</v>
      </c>
      <c r="P155" s="264">
        <v>3.3594242819721871</v>
      </c>
      <c r="Q155" s="264">
        <v>3.896026997731862</v>
      </c>
      <c r="R155" s="264">
        <v>4.1381306014410271</v>
      </c>
      <c r="S155" s="264">
        <v>4.3636455337764151</v>
      </c>
      <c r="T155" s="264">
        <v>3.7819772472627058</v>
      </c>
      <c r="U155" s="264">
        <v>3.9576696057546452</v>
      </c>
      <c r="V155" s="264">
        <v>3.962540260239535</v>
      </c>
      <c r="W155" s="264">
        <v>3.6717370935420859</v>
      </c>
      <c r="DA155" s="72" t="s">
        <v>1133</v>
      </c>
    </row>
    <row r="156" spans="1:105" ht="12" customHeight="1" x14ac:dyDescent="0.25">
      <c r="A156" s="132" t="s">
        <v>1040</v>
      </c>
      <c r="B156" s="318">
        <v>2.283762907202</v>
      </c>
      <c r="C156" s="318">
        <v>2.6965205231919911</v>
      </c>
      <c r="D156" s="318">
        <v>2.9319294116312928</v>
      </c>
      <c r="E156" s="318">
        <v>4.4321546746157798</v>
      </c>
      <c r="F156" s="318">
        <v>4.7053841204708853</v>
      </c>
      <c r="G156" s="318">
        <v>4.4510020015920881</v>
      </c>
      <c r="H156" s="318">
        <v>5.4125070011036831</v>
      </c>
      <c r="I156" s="318">
        <v>5.3856457777586453</v>
      </c>
      <c r="J156" s="318">
        <v>4.1824470277406034</v>
      </c>
      <c r="K156" s="318">
        <v>5.1935652281414511</v>
      </c>
      <c r="L156" s="318">
        <v>5.2824522813918637</v>
      </c>
      <c r="M156" s="318">
        <v>5.53160562875793</v>
      </c>
      <c r="N156" s="318">
        <v>6.0792430594239022</v>
      </c>
      <c r="O156" s="318">
        <v>5.9784182632639649</v>
      </c>
      <c r="P156" s="318">
        <v>6.0357794028961704</v>
      </c>
      <c r="Q156" s="318">
        <v>6.505157185900182</v>
      </c>
      <c r="R156" s="318">
        <v>6.7973708898448439</v>
      </c>
      <c r="S156" s="318">
        <v>7.1800941870977306</v>
      </c>
      <c r="T156" s="318">
        <v>6.3748705634662164</v>
      </c>
      <c r="U156" s="318">
        <v>6.4510026887147429</v>
      </c>
      <c r="V156" s="318">
        <v>6.6344055204583432</v>
      </c>
      <c r="W156" s="318">
        <v>6.1529459815325858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1.0000000000000002</v>
      </c>
      <c r="D160" s="234">
        <f t="shared" si="6"/>
        <v>1.0000000000000002</v>
      </c>
      <c r="E160" s="234">
        <f t="shared" si="6"/>
        <v>1.0000000000000002</v>
      </c>
      <c r="F160" s="234">
        <f t="shared" si="6"/>
        <v>0.99999999999999967</v>
      </c>
      <c r="G160" s="234">
        <f t="shared" si="6"/>
        <v>0.99999999999999989</v>
      </c>
      <c r="H160" s="234">
        <f t="shared" si="6"/>
        <v>0.99999999999999989</v>
      </c>
      <c r="I160" s="234">
        <f t="shared" si="6"/>
        <v>1.0000000000000002</v>
      </c>
      <c r="J160" s="234">
        <f t="shared" si="6"/>
        <v>0.99999999999999989</v>
      </c>
      <c r="K160" s="234">
        <f t="shared" si="6"/>
        <v>1.0000000000000002</v>
      </c>
      <c r="L160" s="234">
        <f t="shared" si="6"/>
        <v>1</v>
      </c>
      <c r="M160" s="234">
        <f t="shared" si="6"/>
        <v>1</v>
      </c>
      <c r="N160" s="234">
        <f t="shared" si="6"/>
        <v>1</v>
      </c>
      <c r="O160" s="234">
        <f t="shared" si="6"/>
        <v>0.99999999999999978</v>
      </c>
      <c r="P160" s="234">
        <f t="shared" si="6"/>
        <v>0.99999999999999989</v>
      </c>
      <c r="Q160" s="234">
        <f t="shared" si="6"/>
        <v>1</v>
      </c>
      <c r="R160" s="234">
        <f t="shared" si="6"/>
        <v>1</v>
      </c>
      <c r="S160" s="234">
        <f t="shared" si="6"/>
        <v>1</v>
      </c>
      <c r="T160" s="234">
        <f t="shared" si="6"/>
        <v>1</v>
      </c>
      <c r="U160" s="234">
        <f t="shared" si="6"/>
        <v>0.99999999999999989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9.9024139982178613E-4</v>
      </c>
      <c r="C161" s="268">
        <f t="shared" si="7"/>
        <v>1.1152705906442917E-3</v>
      </c>
      <c r="D161" s="268">
        <f t="shared" si="7"/>
        <v>1.3722231585397927E-3</v>
      </c>
      <c r="E161" s="268">
        <f t="shared" si="7"/>
        <v>1.460691353386737E-3</v>
      </c>
      <c r="F161" s="268">
        <f t="shared" si="7"/>
        <v>1.6205020276584595E-3</v>
      </c>
      <c r="G161" s="268">
        <f t="shared" si="7"/>
        <v>1.4330200784962545E-3</v>
      </c>
      <c r="H161" s="268">
        <f t="shared" si="7"/>
        <v>1.526473888986899E-3</v>
      </c>
      <c r="I161" s="268">
        <f t="shared" si="7"/>
        <v>1.5784254214176645E-3</v>
      </c>
      <c r="J161" s="268">
        <f t="shared" si="7"/>
        <v>1.6914042751277449E-3</v>
      </c>
      <c r="K161" s="268">
        <f t="shared" si="7"/>
        <v>1.0966574585833059E-3</v>
      </c>
      <c r="L161" s="268">
        <f t="shared" si="7"/>
        <v>9.5032047228641315E-4</v>
      </c>
      <c r="M161" s="268">
        <f t="shared" si="7"/>
        <v>3.1617790488829506E-3</v>
      </c>
      <c r="N161" s="268">
        <f t="shared" si="7"/>
        <v>3.9161580694834401E-3</v>
      </c>
      <c r="O161" s="268">
        <f t="shared" si="7"/>
        <v>4.0910846789318916E-3</v>
      </c>
      <c r="P161" s="268">
        <f t="shared" si="7"/>
        <v>5.214305166449185E-3</v>
      </c>
      <c r="Q161" s="268">
        <f t="shared" si="7"/>
        <v>5.8841922514068484E-3</v>
      </c>
      <c r="R161" s="268">
        <f t="shared" si="7"/>
        <v>5.6851261908386604E-3</v>
      </c>
      <c r="S161" s="268">
        <f t="shared" si="7"/>
        <v>5.6974344941188616E-3</v>
      </c>
      <c r="T161" s="268">
        <f t="shared" si="7"/>
        <v>4.9184672655867324E-3</v>
      </c>
      <c r="U161" s="268">
        <f t="shared" si="7"/>
        <v>4.4994215370108316E-3</v>
      </c>
      <c r="V161" s="268">
        <f t="shared" si="7"/>
        <v>4.4175991113352634E-3</v>
      </c>
      <c r="W161" s="268">
        <f t="shared" si="7"/>
        <v>4.773606026516759E-3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7.8350864360374455E-3</v>
      </c>
      <c r="C162" s="269">
        <f t="shared" si="8"/>
        <v>8.8243548278643755E-3</v>
      </c>
      <c r="D162" s="269">
        <f t="shared" si="8"/>
        <v>1.0857440477268004E-2</v>
      </c>
      <c r="E162" s="269">
        <f t="shared" si="8"/>
        <v>1.155742732248651E-2</v>
      </c>
      <c r="F162" s="269">
        <f t="shared" si="8"/>
        <v>1.282189722502312E-2</v>
      </c>
      <c r="G162" s="269">
        <f t="shared" si="8"/>
        <v>1.1338483910707015E-2</v>
      </c>
      <c r="H162" s="269">
        <f t="shared" si="8"/>
        <v>1.2077918439603753E-2</v>
      </c>
      <c r="I162" s="269">
        <f t="shared" si="8"/>
        <v>1.2488974518609241E-2</v>
      </c>
      <c r="J162" s="269">
        <f t="shared" si="8"/>
        <v>1.3382897035302861E-2</v>
      </c>
      <c r="K162" s="269">
        <f t="shared" si="8"/>
        <v>8.6770821541815295E-3</v>
      </c>
      <c r="L162" s="269">
        <f t="shared" si="8"/>
        <v>7.5192201049562321E-3</v>
      </c>
      <c r="M162" s="269">
        <f t="shared" si="8"/>
        <v>2.501694247898396E-2</v>
      </c>
      <c r="N162" s="269">
        <f t="shared" si="8"/>
        <v>3.0985815152861095E-2</v>
      </c>
      <c r="O162" s="269">
        <f t="shared" si="8"/>
        <v>3.2369886860263201E-2</v>
      </c>
      <c r="P162" s="269">
        <f t="shared" si="8"/>
        <v>4.1257143652404897E-2</v>
      </c>
      <c r="Q162" s="269">
        <f t="shared" si="8"/>
        <v>4.6557490834388073E-2</v>
      </c>
      <c r="R162" s="269">
        <f t="shared" si="8"/>
        <v>4.4982420562317132E-2</v>
      </c>
      <c r="S162" s="269">
        <f t="shared" si="8"/>
        <v>4.5079807543005584E-2</v>
      </c>
      <c r="T162" s="269">
        <f t="shared" si="8"/>
        <v>3.8916385606204952E-2</v>
      </c>
      <c r="U162" s="269">
        <f t="shared" si="8"/>
        <v>3.5600770338417319E-2</v>
      </c>
      <c r="V162" s="269">
        <f t="shared" si="8"/>
        <v>3.4953366808641972E-2</v>
      </c>
      <c r="W162" s="269">
        <f t="shared" si="8"/>
        <v>3.7770200110881273E-2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8.6470488114974986E-3</v>
      </c>
      <c r="C163" s="269">
        <f t="shared" si="9"/>
        <v>9.7388366483813216E-3</v>
      </c>
      <c r="D163" s="269">
        <f t="shared" si="9"/>
        <v>1.1982614172964619E-2</v>
      </c>
      <c r="E163" s="269">
        <f t="shared" si="9"/>
        <v>1.2755141759918948E-2</v>
      </c>
      <c r="F163" s="269">
        <f t="shared" si="9"/>
        <v>1.415065067448726E-2</v>
      </c>
      <c r="G163" s="269">
        <f t="shared" si="9"/>
        <v>1.2513508896763125E-2</v>
      </c>
      <c r="H163" s="269">
        <f t="shared" si="9"/>
        <v>1.3329572193125479E-2</v>
      </c>
      <c r="I163" s="269">
        <f t="shared" si="9"/>
        <v>1.3783226662471814E-2</v>
      </c>
      <c r="J163" s="269">
        <f t="shared" si="9"/>
        <v>1.476978778067382E-2</v>
      </c>
      <c r="K163" s="269">
        <f t="shared" si="9"/>
        <v>9.5763018750471135E-3</v>
      </c>
      <c r="L163" s="269">
        <f t="shared" si="9"/>
        <v>8.2984487539148281E-3</v>
      </c>
      <c r="M163" s="269">
        <f t="shared" si="9"/>
        <v>2.7609487718632444E-2</v>
      </c>
      <c r="N163" s="269">
        <f t="shared" si="9"/>
        <v>3.4196924089881002E-2</v>
      </c>
      <c r="O163" s="269">
        <f t="shared" si="9"/>
        <v>3.5724429333150717E-2</v>
      </c>
      <c r="P163" s="269">
        <f t="shared" si="9"/>
        <v>4.5532686575661459E-2</v>
      </c>
      <c r="Q163" s="269">
        <f t="shared" si="9"/>
        <v>5.1382317102988628E-2</v>
      </c>
      <c r="R163" s="269">
        <f t="shared" si="9"/>
        <v>4.9644019812292252E-2</v>
      </c>
      <c r="S163" s="269">
        <f t="shared" si="9"/>
        <v>4.975149915951986E-2</v>
      </c>
      <c r="T163" s="269">
        <f t="shared" si="9"/>
        <v>4.2949352078124892E-2</v>
      </c>
      <c r="U163" s="269">
        <f t="shared" si="9"/>
        <v>3.9290134366264433E-2</v>
      </c>
      <c r="V163" s="269">
        <f t="shared" si="9"/>
        <v>3.857563938673815E-2</v>
      </c>
      <c r="W163" s="269">
        <f t="shared" si="9"/>
        <v>4.1684385570607121E-2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1.4069017755626502E-2</v>
      </c>
      <c r="C164" s="269">
        <f t="shared" si="10"/>
        <v>1.584539057337581E-2</v>
      </c>
      <c r="D164" s="269">
        <f t="shared" si="10"/>
        <v>1.9496086495325995E-2</v>
      </c>
      <c r="E164" s="269">
        <f t="shared" si="10"/>
        <v>2.0753012942083194E-2</v>
      </c>
      <c r="F164" s="269">
        <f t="shared" si="10"/>
        <v>2.3023549413565957E-2</v>
      </c>
      <c r="G164" s="269">
        <f t="shared" si="10"/>
        <v>2.0359868747319092E-2</v>
      </c>
      <c r="H164" s="269">
        <f t="shared" si="10"/>
        <v>2.1687629149338698E-2</v>
      </c>
      <c r="I164" s="269">
        <f t="shared" si="10"/>
        <v>2.2425739101449349E-2</v>
      </c>
      <c r="J164" s="269">
        <f t="shared" si="10"/>
        <v>2.4030904770288807E-2</v>
      </c>
      <c r="K164" s="269">
        <f t="shared" si="10"/>
        <v>1.55809414345083E-2</v>
      </c>
      <c r="L164" s="269">
        <f t="shared" si="10"/>
        <v>1.3501834603702832E-2</v>
      </c>
      <c r="M164" s="269">
        <f t="shared" si="10"/>
        <v>4.4921496501870904E-2</v>
      </c>
      <c r="N164" s="269">
        <f t="shared" si="10"/>
        <v>5.5639460664155482E-2</v>
      </c>
      <c r="O164" s="269">
        <f t="shared" si="10"/>
        <v>5.8124759273873006E-2</v>
      </c>
      <c r="P164" s="269">
        <f t="shared" si="10"/>
        <v>7.4083099316218468E-2</v>
      </c>
      <c r="Q164" s="269">
        <f t="shared" si="10"/>
        <v>8.3600630389177435E-2</v>
      </c>
      <c r="R164" s="269">
        <f t="shared" si="10"/>
        <v>8.0772366552520583E-2</v>
      </c>
      <c r="S164" s="269">
        <f t="shared" si="10"/>
        <v>8.0947238798239618E-2</v>
      </c>
      <c r="T164" s="269">
        <f t="shared" si="10"/>
        <v>6.9879933622711665E-2</v>
      </c>
      <c r="U164" s="269">
        <f t="shared" si="10"/>
        <v>6.3926272427759764E-2</v>
      </c>
      <c r="V164" s="269">
        <f t="shared" si="10"/>
        <v>6.2763766840894616E-2</v>
      </c>
      <c r="W164" s="269">
        <f t="shared" si="10"/>
        <v>6.7821793713650755E-2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3.6713439712387609E-3</v>
      </c>
      <c r="C165" s="270">
        <f t="shared" si="11"/>
        <v>3.6631818796661999E-3</v>
      </c>
      <c r="D165" s="270">
        <f t="shared" si="11"/>
        <v>4.3003264664391401E-3</v>
      </c>
      <c r="E165" s="270">
        <f t="shared" si="11"/>
        <v>4.0090244075218781E-3</v>
      </c>
      <c r="F165" s="270">
        <f t="shared" si="11"/>
        <v>4.4127244074699205E-3</v>
      </c>
      <c r="G165" s="270">
        <f t="shared" si="11"/>
        <v>3.8651248526837853E-3</v>
      </c>
      <c r="H165" s="270">
        <f t="shared" si="11"/>
        <v>4.1955728228450046E-3</v>
      </c>
      <c r="I165" s="270">
        <f t="shared" si="11"/>
        <v>4.2984893299233594E-3</v>
      </c>
      <c r="J165" s="270">
        <f t="shared" si="11"/>
        <v>5.344583236720467E-3</v>
      </c>
      <c r="K165" s="270">
        <f t="shared" si="11"/>
        <v>3.7484271595228645E-3</v>
      </c>
      <c r="L165" s="270">
        <f t="shared" si="11"/>
        <v>3.2621828645913163E-3</v>
      </c>
      <c r="M165" s="270">
        <f t="shared" si="11"/>
        <v>1.0582095806481973E-2</v>
      </c>
      <c r="N165" s="270">
        <f t="shared" si="11"/>
        <v>1.2932008336537078E-2</v>
      </c>
      <c r="O165" s="270">
        <f t="shared" si="11"/>
        <v>1.376616830666891E-2</v>
      </c>
      <c r="P165" s="270">
        <f t="shared" si="11"/>
        <v>1.5275312326828999E-2</v>
      </c>
      <c r="Q165" s="270">
        <f t="shared" si="11"/>
        <v>1.7091396937724351E-2</v>
      </c>
      <c r="R165" s="270">
        <f t="shared" si="11"/>
        <v>1.6633881741221931E-2</v>
      </c>
      <c r="S165" s="270">
        <f t="shared" si="11"/>
        <v>1.6526439578660054E-2</v>
      </c>
      <c r="T165" s="270">
        <f t="shared" si="11"/>
        <v>1.4439630908902479E-2</v>
      </c>
      <c r="U165" s="270">
        <f t="shared" si="11"/>
        <v>1.3169529846652761E-2</v>
      </c>
      <c r="V165" s="270">
        <f t="shared" si="11"/>
        <v>1.3010283375869885E-2</v>
      </c>
      <c r="W165" s="270">
        <f t="shared" si="11"/>
        <v>1.4070393811257693E-2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0.8509857894313293</v>
      </c>
      <c r="C166" s="319">
        <f t="shared" si="12"/>
        <v>0.84766049314629466</v>
      </c>
      <c r="D166" s="319">
        <f t="shared" si="12"/>
        <v>0.82069971666259611</v>
      </c>
      <c r="E166" s="319">
        <f t="shared" si="12"/>
        <v>0.83886466254963021</v>
      </c>
      <c r="F166" s="319">
        <f t="shared" si="12"/>
        <v>0.82466829891097371</v>
      </c>
      <c r="G166" s="319">
        <f t="shared" si="12"/>
        <v>0.84503535145836361</v>
      </c>
      <c r="H166" s="319">
        <f t="shared" si="12"/>
        <v>0.82812066548145524</v>
      </c>
      <c r="I166" s="319">
        <f t="shared" si="12"/>
        <v>0.82667059968142798</v>
      </c>
      <c r="J166" s="319">
        <f t="shared" si="12"/>
        <v>0.77205248282125905</v>
      </c>
      <c r="K166" s="319">
        <f t="shared" si="12"/>
        <v>0.83196878685402542</v>
      </c>
      <c r="L166" s="319">
        <f t="shared" si="12"/>
        <v>0.84408896141326284</v>
      </c>
      <c r="M166" s="319">
        <f t="shared" si="12"/>
        <v>0.43094246640826983</v>
      </c>
      <c r="N166" s="319">
        <f t="shared" si="12"/>
        <v>0.34729537090072055</v>
      </c>
      <c r="O166" s="319">
        <f t="shared" si="12"/>
        <v>0.31887271364281972</v>
      </c>
      <c r="P166" s="319">
        <f t="shared" si="12"/>
        <v>0.28143271680555709</v>
      </c>
      <c r="Q166" s="319">
        <f t="shared" si="12"/>
        <v>0.23402890826838471</v>
      </c>
      <c r="R166" s="319">
        <f t="shared" si="12"/>
        <v>0.2494125126433816</v>
      </c>
      <c r="S166" s="319">
        <f t="shared" si="12"/>
        <v>0.24780329011730434</v>
      </c>
      <c r="T166" s="319">
        <f t="shared" si="12"/>
        <v>0.32799151804282461</v>
      </c>
      <c r="U166" s="319">
        <f t="shared" si="12"/>
        <v>0.35875281661063196</v>
      </c>
      <c r="V166" s="319">
        <f t="shared" si="12"/>
        <v>0.36399107097506417</v>
      </c>
      <c r="W166" s="319">
        <f t="shared" si="12"/>
        <v>0.33234907717568257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5.5399700277376243E-2</v>
      </c>
      <c r="C167" s="271">
        <f t="shared" si="13"/>
        <v>5.377822730390746E-2</v>
      </c>
      <c r="D167" s="271">
        <f t="shared" si="13"/>
        <v>6.330545371866865E-2</v>
      </c>
      <c r="E167" s="271">
        <f t="shared" si="13"/>
        <v>5.73993596802806E-2</v>
      </c>
      <c r="F167" s="271">
        <f t="shared" si="13"/>
        <v>6.1742163651843006E-2</v>
      </c>
      <c r="G167" s="271">
        <f t="shared" si="13"/>
        <v>5.4734128067172635E-2</v>
      </c>
      <c r="H167" s="271">
        <f t="shared" si="13"/>
        <v>6.2709116079344387E-2</v>
      </c>
      <c r="I167" s="271">
        <f t="shared" si="13"/>
        <v>6.3526481148227926E-2</v>
      </c>
      <c r="J167" s="271">
        <f t="shared" si="13"/>
        <v>9.2882492991038249E-2</v>
      </c>
      <c r="K167" s="271">
        <f t="shared" si="13"/>
        <v>6.7146901965511374E-2</v>
      </c>
      <c r="L167" s="271">
        <f t="shared" si="13"/>
        <v>5.7907022759867269E-2</v>
      </c>
      <c r="M167" s="271">
        <f t="shared" si="13"/>
        <v>0.19959418049219274</v>
      </c>
      <c r="N167" s="271">
        <f t="shared" si="13"/>
        <v>0.23820527069853098</v>
      </c>
      <c r="O167" s="271">
        <f t="shared" si="13"/>
        <v>0.26323890743833217</v>
      </c>
      <c r="P167" s="271">
        <f t="shared" si="13"/>
        <v>0.27432433379916144</v>
      </c>
      <c r="Q167" s="271">
        <f t="shared" si="13"/>
        <v>0.31879817651557657</v>
      </c>
      <c r="R167" s="271">
        <f t="shared" si="13"/>
        <v>0.31435850583826003</v>
      </c>
      <c r="S167" s="271">
        <f t="shared" si="13"/>
        <v>0.31208077747149615</v>
      </c>
      <c r="T167" s="271">
        <f t="shared" si="13"/>
        <v>0.26936139103950113</v>
      </c>
      <c r="U167" s="271">
        <f t="shared" si="13"/>
        <v>0.25502715939842324</v>
      </c>
      <c r="V167" s="271">
        <f t="shared" si="13"/>
        <v>0.24521201855254604</v>
      </c>
      <c r="W167" s="271">
        <f t="shared" si="13"/>
        <v>0.26674421383557478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3.0937062873336706E-2</v>
      </c>
      <c r="C168" s="271">
        <f t="shared" si="14"/>
        <v>3.0227712217388736E-2</v>
      </c>
      <c r="D168" s="271">
        <f t="shared" si="14"/>
        <v>3.5392943251212082E-2</v>
      </c>
      <c r="E168" s="271">
        <f t="shared" si="14"/>
        <v>3.0279711985178495E-2</v>
      </c>
      <c r="F168" s="271">
        <f t="shared" si="14"/>
        <v>3.3078294069602124E-2</v>
      </c>
      <c r="G168" s="271">
        <f t="shared" si="14"/>
        <v>2.8552045315217142E-2</v>
      </c>
      <c r="H168" s="271">
        <f t="shared" si="14"/>
        <v>3.1777756470066414E-2</v>
      </c>
      <c r="I168" s="271">
        <f t="shared" si="14"/>
        <v>3.2126293194822589E-2</v>
      </c>
      <c r="J168" s="271">
        <f t="shared" si="14"/>
        <v>4.4391549133992465E-2</v>
      </c>
      <c r="K168" s="271">
        <f t="shared" si="14"/>
        <v>3.2107567724615614E-2</v>
      </c>
      <c r="L168" s="271">
        <f t="shared" si="14"/>
        <v>2.7897216611175894E-2</v>
      </c>
      <c r="M168" s="271">
        <f t="shared" si="14"/>
        <v>9.1307866572396673E-2</v>
      </c>
      <c r="N168" s="271">
        <f t="shared" si="14"/>
        <v>0.11132724849684043</v>
      </c>
      <c r="O168" s="271">
        <f t="shared" si="14"/>
        <v>0.11940398051226866</v>
      </c>
      <c r="P168" s="271">
        <f t="shared" si="14"/>
        <v>0.1224077427141948</v>
      </c>
      <c r="Q168" s="271">
        <f t="shared" si="14"/>
        <v>0.13554697825181614</v>
      </c>
      <c r="R168" s="271">
        <f t="shared" si="14"/>
        <v>0.13258362547165231</v>
      </c>
      <c r="S168" s="271">
        <f t="shared" si="14"/>
        <v>0.13094246826517827</v>
      </c>
      <c r="T168" s="271">
        <f t="shared" si="14"/>
        <v>0.11534610281927521</v>
      </c>
      <c r="U168" s="271">
        <f t="shared" si="14"/>
        <v>0.10514935866588405</v>
      </c>
      <c r="V168" s="271">
        <f t="shared" si="14"/>
        <v>0.10415107410623217</v>
      </c>
      <c r="W168" s="271">
        <f t="shared" si="14"/>
        <v>0.11261797017327387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3.0243396766272673E-2</v>
      </c>
      <c r="C169" s="320">
        <f t="shared" si="15"/>
        <v>2.9181742594673734E-2</v>
      </c>
      <c r="D169" s="320">
        <f t="shared" si="15"/>
        <v>3.3929798881520014E-2</v>
      </c>
      <c r="E169" s="320">
        <f t="shared" si="15"/>
        <v>2.7311962954605487E-2</v>
      </c>
      <c r="F169" s="320">
        <f t="shared" si="15"/>
        <v>2.9790706234732369E-2</v>
      </c>
      <c r="G169" s="320">
        <f t="shared" si="15"/>
        <v>2.5227357659642794E-2</v>
      </c>
      <c r="H169" s="320">
        <f t="shared" si="15"/>
        <v>2.8493822741799093E-2</v>
      </c>
      <c r="I169" s="320">
        <f t="shared" si="15"/>
        <v>2.8517339717176814E-2</v>
      </c>
      <c r="J169" s="320">
        <f t="shared" si="15"/>
        <v>4.2199011316366247E-2</v>
      </c>
      <c r="K169" s="320">
        <f t="shared" si="15"/>
        <v>3.0852949837850373E-2</v>
      </c>
      <c r="L169" s="320">
        <f t="shared" si="15"/>
        <v>2.6806599093036183E-2</v>
      </c>
      <c r="M169" s="320">
        <f t="shared" si="15"/>
        <v>8.6912613199785368E-2</v>
      </c>
      <c r="N169" s="320">
        <f t="shared" si="15"/>
        <v>0.10557043147647369</v>
      </c>
      <c r="O169" s="320">
        <f t="shared" si="15"/>
        <v>0.11368802421493933</v>
      </c>
      <c r="P169" s="320">
        <f t="shared" si="15"/>
        <v>0.11213154024384316</v>
      </c>
      <c r="Q169" s="320">
        <f t="shared" si="15"/>
        <v>0.12335634954593949</v>
      </c>
      <c r="R169" s="320">
        <f t="shared" si="15"/>
        <v>0.12125234680290327</v>
      </c>
      <c r="S169" s="320">
        <f t="shared" si="15"/>
        <v>0.11898347880005598</v>
      </c>
      <c r="T169" s="320">
        <f t="shared" si="15"/>
        <v>0.10570884607001878</v>
      </c>
      <c r="U169" s="320">
        <f t="shared" si="15"/>
        <v>9.5884025695462477E-2</v>
      </c>
      <c r="V169" s="320">
        <f t="shared" si="15"/>
        <v>9.5614697504181445E-2</v>
      </c>
      <c r="W169" s="320">
        <f t="shared" si="15"/>
        <v>0.10330204378298247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6.9366610706403397E-4</v>
      </c>
      <c r="C170" s="320">
        <f t="shared" si="16"/>
        <v>1.0459696227150032E-3</v>
      </c>
      <c r="D170" s="320">
        <f t="shared" si="16"/>
        <v>1.4631443696920675E-3</v>
      </c>
      <c r="E170" s="320">
        <f t="shared" si="16"/>
        <v>2.9677490305730064E-3</v>
      </c>
      <c r="F170" s="320">
        <f t="shared" si="16"/>
        <v>3.2875878348697591E-3</v>
      </c>
      <c r="G170" s="320">
        <f t="shared" si="16"/>
        <v>3.3246876555743507E-3</v>
      </c>
      <c r="H170" s="320">
        <f t="shared" si="16"/>
        <v>3.2839337282673142E-3</v>
      </c>
      <c r="I170" s="320">
        <f t="shared" si="16"/>
        <v>3.6089534776457765E-3</v>
      </c>
      <c r="J170" s="320">
        <f t="shared" si="16"/>
        <v>2.1925378176262085E-3</v>
      </c>
      <c r="K170" s="320">
        <f t="shared" si="16"/>
        <v>1.2546178867652348E-3</v>
      </c>
      <c r="L170" s="320">
        <f t="shared" si="16"/>
        <v>1.0906175181397057E-3</v>
      </c>
      <c r="M170" s="320">
        <f t="shared" si="16"/>
        <v>4.3952533726113255E-3</v>
      </c>
      <c r="N170" s="320">
        <f t="shared" si="16"/>
        <v>5.7568170203667578E-3</v>
      </c>
      <c r="O170" s="320">
        <f t="shared" si="16"/>
        <v>5.715956297329323E-3</v>
      </c>
      <c r="P170" s="320">
        <f t="shared" si="16"/>
        <v>1.027620247035166E-2</v>
      </c>
      <c r="Q170" s="320">
        <f t="shared" si="16"/>
        <v>1.2190628705876637E-2</v>
      </c>
      <c r="R170" s="320">
        <f t="shared" si="16"/>
        <v>1.1331278668749039E-2</v>
      </c>
      <c r="S170" s="320">
        <f t="shared" si="16"/>
        <v>1.1958989465122286E-2</v>
      </c>
      <c r="T170" s="320">
        <f t="shared" si="16"/>
        <v>9.6372567492564436E-3</v>
      </c>
      <c r="U170" s="320">
        <f t="shared" si="16"/>
        <v>9.2653329704215637E-3</v>
      </c>
      <c r="V170" s="320">
        <f t="shared" si="16"/>
        <v>8.5363766020507322E-3</v>
      </c>
      <c r="W170" s="320">
        <f t="shared" si="16"/>
        <v>9.3159263902914055E-3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4.8921137270821662E-3</v>
      </c>
      <c r="C171" s="271">
        <f t="shared" si="17"/>
        <v>4.8504443661762124E-3</v>
      </c>
      <c r="D171" s="271">
        <f t="shared" si="17"/>
        <v>5.6933971882216659E-3</v>
      </c>
      <c r="E171" s="271">
        <f t="shared" si="17"/>
        <v>5.2763277650606753E-3</v>
      </c>
      <c r="F171" s="271">
        <f t="shared" si="17"/>
        <v>5.7733322131528894E-3</v>
      </c>
      <c r="G171" s="271">
        <f t="shared" si="17"/>
        <v>5.0750465088247451E-3</v>
      </c>
      <c r="H171" s="271">
        <f t="shared" si="17"/>
        <v>5.5879139611001404E-3</v>
      </c>
      <c r="I171" s="271">
        <f t="shared" si="17"/>
        <v>5.7088743834242369E-3</v>
      </c>
      <c r="J171" s="271">
        <f t="shared" si="17"/>
        <v>7.4158142399047998E-3</v>
      </c>
      <c r="K171" s="271">
        <f t="shared" si="17"/>
        <v>5.2514846902339939E-3</v>
      </c>
      <c r="L171" s="271">
        <f t="shared" si="17"/>
        <v>4.5532945928787134E-3</v>
      </c>
      <c r="M171" s="271">
        <f t="shared" si="17"/>
        <v>1.5069969858525101E-2</v>
      </c>
      <c r="N171" s="271">
        <f t="shared" si="17"/>
        <v>1.8248520646842993E-2</v>
      </c>
      <c r="O171" s="271">
        <f t="shared" si="17"/>
        <v>1.9685260070298406E-2</v>
      </c>
      <c r="P171" s="271">
        <f t="shared" si="17"/>
        <v>2.1451498368830538E-2</v>
      </c>
      <c r="Q171" s="271">
        <f t="shared" si="17"/>
        <v>2.4303182530899328E-2</v>
      </c>
      <c r="R171" s="271">
        <f t="shared" si="17"/>
        <v>2.3733791494200771E-2</v>
      </c>
      <c r="S171" s="271">
        <f t="shared" si="17"/>
        <v>2.3594300744265616E-2</v>
      </c>
      <c r="T171" s="271">
        <f t="shared" si="17"/>
        <v>2.0524816887560034E-2</v>
      </c>
      <c r="U171" s="271">
        <f t="shared" si="17"/>
        <v>1.8957016623358011E-2</v>
      </c>
      <c r="V171" s="271">
        <f t="shared" si="17"/>
        <v>1.8561869036927366E-2</v>
      </c>
      <c r="W171" s="271">
        <f t="shared" si="17"/>
        <v>2.0116050431999821E-2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2.7919805381914618E-3</v>
      </c>
      <c r="C172" s="320">
        <f t="shared" si="18"/>
        <v>2.5057979886085407E-3</v>
      </c>
      <c r="D172" s="320">
        <f t="shared" si="18"/>
        <v>2.6652717059109073E-3</v>
      </c>
      <c r="E172" s="320">
        <f t="shared" si="18"/>
        <v>1.5994826684503679E-3</v>
      </c>
      <c r="F172" s="320">
        <f t="shared" si="18"/>
        <v>1.8393505974309261E-3</v>
      </c>
      <c r="G172" s="320">
        <f t="shared" si="18"/>
        <v>1.3983820123176659E-3</v>
      </c>
      <c r="H172" s="320">
        <f t="shared" si="18"/>
        <v>1.629231171908141E-3</v>
      </c>
      <c r="I172" s="320">
        <f t="shared" si="18"/>
        <v>1.6082377463185788E-3</v>
      </c>
      <c r="J172" s="320">
        <f t="shared" si="18"/>
        <v>3.1355814788753666E-3</v>
      </c>
      <c r="K172" s="320">
        <f t="shared" si="18"/>
        <v>2.4311384120600499E-3</v>
      </c>
      <c r="L172" s="320">
        <f t="shared" si="18"/>
        <v>2.1204221864354863E-3</v>
      </c>
      <c r="M172" s="320">
        <f t="shared" si="18"/>
        <v>6.3615292006569384E-3</v>
      </c>
      <c r="N172" s="320">
        <f t="shared" si="18"/>
        <v>7.4559807192681763E-3</v>
      </c>
      <c r="O172" s="320">
        <f t="shared" si="18"/>
        <v>8.2569919514061483E-3</v>
      </c>
      <c r="P172" s="320">
        <f t="shared" si="18"/>
        <v>7.0904388283054148E-3</v>
      </c>
      <c r="Q172" s="320">
        <f t="shared" si="18"/>
        <v>7.8241228414575054E-3</v>
      </c>
      <c r="R172" s="320">
        <f t="shared" si="18"/>
        <v>7.7397941532638993E-3</v>
      </c>
      <c r="S172" s="320">
        <f t="shared" si="18"/>
        <v>7.5033513261126292E-3</v>
      </c>
      <c r="T172" s="320">
        <f t="shared" si="18"/>
        <v>6.876139627621603E-3</v>
      </c>
      <c r="U172" s="320">
        <f t="shared" si="18"/>
        <v>6.1031367534152411E-3</v>
      </c>
      <c r="V172" s="320">
        <f t="shared" si="18"/>
        <v>6.3051400761824456E-3</v>
      </c>
      <c r="W172" s="320">
        <f t="shared" si="18"/>
        <v>6.8331854476015594E-3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1.3836447988762382E-3</v>
      </c>
      <c r="C173" s="320">
        <f t="shared" si="19"/>
        <v>1.3431474200993594E-3</v>
      </c>
      <c r="D173" s="320">
        <f t="shared" si="19"/>
        <v>1.5810963117088679E-3</v>
      </c>
      <c r="E173" s="320">
        <f t="shared" si="19"/>
        <v>1.4335876382508129E-3</v>
      </c>
      <c r="F173" s="320">
        <f t="shared" si="19"/>
        <v>1.5420520901829708E-3</v>
      </c>
      <c r="G173" s="320">
        <f t="shared" si="19"/>
        <v>1.3670216849908936E-3</v>
      </c>
      <c r="H173" s="320">
        <f t="shared" si="19"/>
        <v>1.5662023778266639E-3</v>
      </c>
      <c r="I173" s="320">
        <f t="shared" si="19"/>
        <v>1.5866166205153675E-3</v>
      </c>
      <c r="J173" s="320">
        <f t="shared" si="19"/>
        <v>2.3198027731242341E-3</v>
      </c>
      <c r="K173" s="320">
        <f t="shared" si="19"/>
        <v>1.6770390669996712E-3</v>
      </c>
      <c r="L173" s="320">
        <f t="shared" si="19"/>
        <v>1.4462668653248702E-3</v>
      </c>
      <c r="M173" s="320">
        <f t="shared" si="19"/>
        <v>4.9849989862989783E-3</v>
      </c>
      <c r="N173" s="320">
        <f t="shared" si="19"/>
        <v>5.949336949779946E-3</v>
      </c>
      <c r="O173" s="320">
        <f t="shared" si="19"/>
        <v>6.5745688751975622E-3</v>
      </c>
      <c r="P173" s="320">
        <f t="shared" si="19"/>
        <v>6.8514348591413579E-3</v>
      </c>
      <c r="Q173" s="320">
        <f t="shared" si="19"/>
        <v>7.9621990122416067E-3</v>
      </c>
      <c r="R173" s="320">
        <f t="shared" si="19"/>
        <v>7.8513152491411688E-3</v>
      </c>
      <c r="S173" s="320">
        <f t="shared" si="19"/>
        <v>7.7944274502515214E-3</v>
      </c>
      <c r="T173" s="320">
        <f t="shared" si="19"/>
        <v>6.7274820236180102E-3</v>
      </c>
      <c r="U173" s="320">
        <f t="shared" si="19"/>
        <v>6.3694749413276373E-3</v>
      </c>
      <c r="V173" s="320">
        <f t="shared" si="19"/>
        <v>6.1243351930322524E-3</v>
      </c>
      <c r="W173" s="320">
        <f t="shared" si="19"/>
        <v>6.6621162615684102E-3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7.1648839001446705E-4</v>
      </c>
      <c r="C174" s="320">
        <f t="shared" si="20"/>
        <v>1.0014989574683121E-3</v>
      </c>
      <c r="D174" s="320">
        <f t="shared" si="20"/>
        <v>1.4470291706018908E-3</v>
      </c>
      <c r="E174" s="320">
        <f t="shared" si="20"/>
        <v>2.2432574583594938E-3</v>
      </c>
      <c r="F174" s="320">
        <f t="shared" si="20"/>
        <v>2.3919295255389926E-3</v>
      </c>
      <c r="G174" s="320">
        <f t="shared" si="20"/>
        <v>2.3096428115161856E-3</v>
      </c>
      <c r="H174" s="320">
        <f t="shared" si="20"/>
        <v>2.3924804113653348E-3</v>
      </c>
      <c r="I174" s="320">
        <f t="shared" si="20"/>
        <v>2.5140200165902913E-3</v>
      </c>
      <c r="J174" s="320">
        <f t="shared" si="20"/>
        <v>1.9604299879051991E-3</v>
      </c>
      <c r="K174" s="320">
        <f t="shared" si="20"/>
        <v>1.143307211174272E-3</v>
      </c>
      <c r="L174" s="320">
        <f t="shared" si="20"/>
        <v>9.8660554111835649E-4</v>
      </c>
      <c r="M174" s="320">
        <f t="shared" si="20"/>
        <v>3.7234416715691832E-3</v>
      </c>
      <c r="N174" s="320">
        <f t="shared" si="20"/>
        <v>4.8432029777948698E-3</v>
      </c>
      <c r="O174" s="320">
        <f t="shared" si="20"/>
        <v>4.8536992436946967E-3</v>
      </c>
      <c r="P174" s="320">
        <f t="shared" si="20"/>
        <v>7.509624681383764E-3</v>
      </c>
      <c r="Q174" s="320">
        <f t="shared" si="20"/>
        <v>8.5168606772002137E-3</v>
      </c>
      <c r="R174" s="320">
        <f t="shared" si="20"/>
        <v>8.142682091795703E-3</v>
      </c>
      <c r="S174" s="320">
        <f t="shared" si="20"/>
        <v>8.2965219679014667E-3</v>
      </c>
      <c r="T174" s="320">
        <f t="shared" si="20"/>
        <v>6.9211952363204196E-3</v>
      </c>
      <c r="U174" s="320">
        <f t="shared" si="20"/>
        <v>6.484404928615131E-3</v>
      </c>
      <c r="V174" s="320">
        <f t="shared" si="20"/>
        <v>6.1323937677126693E-3</v>
      </c>
      <c r="W174" s="320">
        <f t="shared" si="20"/>
        <v>6.620748722829849E-3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2.2572595316653756E-2</v>
      </c>
      <c r="C175" s="321">
        <f t="shared" si="21"/>
        <v>2.4296088446301174E-2</v>
      </c>
      <c r="D175" s="321">
        <f t="shared" si="21"/>
        <v>2.6899798408763973E-2</v>
      </c>
      <c r="E175" s="321">
        <f t="shared" si="21"/>
        <v>1.7644640234452939E-2</v>
      </c>
      <c r="F175" s="321">
        <f t="shared" si="21"/>
        <v>1.8708587406223293E-2</v>
      </c>
      <c r="G175" s="321">
        <f t="shared" si="21"/>
        <v>1.7093422164452574E-2</v>
      </c>
      <c r="H175" s="321">
        <f t="shared" si="21"/>
        <v>1.89873815141339E-2</v>
      </c>
      <c r="I175" s="321">
        <f t="shared" si="21"/>
        <v>1.7392896558225998E-2</v>
      </c>
      <c r="J175" s="321">
        <f t="shared" si="21"/>
        <v>2.4038083715691581E-2</v>
      </c>
      <c r="K175" s="321">
        <f t="shared" si="21"/>
        <v>2.4845848683770603E-2</v>
      </c>
      <c r="L175" s="321">
        <f t="shared" si="21"/>
        <v>3.2021497823363602E-2</v>
      </c>
      <c r="M175" s="321">
        <f t="shared" si="21"/>
        <v>0.15179371511376338</v>
      </c>
      <c r="N175" s="321">
        <f t="shared" si="21"/>
        <v>0.147253222944147</v>
      </c>
      <c r="O175" s="321">
        <f t="shared" si="21"/>
        <v>0.13472280988339308</v>
      </c>
      <c r="P175" s="321">
        <f t="shared" si="21"/>
        <v>0.11902116127469312</v>
      </c>
      <c r="Q175" s="321">
        <f t="shared" si="21"/>
        <v>8.2806726917637935E-2</v>
      </c>
      <c r="R175" s="321">
        <f t="shared" si="21"/>
        <v>8.2193749693314666E-2</v>
      </c>
      <c r="S175" s="321">
        <f t="shared" si="21"/>
        <v>8.7576743828211637E-2</v>
      </c>
      <c r="T175" s="321">
        <f t="shared" si="21"/>
        <v>9.5672401729308451E-2</v>
      </c>
      <c r="U175" s="321">
        <f t="shared" si="21"/>
        <v>0.10562752018559754</v>
      </c>
      <c r="V175" s="321">
        <f t="shared" si="21"/>
        <v>0.11436331180575038</v>
      </c>
      <c r="W175" s="321">
        <f t="shared" si="21"/>
        <v>0.10205230915055537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1.0000000000000002</v>
      </c>
      <c r="D178" s="234">
        <f t="shared" si="22"/>
        <v>0.99999999999999989</v>
      </c>
      <c r="E178" s="234">
        <f t="shared" si="22"/>
        <v>1.0000000000000002</v>
      </c>
      <c r="F178" s="234">
        <f t="shared" si="22"/>
        <v>1.0000000000000002</v>
      </c>
      <c r="G178" s="234">
        <f t="shared" si="22"/>
        <v>0.99999999999999989</v>
      </c>
      <c r="H178" s="234">
        <f t="shared" si="22"/>
        <v>1</v>
      </c>
      <c r="I178" s="234">
        <f t="shared" si="22"/>
        <v>1</v>
      </c>
      <c r="J178" s="234">
        <f t="shared" si="22"/>
        <v>1</v>
      </c>
      <c r="K178" s="234">
        <f t="shared" si="22"/>
        <v>1</v>
      </c>
      <c r="L178" s="234">
        <f t="shared" si="22"/>
        <v>0.99999999999999989</v>
      </c>
      <c r="M178" s="234">
        <f t="shared" si="22"/>
        <v>1.0000000000000002</v>
      </c>
      <c r="N178" s="234">
        <f t="shared" si="22"/>
        <v>1.0000000000000002</v>
      </c>
      <c r="O178" s="234">
        <f t="shared" si="22"/>
        <v>1</v>
      </c>
      <c r="P178" s="234">
        <f t="shared" si="22"/>
        <v>1.0000000000000002</v>
      </c>
      <c r="Q178" s="234">
        <f t="shared" si="22"/>
        <v>0.99999999999999967</v>
      </c>
      <c r="R178" s="234">
        <f t="shared" si="22"/>
        <v>0.99999999999999989</v>
      </c>
      <c r="S178" s="234">
        <f t="shared" si="22"/>
        <v>0.99999999999999989</v>
      </c>
      <c r="T178" s="234">
        <f t="shared" si="22"/>
        <v>1.0000000000000002</v>
      </c>
      <c r="U178" s="234">
        <f t="shared" si="22"/>
        <v>0.99999999999999978</v>
      </c>
      <c r="V178" s="234">
        <f t="shared" si="22"/>
        <v>1.0000000000000002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8.3135490690790029E-3</v>
      </c>
      <c r="C179" s="268">
        <f t="shared" si="23"/>
        <v>9.1888583079406758E-3</v>
      </c>
      <c r="D179" s="268">
        <f t="shared" si="23"/>
        <v>9.479456575655236E-3</v>
      </c>
      <c r="E179" s="268">
        <f t="shared" si="23"/>
        <v>1.0620014536546613E-2</v>
      </c>
      <c r="F179" s="268">
        <f t="shared" si="23"/>
        <v>1.0782012249639998E-2</v>
      </c>
      <c r="G179" s="268">
        <f t="shared" si="23"/>
        <v>1.0825030989339167E-2</v>
      </c>
      <c r="H179" s="268">
        <f t="shared" si="23"/>
        <v>1.0427707818625034E-2</v>
      </c>
      <c r="I179" s="268">
        <f t="shared" si="23"/>
        <v>1.0560851234288465E-2</v>
      </c>
      <c r="J179" s="268">
        <f t="shared" si="23"/>
        <v>8.767816044840001E-3</v>
      </c>
      <c r="K179" s="268">
        <f t="shared" si="23"/>
        <v>8.133211395556391E-3</v>
      </c>
      <c r="L179" s="268">
        <f t="shared" si="23"/>
        <v>8.1453148068388968E-3</v>
      </c>
      <c r="M179" s="268">
        <f t="shared" si="23"/>
        <v>8.0493338302316513E-3</v>
      </c>
      <c r="N179" s="268">
        <f t="shared" si="23"/>
        <v>8.2218364366757665E-3</v>
      </c>
      <c r="O179" s="268">
        <f t="shared" si="23"/>
        <v>7.9584631891853243E-3</v>
      </c>
      <c r="P179" s="268">
        <f t="shared" si="23"/>
        <v>9.1612446700091131E-3</v>
      </c>
      <c r="Q179" s="268">
        <f t="shared" si="23"/>
        <v>9.0747324692120306E-3</v>
      </c>
      <c r="R179" s="268">
        <f t="shared" si="23"/>
        <v>8.9680356426673456E-3</v>
      </c>
      <c r="S179" s="268">
        <f t="shared" si="23"/>
        <v>9.0336375094724006E-3</v>
      </c>
      <c r="T179" s="268">
        <f t="shared" si="23"/>
        <v>8.9971084492247669E-3</v>
      </c>
      <c r="U179" s="268">
        <f t="shared" si="23"/>
        <v>8.8623300529995855E-3</v>
      </c>
      <c r="V179" s="268">
        <f t="shared" si="23"/>
        <v>8.9317950639094239E-3</v>
      </c>
      <c r="W179" s="268">
        <f t="shared" si="23"/>
        <v>8.9029660870089313E-3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6.5976913590338859E-2</v>
      </c>
      <c r="C180" s="269">
        <f t="shared" si="24"/>
        <v>7.2923429637497969E-2</v>
      </c>
      <c r="D180" s="269">
        <f t="shared" si="24"/>
        <v>7.5229638049716982E-2</v>
      </c>
      <c r="E180" s="269">
        <f t="shared" si="24"/>
        <v>8.4281186721076429E-2</v>
      </c>
      <c r="F180" s="269">
        <f t="shared" si="24"/>
        <v>8.5566812033417178E-2</v>
      </c>
      <c r="G180" s="269">
        <f t="shared" si="24"/>
        <v>8.5908211795217237E-2</v>
      </c>
      <c r="H180" s="269">
        <f t="shared" si="24"/>
        <v>8.2755027002076958E-2</v>
      </c>
      <c r="I180" s="269">
        <f t="shared" si="24"/>
        <v>8.3811662568591072E-2</v>
      </c>
      <c r="J180" s="269">
        <f t="shared" si="24"/>
        <v>6.9582008449067825E-2</v>
      </c>
      <c r="K180" s="269">
        <f t="shared" si="24"/>
        <v>6.4545741054491651E-2</v>
      </c>
      <c r="L180" s="269">
        <f t="shared" si="24"/>
        <v>6.4641794582737985E-2</v>
      </c>
      <c r="M180" s="269">
        <f t="shared" si="24"/>
        <v>6.3880082761791926E-2</v>
      </c>
      <c r="N180" s="269">
        <f t="shared" si="24"/>
        <v>6.5249075650978358E-2</v>
      </c>
      <c r="O180" s="269">
        <f t="shared" si="24"/>
        <v>6.3158926925410183E-2</v>
      </c>
      <c r="P180" s="269">
        <f t="shared" si="24"/>
        <v>7.2704285853226344E-2</v>
      </c>
      <c r="Q180" s="269">
        <f t="shared" si="24"/>
        <v>7.2017718907019426E-2</v>
      </c>
      <c r="R180" s="269">
        <f t="shared" si="24"/>
        <v>7.1170965342830475E-2</v>
      </c>
      <c r="S180" s="269">
        <f t="shared" si="24"/>
        <v>7.169158639908435E-2</v>
      </c>
      <c r="T180" s="269">
        <f t="shared" si="24"/>
        <v>7.1401689192552131E-2</v>
      </c>
      <c r="U180" s="269">
        <f t="shared" si="24"/>
        <v>7.0332078304626205E-2</v>
      </c>
      <c r="V180" s="269">
        <f t="shared" si="24"/>
        <v>7.0883357545810516E-2</v>
      </c>
      <c r="W180" s="269">
        <f t="shared" si="24"/>
        <v>7.0654568745497068E-2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7.3853373034568265E-2</v>
      </c>
      <c r="C181" s="269">
        <f t="shared" si="25"/>
        <v>8.1629178433815966E-2</v>
      </c>
      <c r="D181" s="269">
        <f t="shared" si="25"/>
        <v>8.4210706742651742E-2</v>
      </c>
      <c r="E181" s="269">
        <f t="shared" si="25"/>
        <v>9.4342847883978884E-2</v>
      </c>
      <c r="F181" s="269">
        <f t="shared" si="25"/>
        <v>9.5781953786454585E-2</v>
      </c>
      <c r="G181" s="269">
        <f t="shared" si="25"/>
        <v>9.6164110552966711E-2</v>
      </c>
      <c r="H181" s="269">
        <f t="shared" si="25"/>
        <v>9.2634492083381037E-2</v>
      </c>
      <c r="I181" s="269">
        <f t="shared" si="25"/>
        <v>9.3817270973886535E-2</v>
      </c>
      <c r="J181" s="269">
        <f t="shared" si="25"/>
        <v>7.7888851521481048E-2</v>
      </c>
      <c r="K181" s="269">
        <f t="shared" si="25"/>
        <v>7.225134418212692E-2</v>
      </c>
      <c r="L181" s="269">
        <f t="shared" si="25"/>
        <v>7.2358864777844839E-2</v>
      </c>
      <c r="M181" s="269">
        <f t="shared" si="25"/>
        <v>7.1506218235351762E-2</v>
      </c>
      <c r="N181" s="269">
        <f t="shared" si="25"/>
        <v>7.3038644307212755E-2</v>
      </c>
      <c r="O181" s="269">
        <f t="shared" si="25"/>
        <v>7.0698969334151915E-2</v>
      </c>
      <c r="P181" s="269">
        <f t="shared" si="25"/>
        <v>8.1383872814512384E-2</v>
      </c>
      <c r="Q181" s="269">
        <f t="shared" si="25"/>
        <v>8.0615342096233208E-2</v>
      </c>
      <c r="R181" s="269">
        <f t="shared" si="25"/>
        <v>7.9667501352534781E-2</v>
      </c>
      <c r="S181" s="269">
        <f t="shared" si="25"/>
        <v>8.0250275219707567E-2</v>
      </c>
      <c r="T181" s="269">
        <f t="shared" si="25"/>
        <v>7.9925769489284385E-2</v>
      </c>
      <c r="U181" s="269">
        <f t="shared" si="25"/>
        <v>7.8728466256848859E-2</v>
      </c>
      <c r="V181" s="269">
        <f t="shared" si="25"/>
        <v>7.9345558346033226E-2</v>
      </c>
      <c r="W181" s="269">
        <f t="shared" si="25"/>
        <v>7.908945626886428E-2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0.11889765903723414</v>
      </c>
      <c r="C182" s="269">
        <f t="shared" si="26"/>
        <v>0.13141604541705321</v>
      </c>
      <c r="D182" s="269">
        <f t="shared" si="26"/>
        <v>0.13557208677369179</v>
      </c>
      <c r="E182" s="269">
        <f t="shared" si="26"/>
        <v>0.15188397360078054</v>
      </c>
      <c r="F182" s="269">
        <f t="shared" si="26"/>
        <v>0.15420081189645238</v>
      </c>
      <c r="G182" s="269">
        <f t="shared" si="26"/>
        <v>0.15481605183819844</v>
      </c>
      <c r="H182" s="269">
        <f t="shared" si="26"/>
        <v>0.14913366583354173</v>
      </c>
      <c r="I182" s="269">
        <f t="shared" si="26"/>
        <v>0.15103783940695362</v>
      </c>
      <c r="J182" s="269">
        <f t="shared" si="26"/>
        <v>0.12539443671270289</v>
      </c>
      <c r="K182" s="269">
        <f t="shared" si="26"/>
        <v>0.11631852862735796</v>
      </c>
      <c r="L182" s="269">
        <f t="shared" si="26"/>
        <v>0.11649162765593137</v>
      </c>
      <c r="M182" s="269">
        <f t="shared" si="26"/>
        <v>0.11511893912833805</v>
      </c>
      <c r="N182" s="269">
        <f t="shared" si="26"/>
        <v>0.11758601497207261</v>
      </c>
      <c r="O182" s="269">
        <f t="shared" si="26"/>
        <v>0.11381933694810836</v>
      </c>
      <c r="P182" s="269">
        <f t="shared" si="26"/>
        <v>0.13102112420106182</v>
      </c>
      <c r="Q182" s="269">
        <f t="shared" si="26"/>
        <v>0.12978385500742831</v>
      </c>
      <c r="R182" s="269">
        <f t="shared" si="26"/>
        <v>0.12825791189968283</v>
      </c>
      <c r="S182" s="269">
        <f t="shared" si="26"/>
        <v>0.12919612833730562</v>
      </c>
      <c r="T182" s="269">
        <f t="shared" si="26"/>
        <v>0.1286737016679993</v>
      </c>
      <c r="U182" s="269">
        <f t="shared" si="26"/>
        <v>0.1267461451374714</v>
      </c>
      <c r="V182" s="269">
        <f t="shared" si="26"/>
        <v>0.12773961099826661</v>
      </c>
      <c r="W182" s="269">
        <f t="shared" si="26"/>
        <v>0.12732730840193554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3.0822684508902565E-2</v>
      </c>
      <c r="C183" s="270">
        <f t="shared" si="27"/>
        <v>3.0181428194052038E-2</v>
      </c>
      <c r="D183" s="270">
        <f t="shared" si="27"/>
        <v>2.9707090822697894E-2</v>
      </c>
      <c r="E183" s="270">
        <f t="shared" si="27"/>
        <v>2.9147771284150421E-2</v>
      </c>
      <c r="F183" s="270">
        <f t="shared" si="27"/>
        <v>2.9360067314679099E-2</v>
      </c>
      <c r="G183" s="270">
        <f t="shared" si="27"/>
        <v>2.9197145898941103E-2</v>
      </c>
      <c r="H183" s="270">
        <f t="shared" si="27"/>
        <v>2.8660960298134044E-2</v>
      </c>
      <c r="I183" s="270">
        <f t="shared" si="27"/>
        <v>2.8760121149547225E-2</v>
      </c>
      <c r="J183" s="270">
        <f t="shared" si="27"/>
        <v>2.7704980615803215E-2</v>
      </c>
      <c r="K183" s="270">
        <f t="shared" si="27"/>
        <v>2.7799701949438507E-2</v>
      </c>
      <c r="L183" s="270">
        <f t="shared" si="27"/>
        <v>2.7960574526656758E-2</v>
      </c>
      <c r="M183" s="270">
        <f t="shared" si="27"/>
        <v>2.6940156302181148E-2</v>
      </c>
      <c r="N183" s="270">
        <f t="shared" si="27"/>
        <v>2.7150297678040534E-2</v>
      </c>
      <c r="O183" s="270">
        <f t="shared" si="27"/>
        <v>2.6779583490156019E-2</v>
      </c>
      <c r="P183" s="270">
        <f t="shared" si="27"/>
        <v>2.6837875645890498E-2</v>
      </c>
      <c r="Q183" s="270">
        <f t="shared" si="27"/>
        <v>2.6358733383987639E-2</v>
      </c>
      <c r="R183" s="270">
        <f t="shared" si="27"/>
        <v>2.6239214280164781E-2</v>
      </c>
      <c r="S183" s="270">
        <f t="shared" si="27"/>
        <v>2.6203700039012491E-2</v>
      </c>
      <c r="T183" s="270">
        <f t="shared" si="27"/>
        <v>2.6413701309583992E-2</v>
      </c>
      <c r="U183" s="270">
        <f t="shared" si="27"/>
        <v>2.5939494484751913E-2</v>
      </c>
      <c r="V183" s="270">
        <f t="shared" si="27"/>
        <v>2.6305054376365534E-2</v>
      </c>
      <c r="W183" s="270">
        <f t="shared" si="27"/>
        <v>2.6241846988762689E-2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0.42243088056643757</v>
      </c>
      <c r="C184" s="271">
        <f t="shared" si="28"/>
        <v>0.40248408027725607</v>
      </c>
      <c r="D184" s="271">
        <f t="shared" si="28"/>
        <v>0.39726449847221074</v>
      </c>
      <c r="E184" s="271">
        <f t="shared" si="28"/>
        <v>0.37916660969214228</v>
      </c>
      <c r="F184" s="271">
        <f t="shared" si="28"/>
        <v>0.37325415743703955</v>
      </c>
      <c r="G184" s="271">
        <f t="shared" si="28"/>
        <v>0.37566984050660635</v>
      </c>
      <c r="H184" s="271">
        <f t="shared" si="28"/>
        <v>0.3891921986092356</v>
      </c>
      <c r="I184" s="271">
        <f t="shared" si="28"/>
        <v>0.38616584423289985</v>
      </c>
      <c r="J184" s="271">
        <f t="shared" si="28"/>
        <v>0.43730811124085944</v>
      </c>
      <c r="K184" s="271">
        <f t="shared" si="28"/>
        <v>0.45226047063693642</v>
      </c>
      <c r="L184" s="271">
        <f t="shared" si="28"/>
        <v>0.45075672260858551</v>
      </c>
      <c r="M184" s="271">
        <f t="shared" si="28"/>
        <v>0.46146410333082549</v>
      </c>
      <c r="N184" s="271">
        <f t="shared" si="28"/>
        <v>0.45418602180376305</v>
      </c>
      <c r="O184" s="271">
        <f t="shared" si="28"/>
        <v>0.46504649176884255</v>
      </c>
      <c r="P184" s="271">
        <f t="shared" si="28"/>
        <v>0.43777222810182154</v>
      </c>
      <c r="Q184" s="271">
        <f t="shared" si="28"/>
        <v>0.44655759748224028</v>
      </c>
      <c r="R184" s="271">
        <f t="shared" si="28"/>
        <v>0.45039084676560742</v>
      </c>
      <c r="S184" s="271">
        <f t="shared" si="28"/>
        <v>0.44942883969626685</v>
      </c>
      <c r="T184" s="271">
        <f t="shared" si="28"/>
        <v>0.44752694154026224</v>
      </c>
      <c r="U184" s="271">
        <f t="shared" si="28"/>
        <v>0.45622158989971306</v>
      </c>
      <c r="V184" s="271">
        <f t="shared" si="28"/>
        <v>0.45029789421977234</v>
      </c>
      <c r="W184" s="271">
        <f t="shared" si="28"/>
        <v>0.45184184059616511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0.42207836668648518</v>
      </c>
      <c r="C185" s="320">
        <f t="shared" si="29"/>
        <v>0.40209445124306747</v>
      </c>
      <c r="D185" s="320">
        <f t="shared" si="29"/>
        <v>0.39686254739336846</v>
      </c>
      <c r="E185" s="320">
        <f t="shared" si="29"/>
        <v>0.37871629629429959</v>
      </c>
      <c r="F185" s="320">
        <f t="shared" si="29"/>
        <v>0.37279697495814479</v>
      </c>
      <c r="G185" s="320">
        <f t="shared" si="29"/>
        <v>0.37521083393276539</v>
      </c>
      <c r="H185" s="320">
        <f t="shared" si="29"/>
        <v>0.38875003946497488</v>
      </c>
      <c r="I185" s="320">
        <f t="shared" si="29"/>
        <v>0.38571803949712874</v>
      </c>
      <c r="J185" s="320">
        <f t="shared" si="29"/>
        <v>0.43693633538111615</v>
      </c>
      <c r="K185" s="320">
        <f t="shared" si="29"/>
        <v>0.45191560349515408</v>
      </c>
      <c r="L185" s="320">
        <f t="shared" si="29"/>
        <v>0.45041134225392182</v>
      </c>
      <c r="M185" s="320">
        <f t="shared" si="29"/>
        <v>0.46112279279353874</v>
      </c>
      <c r="N185" s="320">
        <f t="shared" si="29"/>
        <v>0.45383739675343332</v>
      </c>
      <c r="O185" s="320">
        <f t="shared" si="29"/>
        <v>0.46470903435878019</v>
      </c>
      <c r="P185" s="320">
        <f t="shared" si="29"/>
        <v>0.43738376995031686</v>
      </c>
      <c r="Q185" s="320">
        <f t="shared" si="29"/>
        <v>0.44617280764992306</v>
      </c>
      <c r="R185" s="320">
        <f t="shared" si="29"/>
        <v>0.45001058112770959</v>
      </c>
      <c r="S185" s="320">
        <f t="shared" si="29"/>
        <v>0.44904579238613646</v>
      </c>
      <c r="T185" s="320">
        <f t="shared" si="29"/>
        <v>0.44714544314752586</v>
      </c>
      <c r="U185" s="320">
        <f t="shared" si="29"/>
        <v>0.45584580642547806</v>
      </c>
      <c r="V185" s="320">
        <f t="shared" si="29"/>
        <v>0.44991916526698023</v>
      </c>
      <c r="W185" s="320">
        <f t="shared" si="29"/>
        <v>0.45146433405926517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3.5251387995237609E-4</v>
      </c>
      <c r="C186" s="320">
        <f t="shared" si="30"/>
        <v>3.8962903418860096E-4</v>
      </c>
      <c r="D186" s="320">
        <f t="shared" si="30"/>
        <v>4.0195107884225065E-4</v>
      </c>
      <c r="E186" s="320">
        <f t="shared" si="30"/>
        <v>4.5031339784266418E-4</v>
      </c>
      <c r="F186" s="320">
        <f t="shared" si="30"/>
        <v>4.5718247889474579E-4</v>
      </c>
      <c r="G186" s="320">
        <f t="shared" si="30"/>
        <v>4.5900657384096019E-4</v>
      </c>
      <c r="H186" s="320">
        <f t="shared" si="30"/>
        <v>4.4215914426069157E-4</v>
      </c>
      <c r="I186" s="320">
        <f t="shared" si="30"/>
        <v>4.4780473577108457E-4</v>
      </c>
      <c r="J186" s="320">
        <f t="shared" si="30"/>
        <v>3.7177585974333455E-4</v>
      </c>
      <c r="K186" s="320">
        <f t="shared" si="30"/>
        <v>3.4486714178233457E-4</v>
      </c>
      <c r="L186" s="320">
        <f t="shared" si="30"/>
        <v>3.4538035466366861E-4</v>
      </c>
      <c r="M186" s="320">
        <f t="shared" si="30"/>
        <v>3.4131053728672184E-4</v>
      </c>
      <c r="N186" s="320">
        <f t="shared" si="30"/>
        <v>3.4862505032973564E-4</v>
      </c>
      <c r="O186" s="320">
        <f t="shared" si="30"/>
        <v>3.374574100623763E-4</v>
      </c>
      <c r="P186" s="320">
        <f t="shared" si="30"/>
        <v>3.8845815150468689E-4</v>
      </c>
      <c r="Q186" s="320">
        <f t="shared" si="30"/>
        <v>3.847898323172021E-4</v>
      </c>
      <c r="R186" s="320">
        <f t="shared" si="30"/>
        <v>3.8026563789778529E-4</v>
      </c>
      <c r="S186" s="320">
        <f t="shared" si="30"/>
        <v>3.8304731013035582E-4</v>
      </c>
      <c r="T186" s="320">
        <f t="shared" si="30"/>
        <v>3.8149839273636342E-4</v>
      </c>
      <c r="U186" s="320">
        <f t="shared" si="30"/>
        <v>3.7578347423497272E-4</v>
      </c>
      <c r="V186" s="320">
        <f t="shared" si="30"/>
        <v>3.7872895279211961E-4</v>
      </c>
      <c r="W186" s="320">
        <f t="shared" si="30"/>
        <v>3.7750653689996503E-4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0.21494378181240525</v>
      </c>
      <c r="C187" s="271">
        <f t="shared" si="31"/>
        <v>0.20610427697563843</v>
      </c>
      <c r="D187" s="271">
        <f t="shared" si="31"/>
        <v>0.20233722867539303</v>
      </c>
      <c r="E187" s="271">
        <f t="shared" si="31"/>
        <v>0.18218759936986131</v>
      </c>
      <c r="F187" s="271">
        <f t="shared" si="31"/>
        <v>0.18213514950479348</v>
      </c>
      <c r="G187" s="271">
        <f t="shared" si="31"/>
        <v>0.17849025816066835</v>
      </c>
      <c r="H187" s="271">
        <f t="shared" si="31"/>
        <v>0.17964830629961745</v>
      </c>
      <c r="I187" s="271">
        <f t="shared" si="31"/>
        <v>0.17788359475990043</v>
      </c>
      <c r="J187" s="271">
        <f t="shared" si="31"/>
        <v>0.19043410404288469</v>
      </c>
      <c r="K187" s="271">
        <f t="shared" si="31"/>
        <v>0.19706018751456905</v>
      </c>
      <c r="L187" s="271">
        <f t="shared" si="31"/>
        <v>0.19787871616276617</v>
      </c>
      <c r="M187" s="271">
        <f t="shared" si="31"/>
        <v>0.19236986406315115</v>
      </c>
      <c r="N187" s="271">
        <f t="shared" si="31"/>
        <v>0.19342406925902694</v>
      </c>
      <c r="O187" s="271">
        <f t="shared" si="31"/>
        <v>0.19222504382573111</v>
      </c>
      <c r="P187" s="271">
        <f t="shared" si="31"/>
        <v>0.17797842015328863</v>
      </c>
      <c r="Q187" s="271">
        <f t="shared" si="31"/>
        <v>0.17299646851151387</v>
      </c>
      <c r="R187" s="271">
        <f t="shared" si="31"/>
        <v>0.17308025557331569</v>
      </c>
      <c r="S187" s="271">
        <f t="shared" si="31"/>
        <v>0.17181626062147087</v>
      </c>
      <c r="T187" s="271">
        <f t="shared" si="31"/>
        <v>0.17461297685410498</v>
      </c>
      <c r="U187" s="271">
        <f t="shared" si="31"/>
        <v>0.1713950543554168</v>
      </c>
      <c r="V187" s="271">
        <f t="shared" si="31"/>
        <v>0.17426758857732841</v>
      </c>
      <c r="W187" s="271">
        <f t="shared" si="31"/>
        <v>0.1738186057297679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0.21012434510705688</v>
      </c>
      <c r="C188" s="320">
        <f t="shared" si="32"/>
        <v>0.19897245001904387</v>
      </c>
      <c r="D188" s="320">
        <f t="shared" si="32"/>
        <v>0.19397260709492145</v>
      </c>
      <c r="E188" s="320">
        <f t="shared" si="32"/>
        <v>0.16433118542256261</v>
      </c>
      <c r="F188" s="320">
        <f t="shared" si="32"/>
        <v>0.16403308835997737</v>
      </c>
      <c r="G188" s="320">
        <f t="shared" si="32"/>
        <v>0.15770630550874459</v>
      </c>
      <c r="H188" s="320">
        <f t="shared" si="32"/>
        <v>0.16108333514316944</v>
      </c>
      <c r="I188" s="320">
        <f t="shared" si="32"/>
        <v>0.15790078460400189</v>
      </c>
      <c r="J188" s="320">
        <f t="shared" si="32"/>
        <v>0.18102839545588553</v>
      </c>
      <c r="K188" s="320">
        <f t="shared" si="32"/>
        <v>0.18935997060167142</v>
      </c>
      <c r="L188" s="320">
        <f t="shared" si="32"/>
        <v>0.19014281916192866</v>
      </c>
      <c r="M188" s="320">
        <f t="shared" si="32"/>
        <v>0.18310982628599037</v>
      </c>
      <c r="N188" s="320">
        <f t="shared" si="32"/>
        <v>0.18342196295447241</v>
      </c>
      <c r="O188" s="320">
        <f t="shared" si="32"/>
        <v>0.18302308971125161</v>
      </c>
      <c r="P188" s="320">
        <f t="shared" si="32"/>
        <v>0.16303702641221754</v>
      </c>
      <c r="Q188" s="320">
        <f t="shared" si="32"/>
        <v>0.15743776154326403</v>
      </c>
      <c r="R188" s="320">
        <f t="shared" si="32"/>
        <v>0.15828792657354135</v>
      </c>
      <c r="S188" s="320">
        <f t="shared" si="32"/>
        <v>0.1561242633807613</v>
      </c>
      <c r="T188" s="320">
        <f t="shared" si="32"/>
        <v>0.16002392660824113</v>
      </c>
      <c r="U188" s="320">
        <f t="shared" si="32"/>
        <v>0.15629242065193916</v>
      </c>
      <c r="V188" s="320">
        <f t="shared" si="32"/>
        <v>0.15998435839085928</v>
      </c>
      <c r="W188" s="320">
        <f t="shared" si="32"/>
        <v>0.15944007152470122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4.8194367053484713E-3</v>
      </c>
      <c r="C189" s="320">
        <f t="shared" si="33"/>
        <v>7.131826956594609E-3</v>
      </c>
      <c r="D189" s="320">
        <f t="shared" si="33"/>
        <v>8.3646215804716699E-3</v>
      </c>
      <c r="E189" s="320">
        <f t="shared" si="33"/>
        <v>1.7856413947298713E-2</v>
      </c>
      <c r="F189" s="320">
        <f t="shared" si="33"/>
        <v>1.8102061144816051E-2</v>
      </c>
      <c r="G189" s="320">
        <f t="shared" si="33"/>
        <v>2.0783952651923704E-2</v>
      </c>
      <c r="H189" s="320">
        <f t="shared" si="33"/>
        <v>1.8564971156447993E-2</v>
      </c>
      <c r="I189" s="320">
        <f t="shared" si="33"/>
        <v>1.9982810155898534E-2</v>
      </c>
      <c r="J189" s="320">
        <f t="shared" si="33"/>
        <v>9.4057085869991806E-3</v>
      </c>
      <c r="K189" s="320">
        <f t="shared" si="33"/>
        <v>7.700216912897578E-3</v>
      </c>
      <c r="L189" s="320">
        <f t="shared" si="33"/>
        <v>7.7358970008374111E-3</v>
      </c>
      <c r="M189" s="320">
        <f t="shared" si="33"/>
        <v>9.2600377771607581E-3</v>
      </c>
      <c r="N189" s="320">
        <f t="shared" si="33"/>
        <v>1.0002106304554606E-2</v>
      </c>
      <c r="O189" s="320">
        <f t="shared" si="33"/>
        <v>9.2019541144794346E-3</v>
      </c>
      <c r="P189" s="320">
        <f t="shared" si="33"/>
        <v>1.4941393741071085E-2</v>
      </c>
      <c r="Q189" s="320">
        <f t="shared" si="33"/>
        <v>1.5558706968249864E-2</v>
      </c>
      <c r="R189" s="320">
        <f t="shared" si="33"/>
        <v>1.4792328999774349E-2</v>
      </c>
      <c r="S189" s="320">
        <f t="shared" si="33"/>
        <v>1.5691997240709545E-2</v>
      </c>
      <c r="T189" s="320">
        <f t="shared" si="33"/>
        <v>1.4589050245863842E-2</v>
      </c>
      <c r="U189" s="320">
        <f t="shared" si="33"/>
        <v>1.5102633703477643E-2</v>
      </c>
      <c r="V189" s="320">
        <f t="shared" si="33"/>
        <v>1.4283230186469039E-2</v>
      </c>
      <c r="W189" s="320">
        <f t="shared" si="33"/>
        <v>1.4378534205066719E-2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4.2210059118167061E-2</v>
      </c>
      <c r="C190" s="271">
        <f t="shared" si="34"/>
        <v>4.1147264283601659E-2</v>
      </c>
      <c r="D190" s="271">
        <f t="shared" si="34"/>
        <v>4.0485586731223884E-2</v>
      </c>
      <c r="E190" s="271">
        <f t="shared" si="34"/>
        <v>3.9562444325106576E-2</v>
      </c>
      <c r="F190" s="271">
        <f t="shared" si="34"/>
        <v>3.9672052753218896E-2</v>
      </c>
      <c r="G190" s="271">
        <f t="shared" si="34"/>
        <v>3.9565675810989881E-2</v>
      </c>
      <c r="H190" s="271">
        <f t="shared" si="34"/>
        <v>3.9261735260585268E-2</v>
      </c>
      <c r="I190" s="271">
        <f t="shared" si="34"/>
        <v>3.9315747796435437E-2</v>
      </c>
      <c r="J190" s="271">
        <f t="shared" si="34"/>
        <v>3.9136360294043007E-2</v>
      </c>
      <c r="K190" s="271">
        <f t="shared" si="34"/>
        <v>3.9568894275180747E-2</v>
      </c>
      <c r="L190" s="271">
        <f t="shared" si="34"/>
        <v>3.9671633141439074E-2</v>
      </c>
      <c r="M190" s="271">
        <f t="shared" si="34"/>
        <v>3.8836905907185394E-2</v>
      </c>
      <c r="N190" s="271">
        <f t="shared" si="34"/>
        <v>3.8841717735241352E-2</v>
      </c>
      <c r="O190" s="271">
        <f t="shared" si="34"/>
        <v>3.8725281221288183E-2</v>
      </c>
      <c r="P190" s="271">
        <f t="shared" si="34"/>
        <v>3.8290414064255734E-2</v>
      </c>
      <c r="Q190" s="271">
        <f t="shared" si="34"/>
        <v>3.7979688207873862E-2</v>
      </c>
      <c r="R190" s="271">
        <f t="shared" si="34"/>
        <v>3.7898828017959352E-2</v>
      </c>
      <c r="S190" s="271">
        <f t="shared" si="34"/>
        <v>3.7875181274573129E-2</v>
      </c>
      <c r="T190" s="271">
        <f t="shared" si="34"/>
        <v>3.8042808294787393E-2</v>
      </c>
      <c r="U190" s="271">
        <f t="shared" si="34"/>
        <v>3.7735134390929362E-2</v>
      </c>
      <c r="V190" s="271">
        <f t="shared" si="34"/>
        <v>3.8001004921411528E-2</v>
      </c>
      <c r="W190" s="271">
        <f t="shared" si="34"/>
        <v>3.7973471902393606E-2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2.6222807090240285E-2</v>
      </c>
      <c r="C191" s="320">
        <f t="shared" si="35"/>
        <v>2.3096638081749013E-2</v>
      </c>
      <c r="D191" s="320">
        <f t="shared" si="35"/>
        <v>2.0597835910507074E-2</v>
      </c>
      <c r="E191" s="320">
        <f t="shared" si="35"/>
        <v>1.3009709511916906E-2</v>
      </c>
      <c r="F191" s="320">
        <f t="shared" si="35"/>
        <v>1.3691031448437209E-2</v>
      </c>
      <c r="G191" s="320">
        <f t="shared" si="35"/>
        <v>1.1817459155381698E-2</v>
      </c>
      <c r="H191" s="320">
        <f t="shared" si="35"/>
        <v>1.2450981646983163E-2</v>
      </c>
      <c r="I191" s="320">
        <f t="shared" si="35"/>
        <v>1.2037783198057726E-2</v>
      </c>
      <c r="J191" s="320">
        <f t="shared" si="35"/>
        <v>1.8183752190726429E-2</v>
      </c>
      <c r="K191" s="320">
        <f t="shared" si="35"/>
        <v>2.0170755133751262E-2</v>
      </c>
      <c r="L191" s="320">
        <f t="shared" si="35"/>
        <v>2.0332067211431618E-2</v>
      </c>
      <c r="M191" s="320">
        <f t="shared" si="35"/>
        <v>1.8118045882956752E-2</v>
      </c>
      <c r="N191" s="320">
        <f t="shared" si="35"/>
        <v>1.751196191952565E-2</v>
      </c>
      <c r="O191" s="320">
        <f t="shared" si="35"/>
        <v>1.7969418052179987E-2</v>
      </c>
      <c r="P191" s="320">
        <f t="shared" si="35"/>
        <v>1.3936462809747131E-2</v>
      </c>
      <c r="Q191" s="320">
        <f t="shared" si="35"/>
        <v>1.3499076090645427E-2</v>
      </c>
      <c r="R191" s="320">
        <f t="shared" si="35"/>
        <v>1.3658658137840091E-2</v>
      </c>
      <c r="S191" s="320">
        <f t="shared" si="35"/>
        <v>1.3309446935113071E-2</v>
      </c>
      <c r="T191" s="320">
        <f t="shared" si="35"/>
        <v>1.4071463393264119E-2</v>
      </c>
      <c r="U191" s="320">
        <f t="shared" si="35"/>
        <v>1.3448249160497206E-2</v>
      </c>
      <c r="V191" s="320">
        <f t="shared" si="35"/>
        <v>1.4261611296261776E-2</v>
      </c>
      <c r="W191" s="320">
        <f t="shared" si="35"/>
        <v>1.4257151398837702E-2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9.2578581167798903E-3</v>
      </c>
      <c r="C192" s="320">
        <f t="shared" si="36"/>
        <v>8.8195313310569148E-3</v>
      </c>
      <c r="D192" s="320">
        <f t="shared" si="36"/>
        <v>8.7047748608274789E-3</v>
      </c>
      <c r="E192" s="320">
        <f t="shared" si="36"/>
        <v>8.3067553666148642E-3</v>
      </c>
      <c r="F192" s="320">
        <f t="shared" si="36"/>
        <v>8.1769210955339854E-3</v>
      </c>
      <c r="G192" s="320">
        <f t="shared" si="36"/>
        <v>8.2298666280813861E-3</v>
      </c>
      <c r="H192" s="320">
        <f t="shared" si="36"/>
        <v>8.5268352806449517E-3</v>
      </c>
      <c r="I192" s="320">
        <f t="shared" si="36"/>
        <v>8.4603314564078505E-3</v>
      </c>
      <c r="J192" s="320">
        <f t="shared" si="36"/>
        <v>9.5837524931211941E-3</v>
      </c>
      <c r="K192" s="320">
        <f t="shared" si="36"/>
        <v>9.912307448405067E-3</v>
      </c>
      <c r="L192" s="320">
        <f t="shared" si="36"/>
        <v>9.879313013624564E-3</v>
      </c>
      <c r="M192" s="320">
        <f t="shared" si="36"/>
        <v>1.0114257746990485E-2</v>
      </c>
      <c r="N192" s="320">
        <f t="shared" si="36"/>
        <v>9.9544600217639119E-3</v>
      </c>
      <c r="O192" s="320">
        <f t="shared" si="36"/>
        <v>1.019291829489808E-2</v>
      </c>
      <c r="P192" s="320">
        <f t="shared" si="36"/>
        <v>9.5935665136565786E-3</v>
      </c>
      <c r="Q192" s="320">
        <f t="shared" si="36"/>
        <v>9.7863450837708393E-3</v>
      </c>
      <c r="R192" s="320">
        <f t="shared" si="36"/>
        <v>9.8705227274170013E-3</v>
      </c>
      <c r="S192" s="320">
        <f t="shared" si="36"/>
        <v>9.849361071224411E-3</v>
      </c>
      <c r="T192" s="320">
        <f t="shared" si="36"/>
        <v>9.8076788505469959E-3</v>
      </c>
      <c r="U192" s="320">
        <f t="shared" si="36"/>
        <v>9.9985124377408967E-3</v>
      </c>
      <c r="V192" s="320">
        <f t="shared" si="36"/>
        <v>9.868517613828974E-3</v>
      </c>
      <c r="W192" s="320">
        <f t="shared" si="36"/>
        <v>9.9024093139834964E-3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6.7293939111468838E-3</v>
      </c>
      <c r="C193" s="320">
        <f t="shared" si="37"/>
        <v>9.2310948707957276E-3</v>
      </c>
      <c r="D193" s="320">
        <f t="shared" si="37"/>
        <v>1.1182975959889331E-2</v>
      </c>
      <c r="E193" s="320">
        <f t="shared" si="37"/>
        <v>1.8245979446574804E-2</v>
      </c>
      <c r="F193" s="320">
        <f t="shared" si="37"/>
        <v>1.7804100209247702E-2</v>
      </c>
      <c r="G193" s="320">
        <f t="shared" si="37"/>
        <v>1.9518350027526797E-2</v>
      </c>
      <c r="H193" s="320">
        <f t="shared" si="37"/>
        <v>1.8283918332957155E-2</v>
      </c>
      <c r="I193" s="320">
        <f t="shared" si="37"/>
        <v>1.881763314196986E-2</v>
      </c>
      <c r="J193" s="320">
        <f t="shared" si="37"/>
        <v>1.1368855610195383E-2</v>
      </c>
      <c r="K193" s="320">
        <f t="shared" si="37"/>
        <v>9.4858316930244175E-3</v>
      </c>
      <c r="L193" s="320">
        <f t="shared" si="37"/>
        <v>9.4602529163828903E-3</v>
      </c>
      <c r="M193" s="320">
        <f t="shared" si="37"/>
        <v>1.0604602277238161E-2</v>
      </c>
      <c r="N193" s="320">
        <f t="shared" si="37"/>
        <v>1.1375295793951787E-2</v>
      </c>
      <c r="O193" s="320">
        <f t="shared" si="37"/>
        <v>1.056294487421012E-2</v>
      </c>
      <c r="P193" s="320">
        <f t="shared" si="37"/>
        <v>1.4760384740852027E-2</v>
      </c>
      <c r="Q193" s="320">
        <f t="shared" si="37"/>
        <v>1.4694267033457595E-2</v>
      </c>
      <c r="R193" s="320">
        <f t="shared" si="37"/>
        <v>1.4369647152702258E-2</v>
      </c>
      <c r="S193" s="320">
        <f t="shared" si="37"/>
        <v>1.4716373268235652E-2</v>
      </c>
      <c r="T193" s="320">
        <f t="shared" si="37"/>
        <v>1.4163666050976275E-2</v>
      </c>
      <c r="U193" s="320">
        <f t="shared" si="37"/>
        <v>1.428837279269126E-2</v>
      </c>
      <c r="V193" s="320">
        <f t="shared" si="37"/>
        <v>1.387087601132078E-2</v>
      </c>
      <c r="W193" s="320">
        <f t="shared" si="37"/>
        <v>1.3813911189572405E-2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2.2551099262867143E-2</v>
      </c>
      <c r="C194" s="321">
        <f t="shared" si="38"/>
        <v>2.4925438473143911E-2</v>
      </c>
      <c r="D194" s="321">
        <f t="shared" si="38"/>
        <v>2.5713707156758511E-2</v>
      </c>
      <c r="E194" s="321">
        <f t="shared" si="38"/>
        <v>2.8807552586357251E-2</v>
      </c>
      <c r="F194" s="321">
        <f t="shared" si="38"/>
        <v>2.9246983024305093E-2</v>
      </c>
      <c r="G194" s="321">
        <f t="shared" si="38"/>
        <v>2.9363674447072729E-2</v>
      </c>
      <c r="H194" s="321">
        <f t="shared" si="38"/>
        <v>2.8285906794802876E-2</v>
      </c>
      <c r="I194" s="321">
        <f t="shared" si="38"/>
        <v>2.8647067877497479E-2</v>
      </c>
      <c r="J194" s="321">
        <f t="shared" si="38"/>
        <v>2.3783331078317718E-2</v>
      </c>
      <c r="K194" s="321">
        <f t="shared" si="38"/>
        <v>2.2061920364342468E-2</v>
      </c>
      <c r="L194" s="321">
        <f t="shared" si="38"/>
        <v>2.209475173719937E-2</v>
      </c>
      <c r="M194" s="321">
        <f t="shared" si="38"/>
        <v>2.18343964409436E-2</v>
      </c>
      <c r="N194" s="321">
        <f t="shared" si="38"/>
        <v>2.2302322156988665E-2</v>
      </c>
      <c r="O194" s="321">
        <f t="shared" si="38"/>
        <v>2.1587903297126353E-2</v>
      </c>
      <c r="P194" s="321">
        <f t="shared" si="38"/>
        <v>2.4850534495934034E-2</v>
      </c>
      <c r="Q194" s="321">
        <f t="shared" si="38"/>
        <v>2.4615863934491122E-2</v>
      </c>
      <c r="R194" s="321">
        <f t="shared" si="38"/>
        <v>2.4326441125237314E-2</v>
      </c>
      <c r="S194" s="321">
        <f t="shared" si="38"/>
        <v>2.4504390903106847E-2</v>
      </c>
      <c r="T194" s="321">
        <f t="shared" si="38"/>
        <v>2.440530320220095E-2</v>
      </c>
      <c r="U194" s="321">
        <f t="shared" si="38"/>
        <v>2.4039707117242626E-2</v>
      </c>
      <c r="V194" s="321">
        <f t="shared" si="38"/>
        <v>2.4228135951102563E-2</v>
      </c>
      <c r="W194" s="321">
        <f t="shared" si="38"/>
        <v>2.4149935279604996E-2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</v>
      </c>
      <c r="C197" s="234">
        <f t="shared" si="39"/>
        <v>1.0000000000000002</v>
      </c>
      <c r="D197" s="234">
        <f t="shared" si="39"/>
        <v>1</v>
      </c>
      <c r="E197" s="234">
        <f t="shared" si="39"/>
        <v>1.0000000000000002</v>
      </c>
      <c r="F197" s="234">
        <f t="shared" si="39"/>
        <v>1</v>
      </c>
      <c r="G197" s="234">
        <f t="shared" si="39"/>
        <v>1</v>
      </c>
      <c r="H197" s="234">
        <f t="shared" si="39"/>
        <v>1.0000000000000004</v>
      </c>
      <c r="I197" s="234">
        <f t="shared" si="39"/>
        <v>1.0000000000000002</v>
      </c>
      <c r="J197" s="234">
        <f t="shared" si="39"/>
        <v>1</v>
      </c>
      <c r="K197" s="234">
        <f t="shared" si="39"/>
        <v>0.99999999999999944</v>
      </c>
      <c r="L197" s="234">
        <f t="shared" si="39"/>
        <v>0.99999999999999967</v>
      </c>
      <c r="M197" s="234">
        <f t="shared" si="39"/>
        <v>1.0000000000000004</v>
      </c>
      <c r="N197" s="234">
        <f t="shared" si="39"/>
        <v>1</v>
      </c>
      <c r="O197" s="234">
        <f t="shared" si="39"/>
        <v>0.99999999999999989</v>
      </c>
      <c r="P197" s="234">
        <f t="shared" si="39"/>
        <v>1</v>
      </c>
      <c r="Q197" s="234">
        <f t="shared" si="39"/>
        <v>0.99999999999999989</v>
      </c>
      <c r="R197" s="234">
        <f t="shared" si="39"/>
        <v>1.0000000000000002</v>
      </c>
      <c r="S197" s="234">
        <f t="shared" si="39"/>
        <v>1</v>
      </c>
      <c r="T197" s="234">
        <f t="shared" si="39"/>
        <v>1.0000000000000002</v>
      </c>
      <c r="U197" s="234">
        <f t="shared" si="39"/>
        <v>0.99999999999999989</v>
      </c>
      <c r="V197" s="234">
        <f t="shared" si="39"/>
        <v>1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4.2154496471585277E-3</v>
      </c>
      <c r="C198" s="268">
        <f t="shared" si="40"/>
        <v>4.6907535892175018E-3</v>
      </c>
      <c r="D198" s="268">
        <f t="shared" si="40"/>
        <v>4.8553599388246405E-3</v>
      </c>
      <c r="E198" s="268">
        <f t="shared" si="40"/>
        <v>5.4840578889179424E-3</v>
      </c>
      <c r="F198" s="268">
        <f t="shared" si="40"/>
        <v>5.5678422527248661E-3</v>
      </c>
      <c r="G198" s="268">
        <f t="shared" si="40"/>
        <v>5.5949445557220484E-3</v>
      </c>
      <c r="H198" s="268">
        <f t="shared" si="40"/>
        <v>5.3893729011225714E-3</v>
      </c>
      <c r="I198" s="268">
        <f t="shared" si="40"/>
        <v>5.4599916632040654E-3</v>
      </c>
      <c r="J198" s="268">
        <f t="shared" si="40"/>
        <v>4.5096008538516672E-3</v>
      </c>
      <c r="K198" s="268">
        <f t="shared" si="40"/>
        <v>5.6418817832417896E-3</v>
      </c>
      <c r="L198" s="268">
        <f t="shared" si="40"/>
        <v>5.8285850223743392E-3</v>
      </c>
      <c r="M198" s="268">
        <f t="shared" si="40"/>
        <v>6.8192645361545593E-3</v>
      </c>
      <c r="N198" s="268">
        <f t="shared" si="40"/>
        <v>7.5131125074401391E-3</v>
      </c>
      <c r="O198" s="268">
        <f t="shared" si="40"/>
        <v>6.8546868937234048E-3</v>
      </c>
      <c r="P198" s="268">
        <f t="shared" si="40"/>
        <v>5.2769697277005702E-3</v>
      </c>
      <c r="Q198" s="268">
        <f t="shared" si="40"/>
        <v>4.983204813961987E-3</v>
      </c>
      <c r="R198" s="268">
        <f t="shared" si="40"/>
        <v>4.8291135105503072E-3</v>
      </c>
      <c r="S198" s="268">
        <f t="shared" si="40"/>
        <v>4.9318123899492038E-3</v>
      </c>
      <c r="T198" s="268">
        <f t="shared" si="40"/>
        <v>4.8710249011590691E-3</v>
      </c>
      <c r="U198" s="268">
        <f t="shared" si="40"/>
        <v>4.7699912092579819E-3</v>
      </c>
      <c r="V198" s="268">
        <f t="shared" si="40"/>
        <v>4.763985306269718E-3</v>
      </c>
      <c r="W198" s="268">
        <f t="shared" si="40"/>
        <v>4.7491388576475779E-3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3.3639811003107922E-2</v>
      </c>
      <c r="C199" s="269">
        <f t="shared" si="41"/>
        <v>3.7432795410043913E-2</v>
      </c>
      <c r="D199" s="269">
        <f t="shared" si="41"/>
        <v>3.8746374495119203E-2</v>
      </c>
      <c r="E199" s="269">
        <f t="shared" si="41"/>
        <v>4.3763462110775107E-2</v>
      </c>
      <c r="F199" s="269">
        <f t="shared" si="41"/>
        <v>4.4432071725263214E-2</v>
      </c>
      <c r="G199" s="269">
        <f t="shared" si="41"/>
        <v>4.4648351464528668E-2</v>
      </c>
      <c r="H199" s="269">
        <f t="shared" si="41"/>
        <v>4.3007864164915428E-2</v>
      </c>
      <c r="I199" s="269">
        <f t="shared" si="41"/>
        <v>4.3571410644778201E-2</v>
      </c>
      <c r="J199" s="269">
        <f t="shared" si="41"/>
        <v>3.598717411445794E-2</v>
      </c>
      <c r="K199" s="269">
        <f t="shared" si="41"/>
        <v>4.5022916361499556E-2</v>
      </c>
      <c r="L199" s="269">
        <f t="shared" si="41"/>
        <v>4.6512831365542018E-2</v>
      </c>
      <c r="M199" s="269">
        <f t="shared" si="41"/>
        <v>5.4418576753980326E-2</v>
      </c>
      <c r="N199" s="269">
        <f t="shared" si="41"/>
        <v>5.995556961894552E-2</v>
      </c>
      <c r="O199" s="269">
        <f t="shared" si="41"/>
        <v>5.4701251560617753E-2</v>
      </c>
      <c r="P199" s="269">
        <f t="shared" si="41"/>
        <v>4.2110872900267195E-2</v>
      </c>
      <c r="Q199" s="269">
        <f t="shared" si="41"/>
        <v>3.9766592454604309E-2</v>
      </c>
      <c r="R199" s="269">
        <f t="shared" si="41"/>
        <v>3.8536924742291444E-2</v>
      </c>
      <c r="S199" s="269">
        <f t="shared" si="41"/>
        <v>3.9356474537065665E-2</v>
      </c>
      <c r="T199" s="269">
        <f t="shared" si="41"/>
        <v>3.8871382837386129E-2</v>
      </c>
      <c r="U199" s="269">
        <f t="shared" si="41"/>
        <v>3.8065121445368381E-2</v>
      </c>
      <c r="V199" s="269">
        <f t="shared" si="41"/>
        <v>3.8017193594643249E-2</v>
      </c>
      <c r="W199" s="269">
        <f t="shared" si="41"/>
        <v>3.7898717093316103E-2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4.1245486941966537E-2</v>
      </c>
      <c r="C200" s="269">
        <f t="shared" si="42"/>
        <v>4.5896032951660427E-2</v>
      </c>
      <c r="D200" s="269">
        <f t="shared" si="42"/>
        <v>4.7506601126247085E-2</v>
      </c>
      <c r="E200" s="269">
        <f t="shared" si="42"/>
        <v>5.3658009697452193E-2</v>
      </c>
      <c r="F200" s="269">
        <f t="shared" si="42"/>
        <v>5.4477786274707431E-2</v>
      </c>
      <c r="G200" s="269">
        <f t="shared" si="42"/>
        <v>5.4742965028561338E-2</v>
      </c>
      <c r="H200" s="269">
        <f t="shared" si="42"/>
        <v>5.2731577464927029E-2</v>
      </c>
      <c r="I200" s="269">
        <f t="shared" si="42"/>
        <v>5.3422537023951444E-2</v>
      </c>
      <c r="J200" s="269">
        <f t="shared" si="42"/>
        <v>4.4123568942733338E-2</v>
      </c>
      <c r="K200" s="269">
        <f t="shared" si="42"/>
        <v>5.5202215871721708E-2</v>
      </c>
      <c r="L200" s="269">
        <f t="shared" si="42"/>
        <v>5.7028988020893338E-2</v>
      </c>
      <c r="M200" s="269">
        <f t="shared" si="42"/>
        <v>6.6722155386049392E-2</v>
      </c>
      <c r="N200" s="269">
        <f t="shared" si="42"/>
        <v>7.3511015373657076E-2</v>
      </c>
      <c r="O200" s="269">
        <f t="shared" si="42"/>
        <v>6.7068740568852911E-2</v>
      </c>
      <c r="P200" s="269">
        <f t="shared" si="42"/>
        <v>5.1631784083516888E-2</v>
      </c>
      <c r="Q200" s="269">
        <f t="shared" si="42"/>
        <v>4.8757481713002329E-2</v>
      </c>
      <c r="R200" s="269">
        <f t="shared" si="42"/>
        <v>4.7249796560833252E-2</v>
      </c>
      <c r="S200" s="269">
        <f t="shared" si="42"/>
        <v>4.8254639612880415E-2</v>
      </c>
      <c r="T200" s="269">
        <f t="shared" si="42"/>
        <v>4.765987279439441E-2</v>
      </c>
      <c r="U200" s="269">
        <f t="shared" si="42"/>
        <v>4.6671322540256278E-2</v>
      </c>
      <c r="V200" s="269">
        <f t="shared" si="42"/>
        <v>4.6612558609000647E-2</v>
      </c>
      <c r="W200" s="269">
        <f t="shared" si="42"/>
        <v>4.6467295575627281E-2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7.6375492013285237E-2</v>
      </c>
      <c r="C201" s="269">
        <f t="shared" si="43"/>
        <v>8.4987046051198528E-2</v>
      </c>
      <c r="D201" s="269">
        <f t="shared" si="43"/>
        <v>8.7969382929123291E-2</v>
      </c>
      <c r="E201" s="269">
        <f t="shared" si="43"/>
        <v>9.9360128706026743E-2</v>
      </c>
      <c r="F201" s="269">
        <f t="shared" si="43"/>
        <v>0.10087813331867516</v>
      </c>
      <c r="G201" s="269">
        <f t="shared" si="43"/>
        <v>0.10136917268561392</v>
      </c>
      <c r="H201" s="269">
        <f t="shared" si="43"/>
        <v>9.7644626651810965E-2</v>
      </c>
      <c r="I201" s="269">
        <f t="shared" si="43"/>
        <v>9.8924096969521647E-2</v>
      </c>
      <c r="J201" s="269">
        <f t="shared" si="43"/>
        <v>8.1704921853025719E-2</v>
      </c>
      <c r="K201" s="269">
        <f t="shared" si="43"/>
        <v>0.10221958109886023</v>
      </c>
      <c r="L201" s="269">
        <f t="shared" si="43"/>
        <v>0.10560226929176378</v>
      </c>
      <c r="M201" s="269">
        <f t="shared" si="43"/>
        <v>0.12355139491907337</v>
      </c>
      <c r="N201" s="269">
        <f t="shared" si="43"/>
        <v>0.13612252839829228</v>
      </c>
      <c r="O201" s="269">
        <f t="shared" si="43"/>
        <v>0.12419317698600291</v>
      </c>
      <c r="P201" s="269">
        <f t="shared" si="43"/>
        <v>9.560810661420438E-2</v>
      </c>
      <c r="Q201" s="269">
        <f t="shared" si="43"/>
        <v>9.0285675627951673E-2</v>
      </c>
      <c r="R201" s="269">
        <f t="shared" si="43"/>
        <v>8.7493850295399453E-2</v>
      </c>
      <c r="S201" s="269">
        <f t="shared" si="43"/>
        <v>8.9354547990742828E-2</v>
      </c>
      <c r="T201" s="269">
        <f t="shared" si="43"/>
        <v>8.8253200624933803E-2</v>
      </c>
      <c r="U201" s="269">
        <f t="shared" si="43"/>
        <v>8.6422672786921131E-2</v>
      </c>
      <c r="V201" s="269">
        <f t="shared" si="43"/>
        <v>8.6313857871762156E-2</v>
      </c>
      <c r="W201" s="269">
        <f t="shared" si="43"/>
        <v>8.6044870002596113E-2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5.468270817082254E-2</v>
      </c>
      <c r="C202" s="270">
        <f t="shared" si="44"/>
        <v>5.390672699314504E-2</v>
      </c>
      <c r="D202" s="270">
        <f t="shared" si="44"/>
        <v>5.3237815338192718E-2</v>
      </c>
      <c r="E202" s="270">
        <f t="shared" si="44"/>
        <v>5.2662853172329722E-2</v>
      </c>
      <c r="F202" s="270">
        <f t="shared" si="44"/>
        <v>5.304766359112336E-2</v>
      </c>
      <c r="G202" s="270">
        <f t="shared" si="44"/>
        <v>5.2799419921262282E-2</v>
      </c>
      <c r="H202" s="270">
        <f t="shared" si="44"/>
        <v>5.1827735092336617E-2</v>
      </c>
      <c r="I202" s="270">
        <f t="shared" si="44"/>
        <v>5.202425599940172E-2</v>
      </c>
      <c r="J202" s="270">
        <f t="shared" si="44"/>
        <v>4.9857056827504118E-2</v>
      </c>
      <c r="K202" s="270">
        <f t="shared" si="44"/>
        <v>4.4743793949706019E-2</v>
      </c>
      <c r="L202" s="270">
        <f t="shared" si="44"/>
        <v>4.4346986149721275E-2</v>
      </c>
      <c r="M202" s="270">
        <f t="shared" si="44"/>
        <v>3.9441111272191069E-2</v>
      </c>
      <c r="N202" s="270">
        <f t="shared" si="44"/>
        <v>3.7646502363187985E-2</v>
      </c>
      <c r="O202" s="270">
        <f t="shared" si="44"/>
        <v>3.8970518498019184E-2</v>
      </c>
      <c r="P202" s="270">
        <f t="shared" si="44"/>
        <v>4.6658780224102109E-2</v>
      </c>
      <c r="Q202" s="270">
        <f t="shared" si="44"/>
        <v>4.6775273026079409E-2</v>
      </c>
      <c r="R202" s="270">
        <f t="shared" si="44"/>
        <v>4.6903168630205432E-2</v>
      </c>
      <c r="S202" s="270">
        <f t="shared" si="44"/>
        <v>4.662882985952034E-2</v>
      </c>
      <c r="T202" s="270">
        <f t="shared" si="44"/>
        <v>4.7085620275975994E-2</v>
      </c>
      <c r="U202" s="270">
        <f t="shared" si="44"/>
        <v>4.6416826915433418E-2</v>
      </c>
      <c r="V202" s="270">
        <f t="shared" si="44"/>
        <v>4.7145931748517722E-2</v>
      </c>
      <c r="W202" s="270">
        <f t="shared" si="44"/>
        <v>4.7037897723133978E-2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0.3594757877381497</v>
      </c>
      <c r="C203" s="271">
        <f t="shared" si="45"/>
        <v>0.3448342533716951</v>
      </c>
      <c r="D203" s="271">
        <f t="shared" si="45"/>
        <v>0.34151222756315242</v>
      </c>
      <c r="E203" s="271">
        <f t="shared" si="45"/>
        <v>0.32864514374269144</v>
      </c>
      <c r="F203" s="271">
        <f t="shared" si="45"/>
        <v>0.32353307023594963</v>
      </c>
      <c r="G203" s="271">
        <f t="shared" si="45"/>
        <v>0.32591124747774036</v>
      </c>
      <c r="H203" s="271">
        <f t="shared" si="45"/>
        <v>0.33761709492660752</v>
      </c>
      <c r="I203" s="271">
        <f t="shared" si="45"/>
        <v>0.33510590122963313</v>
      </c>
      <c r="J203" s="271">
        <f t="shared" si="45"/>
        <v>0.37747967672090599</v>
      </c>
      <c r="K203" s="271">
        <f t="shared" si="45"/>
        <v>0.34914253090735886</v>
      </c>
      <c r="L203" s="271">
        <f t="shared" si="45"/>
        <v>0.34291174049649426</v>
      </c>
      <c r="M203" s="271">
        <f t="shared" si="45"/>
        <v>0.32404422207503558</v>
      </c>
      <c r="N203" s="271">
        <f t="shared" si="45"/>
        <v>0.30206900810847087</v>
      </c>
      <c r="O203" s="271">
        <f t="shared" si="45"/>
        <v>0.32459628422210252</v>
      </c>
      <c r="P203" s="271">
        <f t="shared" si="45"/>
        <v>0.36507106669696532</v>
      </c>
      <c r="Q203" s="271">
        <f t="shared" si="45"/>
        <v>0.38010940099362239</v>
      </c>
      <c r="R203" s="271">
        <f t="shared" si="45"/>
        <v>0.38616873883408465</v>
      </c>
      <c r="S203" s="271">
        <f t="shared" si="45"/>
        <v>0.38361049296725858</v>
      </c>
      <c r="T203" s="271">
        <f t="shared" si="45"/>
        <v>0.38266248773891054</v>
      </c>
      <c r="U203" s="271">
        <f t="shared" si="45"/>
        <v>0.39158158307881336</v>
      </c>
      <c r="V203" s="271">
        <f t="shared" si="45"/>
        <v>0.38711549251747562</v>
      </c>
      <c r="W203" s="271">
        <f t="shared" si="45"/>
        <v>0.38848527290734819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0.35905137083539923</v>
      </c>
      <c r="C204" s="320">
        <f t="shared" si="46"/>
        <v>0.3443619822555537</v>
      </c>
      <c r="D204" s="320">
        <f t="shared" si="46"/>
        <v>0.3410233836676112</v>
      </c>
      <c r="E204" s="320">
        <f t="shared" si="46"/>
        <v>0.328093001727358</v>
      </c>
      <c r="F204" s="320">
        <f t="shared" si="46"/>
        <v>0.32297249270289863</v>
      </c>
      <c r="G204" s="320">
        <f t="shared" si="46"/>
        <v>0.32534794124989802</v>
      </c>
      <c r="H204" s="320">
        <f t="shared" si="46"/>
        <v>0.33707448591786188</v>
      </c>
      <c r="I204" s="320">
        <f t="shared" si="46"/>
        <v>0.33455618223291766</v>
      </c>
      <c r="J204" s="320">
        <f t="shared" si="46"/>
        <v>0.3770256442956052</v>
      </c>
      <c r="K204" s="320">
        <f t="shared" si="46"/>
        <v>0.34876584325851545</v>
      </c>
      <c r="L204" s="320">
        <f t="shared" si="46"/>
        <v>0.34253998915314815</v>
      </c>
      <c r="M204" s="320">
        <f t="shared" si="46"/>
        <v>0.32370511595767054</v>
      </c>
      <c r="N204" s="320">
        <f t="shared" si="46"/>
        <v>0.30174095396779932</v>
      </c>
      <c r="O204" s="320">
        <f t="shared" si="46"/>
        <v>0.32426302035366211</v>
      </c>
      <c r="P204" s="320">
        <f t="shared" si="46"/>
        <v>0.36461274926040826</v>
      </c>
      <c r="Q204" s="320">
        <f t="shared" si="46"/>
        <v>0.3796460049967838</v>
      </c>
      <c r="R204" s="320">
        <f t="shared" si="46"/>
        <v>0.38570744745737856</v>
      </c>
      <c r="S204" s="320">
        <f t="shared" si="46"/>
        <v>0.38314791897557798</v>
      </c>
      <c r="T204" s="320">
        <f t="shared" si="46"/>
        <v>0.38220096974078316</v>
      </c>
      <c r="U204" s="320">
        <f t="shared" si="46"/>
        <v>0.39112524310442265</v>
      </c>
      <c r="V204" s="320">
        <f t="shared" si="46"/>
        <v>0.38665484321021126</v>
      </c>
      <c r="W204" s="320">
        <f t="shared" si="46"/>
        <v>0.38802605916418265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4.244169027504961E-4</v>
      </c>
      <c r="C205" s="320">
        <f t="shared" si="47"/>
        <v>4.7227111614140841E-4</v>
      </c>
      <c r="D205" s="320">
        <f t="shared" si="47"/>
        <v>4.8884389554120931E-4</v>
      </c>
      <c r="E205" s="320">
        <f t="shared" si="47"/>
        <v>5.5214201533349428E-4</v>
      </c>
      <c r="F205" s="320">
        <f t="shared" si="47"/>
        <v>5.6057753305099921E-4</v>
      </c>
      <c r="G205" s="320">
        <f t="shared" si="47"/>
        <v>5.6330622784236571E-4</v>
      </c>
      <c r="H205" s="320">
        <f t="shared" si="47"/>
        <v>5.4260900874565166E-4</v>
      </c>
      <c r="I205" s="320">
        <f t="shared" si="47"/>
        <v>5.4971899671547723E-4</v>
      </c>
      <c r="J205" s="320">
        <f t="shared" si="47"/>
        <v>4.5403242530078319E-4</v>
      </c>
      <c r="K205" s="320">
        <f t="shared" si="47"/>
        <v>3.7668764884339276E-4</v>
      </c>
      <c r="L205" s="320">
        <f t="shared" si="47"/>
        <v>3.7175134334609588E-4</v>
      </c>
      <c r="M205" s="320">
        <f t="shared" si="47"/>
        <v>3.3910611736503315E-4</v>
      </c>
      <c r="N205" s="320">
        <f t="shared" si="47"/>
        <v>3.2805414067158998E-4</v>
      </c>
      <c r="O205" s="320">
        <f t="shared" si="47"/>
        <v>3.3326386844039185E-4</v>
      </c>
      <c r="P205" s="320">
        <f t="shared" si="47"/>
        <v>4.5831743655704482E-4</v>
      </c>
      <c r="Q205" s="320">
        <f t="shared" si="47"/>
        <v>4.6339599683859237E-4</v>
      </c>
      <c r="R205" s="320">
        <f t="shared" si="47"/>
        <v>4.6129137670608577E-4</v>
      </c>
      <c r="S205" s="320">
        <f t="shared" si="47"/>
        <v>4.6257399168057038E-4</v>
      </c>
      <c r="T205" s="320">
        <f t="shared" si="47"/>
        <v>4.6151799812732704E-4</v>
      </c>
      <c r="U205" s="320">
        <f t="shared" si="47"/>
        <v>4.5633997439075243E-4</v>
      </c>
      <c r="V205" s="320">
        <f t="shared" si="47"/>
        <v>4.606493072643678E-4</v>
      </c>
      <c r="W205" s="320">
        <f t="shared" si="47"/>
        <v>4.5921374316551912E-4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0.20529653297416448</v>
      </c>
      <c r="C206" s="271">
        <f t="shared" si="48"/>
        <v>0.19818343733827398</v>
      </c>
      <c r="D206" s="271">
        <f t="shared" si="48"/>
        <v>0.19521495019559329</v>
      </c>
      <c r="E206" s="271">
        <f t="shared" si="48"/>
        <v>0.17721277255572221</v>
      </c>
      <c r="F206" s="271">
        <f t="shared" si="48"/>
        <v>0.17716590857181128</v>
      </c>
      <c r="G206" s="271">
        <f t="shared" si="48"/>
        <v>0.17377225794861162</v>
      </c>
      <c r="H206" s="271">
        <f t="shared" si="48"/>
        <v>0.17489274542403549</v>
      </c>
      <c r="I206" s="271">
        <f t="shared" si="48"/>
        <v>0.17323204794838687</v>
      </c>
      <c r="J206" s="271">
        <f t="shared" si="48"/>
        <v>0.18449758650067141</v>
      </c>
      <c r="K206" s="271">
        <f t="shared" si="48"/>
        <v>0.17075315377536227</v>
      </c>
      <c r="L206" s="271">
        <f t="shared" si="48"/>
        <v>0.1689640374982406</v>
      </c>
      <c r="M206" s="271">
        <f t="shared" si="48"/>
        <v>0.15162235761366891</v>
      </c>
      <c r="N206" s="271">
        <f t="shared" si="48"/>
        <v>0.14439020361533256</v>
      </c>
      <c r="O206" s="271">
        <f t="shared" si="48"/>
        <v>0.15059810601794194</v>
      </c>
      <c r="P206" s="271">
        <f t="shared" si="48"/>
        <v>0.16658265040622783</v>
      </c>
      <c r="Q206" s="271">
        <f t="shared" si="48"/>
        <v>0.16527463509582047</v>
      </c>
      <c r="R206" s="271">
        <f t="shared" si="48"/>
        <v>0.16656205113140116</v>
      </c>
      <c r="S206" s="271">
        <f t="shared" si="48"/>
        <v>0.16460132849398554</v>
      </c>
      <c r="T206" s="271">
        <f t="shared" si="48"/>
        <v>0.16757634941353469</v>
      </c>
      <c r="U206" s="271">
        <f t="shared" si="48"/>
        <v>0.16511609226512988</v>
      </c>
      <c r="V206" s="271">
        <f t="shared" si="48"/>
        <v>0.16815075296186513</v>
      </c>
      <c r="W206" s="271">
        <f t="shared" si="48"/>
        <v>0.16773625481982352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0.20069340541144209</v>
      </c>
      <c r="C207" s="320">
        <f t="shared" si="49"/>
        <v>0.19132569522103132</v>
      </c>
      <c r="D207" s="320">
        <f t="shared" si="49"/>
        <v>0.18714476362673205</v>
      </c>
      <c r="E207" s="320">
        <f t="shared" si="49"/>
        <v>0.15984394704592769</v>
      </c>
      <c r="F207" s="320">
        <f t="shared" si="49"/>
        <v>0.15955773069695567</v>
      </c>
      <c r="G207" s="320">
        <f t="shared" si="49"/>
        <v>0.1535376836999108</v>
      </c>
      <c r="H207" s="320">
        <f t="shared" si="49"/>
        <v>0.15681921697754919</v>
      </c>
      <c r="I207" s="320">
        <f t="shared" si="49"/>
        <v>0.15377177601188516</v>
      </c>
      <c r="J207" s="320">
        <f t="shared" si="49"/>
        <v>0.17538508775811854</v>
      </c>
      <c r="K207" s="320">
        <f t="shared" si="49"/>
        <v>0.16408089623204475</v>
      </c>
      <c r="L207" s="320">
        <f t="shared" si="49"/>
        <v>0.16235853481316723</v>
      </c>
      <c r="M207" s="320">
        <f t="shared" si="49"/>
        <v>0.14432376764895469</v>
      </c>
      <c r="N207" s="320">
        <f t="shared" si="49"/>
        <v>0.1369236759415568</v>
      </c>
      <c r="O207" s="320">
        <f t="shared" si="49"/>
        <v>0.14338886400803524</v>
      </c>
      <c r="P207" s="320">
        <f t="shared" si="49"/>
        <v>0.15259793828210094</v>
      </c>
      <c r="Q207" s="320">
        <f t="shared" si="49"/>
        <v>0.15041040324839899</v>
      </c>
      <c r="R207" s="320">
        <f t="shared" si="49"/>
        <v>0.15232680141414362</v>
      </c>
      <c r="S207" s="320">
        <f t="shared" si="49"/>
        <v>0.14956827176697887</v>
      </c>
      <c r="T207" s="320">
        <f t="shared" si="49"/>
        <v>0.15357521487211295</v>
      </c>
      <c r="U207" s="320">
        <f t="shared" si="49"/>
        <v>0.15056673511239205</v>
      </c>
      <c r="V207" s="320">
        <f t="shared" si="49"/>
        <v>0.15436886770029973</v>
      </c>
      <c r="W207" s="320">
        <f t="shared" si="49"/>
        <v>0.15386086174995728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4.6031275627223924E-3</v>
      </c>
      <c r="C208" s="320">
        <f t="shared" si="50"/>
        <v>6.857742117242647E-3</v>
      </c>
      <c r="D208" s="320">
        <f t="shared" si="50"/>
        <v>8.0701865688612342E-3</v>
      </c>
      <c r="E208" s="320">
        <f t="shared" si="50"/>
        <v>1.7368825509794523E-2</v>
      </c>
      <c r="F208" s="320">
        <f t="shared" si="50"/>
        <v>1.7608177874855576E-2</v>
      </c>
      <c r="G208" s="320">
        <f t="shared" si="50"/>
        <v>2.0234574248700791E-2</v>
      </c>
      <c r="H208" s="320">
        <f t="shared" si="50"/>
        <v>1.8073528446486298E-2</v>
      </c>
      <c r="I208" s="320">
        <f t="shared" si="50"/>
        <v>1.9460271936501669E-2</v>
      </c>
      <c r="J208" s="320">
        <f t="shared" si="50"/>
        <v>9.1124987425529776E-3</v>
      </c>
      <c r="K208" s="320">
        <f t="shared" si="50"/>
        <v>6.6722575433175056E-3</v>
      </c>
      <c r="L208" s="320">
        <f t="shared" si="50"/>
        <v>6.6055026850733506E-3</v>
      </c>
      <c r="M208" s="320">
        <f t="shared" si="50"/>
        <v>7.2985899647142116E-3</v>
      </c>
      <c r="N208" s="320">
        <f t="shared" si="50"/>
        <v>7.4665276737757441E-3</v>
      </c>
      <c r="O208" s="320">
        <f t="shared" si="50"/>
        <v>7.2092420099066678E-3</v>
      </c>
      <c r="P208" s="320">
        <f t="shared" si="50"/>
        <v>1.3984712124126894E-2</v>
      </c>
      <c r="Q208" s="320">
        <f t="shared" si="50"/>
        <v>1.48642318474215E-2</v>
      </c>
      <c r="R208" s="320">
        <f t="shared" si="50"/>
        <v>1.4235249717257646E-2</v>
      </c>
      <c r="S208" s="320">
        <f t="shared" si="50"/>
        <v>1.5033056727006744E-2</v>
      </c>
      <c r="T208" s="320">
        <f t="shared" si="50"/>
        <v>1.4001134541421786E-2</v>
      </c>
      <c r="U208" s="320">
        <f t="shared" si="50"/>
        <v>1.4549357152737837E-2</v>
      </c>
      <c r="V208" s="320">
        <f t="shared" si="50"/>
        <v>1.3781885261565305E-2</v>
      </c>
      <c r="W208" s="320">
        <f t="shared" si="50"/>
        <v>1.3875393069866149E-2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0.15368562033960773</v>
      </c>
      <c r="C209" s="271">
        <f t="shared" si="51"/>
        <v>0.15063719422996666</v>
      </c>
      <c r="D209" s="271">
        <f t="shared" si="51"/>
        <v>0.1487381357011674</v>
      </c>
      <c r="E209" s="271">
        <f t="shared" si="51"/>
        <v>0.1463482441721031</v>
      </c>
      <c r="F209" s="271">
        <f t="shared" si="51"/>
        <v>0.14661341775869502</v>
      </c>
      <c r="G209" s="271">
        <f t="shared" si="51"/>
        <v>0.1464185926905843</v>
      </c>
      <c r="H209" s="271">
        <f t="shared" si="51"/>
        <v>0.14562702150830256</v>
      </c>
      <c r="I209" s="271">
        <f t="shared" si="51"/>
        <v>0.14580196053651878</v>
      </c>
      <c r="J209" s="271">
        <f t="shared" si="51"/>
        <v>0.14547623811191041</v>
      </c>
      <c r="K209" s="271">
        <f t="shared" si="51"/>
        <v>0.1317360576354539</v>
      </c>
      <c r="L209" s="271">
        <f t="shared" si="51"/>
        <v>0.13010511904656491</v>
      </c>
      <c r="M209" s="271">
        <f t="shared" si="51"/>
        <v>0.11790561605531645</v>
      </c>
      <c r="N209" s="271">
        <f t="shared" si="51"/>
        <v>0.11156735322073179</v>
      </c>
      <c r="O209" s="271">
        <f t="shared" si="51"/>
        <v>0.11694210269554413</v>
      </c>
      <c r="P209" s="271">
        <f t="shared" si="51"/>
        <v>0.13770120780512873</v>
      </c>
      <c r="Q209" s="271">
        <f t="shared" si="51"/>
        <v>0.13966369827171382</v>
      </c>
      <c r="R209" s="271">
        <f t="shared" si="51"/>
        <v>0.14048165242303609</v>
      </c>
      <c r="S209" s="271">
        <f t="shared" si="51"/>
        <v>0.13974809944435027</v>
      </c>
      <c r="T209" s="271">
        <f t="shared" si="51"/>
        <v>0.1405356431087412</v>
      </c>
      <c r="U209" s="271">
        <f t="shared" si="51"/>
        <v>0.14018284451953814</v>
      </c>
      <c r="V209" s="271">
        <f t="shared" si="51"/>
        <v>0.14120838424149107</v>
      </c>
      <c r="W209" s="271">
        <f t="shared" si="51"/>
        <v>0.1411601150076878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9.0166140136748119E-2</v>
      </c>
      <c r="C210" s="320">
        <f t="shared" si="52"/>
        <v>7.9953354734296239E-2</v>
      </c>
      <c r="D210" s="320">
        <f t="shared" si="52"/>
        <v>7.1542883512498295E-2</v>
      </c>
      <c r="E210" s="320">
        <f t="shared" si="52"/>
        <v>4.5556607509775512E-2</v>
      </c>
      <c r="F210" s="320">
        <f t="shared" si="52"/>
        <v>4.7943543167543026E-2</v>
      </c>
      <c r="G210" s="320">
        <f t="shared" si="52"/>
        <v>4.1418808920561309E-2</v>
      </c>
      <c r="H210" s="320">
        <f t="shared" si="52"/>
        <v>4.3637496840494894E-2</v>
      </c>
      <c r="I210" s="320">
        <f t="shared" si="52"/>
        <v>4.2203301739383747E-2</v>
      </c>
      <c r="J210" s="320">
        <f t="shared" si="52"/>
        <v>6.3421576859770692E-2</v>
      </c>
      <c r="K210" s="320">
        <f t="shared" si="52"/>
        <v>6.2921572614928853E-2</v>
      </c>
      <c r="L210" s="320">
        <f t="shared" si="52"/>
        <v>6.2500616417823382E-2</v>
      </c>
      <c r="M210" s="320">
        <f t="shared" si="52"/>
        <v>5.1409707345411247E-2</v>
      </c>
      <c r="N210" s="320">
        <f t="shared" si="52"/>
        <v>4.7061914067266092E-2</v>
      </c>
      <c r="O210" s="320">
        <f t="shared" si="52"/>
        <v>5.068169408923559E-2</v>
      </c>
      <c r="P210" s="320">
        <f t="shared" si="52"/>
        <v>4.6959401123344832E-2</v>
      </c>
      <c r="Q210" s="320">
        <f t="shared" si="52"/>
        <v>4.6428065010090155E-2</v>
      </c>
      <c r="R210" s="320">
        <f t="shared" si="52"/>
        <v>4.7319934736790491E-2</v>
      </c>
      <c r="S210" s="320">
        <f t="shared" si="52"/>
        <v>4.59025329969674E-2</v>
      </c>
      <c r="T210" s="320">
        <f t="shared" si="52"/>
        <v>4.8616427620224119E-2</v>
      </c>
      <c r="U210" s="320">
        <f t="shared" si="52"/>
        <v>4.6640632550053837E-2</v>
      </c>
      <c r="V210" s="320">
        <f t="shared" si="52"/>
        <v>4.9540268880964314E-2</v>
      </c>
      <c r="W210" s="320">
        <f t="shared" si="52"/>
        <v>4.9530305959279729E-2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4.0380711254905242E-2</v>
      </c>
      <c r="C211" s="320">
        <f t="shared" si="53"/>
        <v>3.8728669215979929E-2</v>
      </c>
      <c r="D211" s="320">
        <f t="shared" si="53"/>
        <v>3.8353193736629758E-2</v>
      </c>
      <c r="E211" s="320">
        <f t="shared" si="53"/>
        <v>3.6898978373713441E-2</v>
      </c>
      <c r="F211" s="320">
        <f t="shared" si="53"/>
        <v>3.6323100342907581E-2</v>
      </c>
      <c r="G211" s="320">
        <f t="shared" si="53"/>
        <v>3.6590255156031107E-2</v>
      </c>
      <c r="H211" s="320">
        <f t="shared" si="53"/>
        <v>3.7909080964029125E-2</v>
      </c>
      <c r="I211" s="320">
        <f t="shared" si="53"/>
        <v>3.7625859948280611E-2</v>
      </c>
      <c r="J211" s="320">
        <f t="shared" si="53"/>
        <v>4.2402187861231913E-2</v>
      </c>
      <c r="K211" s="320">
        <f t="shared" si="53"/>
        <v>3.9223949429375474E-2</v>
      </c>
      <c r="L211" s="320">
        <f t="shared" si="53"/>
        <v>3.852375876763519E-2</v>
      </c>
      <c r="M211" s="320">
        <f t="shared" si="53"/>
        <v>3.6405494814876156E-2</v>
      </c>
      <c r="N211" s="320">
        <f t="shared" si="53"/>
        <v>3.393529540801872E-2</v>
      </c>
      <c r="O211" s="320">
        <f t="shared" si="53"/>
        <v>3.6468239530959436E-2</v>
      </c>
      <c r="P211" s="320">
        <f t="shared" si="53"/>
        <v>4.1006171661412086E-2</v>
      </c>
      <c r="Q211" s="320">
        <f t="shared" si="53"/>
        <v>4.2696886718979747E-2</v>
      </c>
      <c r="R211" s="320">
        <f t="shared" si="53"/>
        <v>4.337858682562469E-2</v>
      </c>
      <c r="S211" s="320">
        <f t="shared" si="53"/>
        <v>4.3090729463231607E-2</v>
      </c>
      <c r="T211" s="320">
        <f t="shared" si="53"/>
        <v>4.2984230820615817E-2</v>
      </c>
      <c r="U211" s="320">
        <f t="shared" si="53"/>
        <v>4.3987899195474016E-2</v>
      </c>
      <c r="V211" s="320">
        <f t="shared" si="53"/>
        <v>4.3485135685890124E-2</v>
      </c>
      <c r="W211" s="320">
        <f t="shared" si="53"/>
        <v>4.3639349483700206E-2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2.3138768947954358E-2</v>
      </c>
      <c r="C212" s="320">
        <f t="shared" si="54"/>
        <v>3.1955170279690484E-2</v>
      </c>
      <c r="D212" s="320">
        <f t="shared" si="54"/>
        <v>3.8842058452039342E-2</v>
      </c>
      <c r="E212" s="320">
        <f t="shared" si="54"/>
        <v>6.3892658288614124E-2</v>
      </c>
      <c r="F212" s="320">
        <f t="shared" si="54"/>
        <v>6.2346774248244412E-2</v>
      </c>
      <c r="G212" s="320">
        <f t="shared" si="54"/>
        <v>6.8409528613991868E-2</v>
      </c>
      <c r="H212" s="320">
        <f t="shared" si="54"/>
        <v>6.4080443703778522E-2</v>
      </c>
      <c r="I212" s="320">
        <f t="shared" si="54"/>
        <v>6.597279884885443E-2</v>
      </c>
      <c r="J212" s="320">
        <f t="shared" si="54"/>
        <v>3.9652473390907821E-2</v>
      </c>
      <c r="K212" s="320">
        <f t="shared" si="54"/>
        <v>2.9590535591149568E-2</v>
      </c>
      <c r="L212" s="320">
        <f t="shared" si="54"/>
        <v>2.9080743861106349E-2</v>
      </c>
      <c r="M212" s="320">
        <f t="shared" si="54"/>
        <v>3.0090413895029037E-2</v>
      </c>
      <c r="N212" s="320">
        <f t="shared" si="54"/>
        <v>3.0570143745446966E-2</v>
      </c>
      <c r="O212" s="320">
        <f t="shared" si="54"/>
        <v>2.9792169075349099E-2</v>
      </c>
      <c r="P212" s="320">
        <f t="shared" si="54"/>
        <v>4.9735635020371829E-2</v>
      </c>
      <c r="Q212" s="320">
        <f t="shared" si="54"/>
        <v>5.0538746542643925E-2</v>
      </c>
      <c r="R212" s="320">
        <f t="shared" si="54"/>
        <v>4.9783130860620917E-2</v>
      </c>
      <c r="S212" s="320">
        <f t="shared" si="54"/>
        <v>5.0754836984151286E-2</v>
      </c>
      <c r="T212" s="320">
        <f t="shared" si="54"/>
        <v>4.8934984667901284E-2</v>
      </c>
      <c r="U212" s="320">
        <f t="shared" si="54"/>
        <v>4.9554312774010269E-2</v>
      </c>
      <c r="V212" s="320">
        <f t="shared" si="54"/>
        <v>4.8182979674636625E-2</v>
      </c>
      <c r="W212" s="320">
        <f t="shared" si="54"/>
        <v>4.799045956470787E-2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7.1383111171737318E-2</v>
      </c>
      <c r="C213" s="321">
        <f t="shared" si="55"/>
        <v>7.9431760064799226E-2</v>
      </c>
      <c r="D213" s="321">
        <f t="shared" si="55"/>
        <v>8.2219152712580082E-2</v>
      </c>
      <c r="E213" s="321">
        <f t="shared" si="55"/>
        <v>9.2865327953981489E-2</v>
      </c>
      <c r="F213" s="321">
        <f t="shared" si="55"/>
        <v>9.4284106271050161E-2</v>
      </c>
      <c r="G213" s="321">
        <f t="shared" si="55"/>
        <v>9.4743048227375476E-2</v>
      </c>
      <c r="H213" s="321">
        <f t="shared" si="55"/>
        <v>9.1261961865942126E-2</v>
      </c>
      <c r="I213" s="321">
        <f t="shared" si="55"/>
        <v>9.2457797984604267E-2</v>
      </c>
      <c r="J213" s="321">
        <f t="shared" si="55"/>
        <v>7.6364176074939394E-2</v>
      </c>
      <c r="K213" s="321">
        <f t="shared" si="55"/>
        <v>9.5537868616795377E-2</v>
      </c>
      <c r="L213" s="321">
        <f t="shared" si="55"/>
        <v>9.8699443108405255E-2</v>
      </c>
      <c r="M213" s="321">
        <f t="shared" si="55"/>
        <v>0.11547530138853061</v>
      </c>
      <c r="N213" s="321">
        <f t="shared" si="55"/>
        <v>0.12722470679394179</v>
      </c>
      <c r="O213" s="321">
        <f t="shared" si="55"/>
        <v>0.11607513255719519</v>
      </c>
      <c r="P213" s="321">
        <f t="shared" si="55"/>
        <v>8.9358561541887149E-2</v>
      </c>
      <c r="Q213" s="321">
        <f t="shared" si="55"/>
        <v>8.4384038003243497E-2</v>
      </c>
      <c r="R213" s="321">
        <f t="shared" si="55"/>
        <v>8.1774703872198123E-2</v>
      </c>
      <c r="S213" s="321">
        <f t="shared" si="55"/>
        <v>8.351377470424709E-2</v>
      </c>
      <c r="T213" s="321">
        <f t="shared" si="55"/>
        <v>8.2484418304964321E-2</v>
      </c>
      <c r="U213" s="321">
        <f t="shared" si="55"/>
        <v>8.0773545239281347E-2</v>
      </c>
      <c r="V213" s="321">
        <f t="shared" si="55"/>
        <v>8.0671843148974756E-2</v>
      </c>
      <c r="W213" s="321">
        <f t="shared" si="55"/>
        <v>8.0420438012819506E-2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3704.2877611714757</v>
      </c>
      <c r="C217" s="322">
        <f t="shared" si="56"/>
        <v>3628.8646735333318</v>
      </c>
      <c r="D217" s="322">
        <f t="shared" si="56"/>
        <v>3717.2763105054391</v>
      </c>
      <c r="E217" s="322">
        <f t="shared" si="56"/>
        <v>3859.6615157302322</v>
      </c>
      <c r="F217" s="322">
        <f t="shared" si="56"/>
        <v>3795.3594060422961</v>
      </c>
      <c r="G217" s="322">
        <f t="shared" si="56"/>
        <v>4165.3101987957552</v>
      </c>
      <c r="H217" s="322">
        <f t="shared" si="56"/>
        <v>3545.3364012804363</v>
      </c>
      <c r="I217" s="322">
        <f t="shared" si="56"/>
        <v>3771.4744441981493</v>
      </c>
      <c r="J217" s="322">
        <f t="shared" si="56"/>
        <v>3456.380731797924</v>
      </c>
      <c r="K217" s="322">
        <f t="shared" si="56"/>
        <v>4080.6828521917278</v>
      </c>
      <c r="L217" s="322">
        <f t="shared" si="56"/>
        <v>3966.4755593040859</v>
      </c>
      <c r="M217" s="322">
        <f t="shared" si="56"/>
        <v>1130.9107130926086</v>
      </c>
      <c r="N217" s="322">
        <f t="shared" si="56"/>
        <v>921.9771719701497</v>
      </c>
      <c r="O217" s="322">
        <f t="shared" si="56"/>
        <v>1136.6560444224106</v>
      </c>
      <c r="P217" s="322">
        <f t="shared" si="56"/>
        <v>1044.5532194285815</v>
      </c>
      <c r="Q217" s="322">
        <f t="shared" si="56"/>
        <v>943.57081233837448</v>
      </c>
      <c r="R217" s="322">
        <f t="shared" si="56"/>
        <v>862.92606514648276</v>
      </c>
      <c r="S217" s="322">
        <f t="shared" si="56"/>
        <v>763.6458036509498</v>
      </c>
      <c r="T217" s="322">
        <f t="shared" si="56"/>
        <v>776.09791597035542</v>
      </c>
      <c r="U217" s="322">
        <f t="shared" si="56"/>
        <v>897.60634835137648</v>
      </c>
      <c r="V217" s="322">
        <f t="shared" si="56"/>
        <v>870.05772984286534</v>
      </c>
      <c r="W217" s="322">
        <f t="shared" si="56"/>
        <v>846.10025512597315</v>
      </c>
      <c r="DA217" s="95"/>
    </row>
    <row r="218" spans="1:105" ht="12" customHeight="1" x14ac:dyDescent="0.25">
      <c r="A218" s="55" t="s">
        <v>92</v>
      </c>
      <c r="B218" s="275">
        <f>IF(B$6=0,0,B$6/CHI!B$10*1000)</f>
        <v>3.6681390979651516</v>
      </c>
      <c r="C218" s="275">
        <f>IF(C$6=0,0,C$6/CHI!C$10*1000)</f>
        <v>4.0471660478197231</v>
      </c>
      <c r="D218" s="275">
        <f>IF(D$6=0,0,D$6/CHI!D$10*1000)</f>
        <v>5.1009326399669206</v>
      </c>
      <c r="E218" s="275">
        <f>IF(E$6=0,0,E$6/CHI!E$10*1000)</f>
        <v>5.6377742030266971</v>
      </c>
      <c r="F218" s="275">
        <f>IF(F$6=0,0,F$6/CHI!F$10*1000)</f>
        <v>6.1503876131841482</v>
      </c>
      <c r="G218" s="275">
        <f>IF(G$6=0,0,G$6/CHI!G$10*1000)</f>
        <v>5.9689731480395416</v>
      </c>
      <c r="H218" s="275">
        <f>IF(H$6=0,0,H$6/CHI!H$10*1000)</f>
        <v>5.4118634442293656</v>
      </c>
      <c r="I218" s="275">
        <f>IF(I$6=0,0,I$6/CHI!I$10*1000)</f>
        <v>5.9529911389494146</v>
      </c>
      <c r="J218" s="275">
        <f>IF(J$6=0,0,J$6/CHI!J$10*1000)</f>
        <v>5.846137146232171</v>
      </c>
      <c r="K218" s="275">
        <f>IF(K$6=0,0,K$6/CHI!K$10*1000)</f>
        <v>4.4751112859690556</v>
      </c>
      <c r="L218" s="275">
        <f>IF(L$6=0,0,L$6/CHI!L$10*1000)</f>
        <v>3.7694229268303738</v>
      </c>
      <c r="M218" s="275">
        <f>IF(M$6=0,0,M$6/CHI!M$10*1000)</f>
        <v>3.5756897988134879</v>
      </c>
      <c r="N218" s="275">
        <f>IF(N$6=0,0,N$6/CHI!N$10*1000)</f>
        <v>3.6106083418904236</v>
      </c>
      <c r="O218" s="275">
        <f>IF(O$6=0,0,O$6/CHI!O$10*1000)</f>
        <v>4.6501561285518527</v>
      </c>
      <c r="P218" s="275">
        <f>IF(P$6=0,0,P$6/CHI!P$10*1000)</f>
        <v>5.4466192486975817</v>
      </c>
      <c r="Q218" s="275">
        <f>IF(Q$6=0,0,Q$6/CHI!Q$10*1000)</f>
        <v>5.5521520626151277</v>
      </c>
      <c r="R218" s="275">
        <f>IF(R$6=0,0,R$6/CHI!R$10*1000)</f>
        <v>4.9058435737216168</v>
      </c>
      <c r="S218" s="275">
        <f>IF(S$6=0,0,S$6/CHI!S$10*1000)</f>
        <v>4.3508219430100423</v>
      </c>
      <c r="T218" s="275">
        <f>IF(T$6=0,0,T$6/CHI!T$10*1000)</f>
        <v>3.8172121945902755</v>
      </c>
      <c r="U218" s="275">
        <f>IF(U$6=0,0,U$6/CHI!U$10*1000)</f>
        <v>4.0387093355298314</v>
      </c>
      <c r="V218" s="275">
        <f>IF(V$6=0,0,V$6/CHI!V$10*1000)</f>
        <v>3.8435662541642186</v>
      </c>
      <c r="W218" s="275">
        <f>IF(W$6=0,0,W$6/CHI!W$10*1000)</f>
        <v>4.0389492769067123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29.02341479273414</v>
      </c>
      <c r="C219" s="276">
        <f>IF(C$7=0,0,C$7/CHI!C$10*1000)</f>
        <v>32.022389501560333</v>
      </c>
      <c r="D219" s="276">
        <f>IF(D$7=0,0,D$7/CHI!D$10*1000)</f>
        <v>40.360106278871214</v>
      </c>
      <c r="E219" s="276">
        <f>IF(E$7=0,0,E$7/CHI!E$10*1000)</f>
        <v>44.607757457450276</v>
      </c>
      <c r="F219" s="276">
        <f>IF(F$7=0,0,F$7/CHI!F$10*1000)</f>
        <v>48.663708236299122</v>
      </c>
      <c r="G219" s="276">
        <f>IF(G$7=0,0,G$7/CHI!G$10*1000)</f>
        <v>47.228302672149503</v>
      </c>
      <c r="H219" s="276">
        <f>IF(H$7=0,0,H$7/CHI!H$10*1000)</f>
        <v>42.82028389562339</v>
      </c>
      <c r="I219" s="276">
        <f>IF(I$7=0,0,I$7/CHI!I$10*1000)</f>
        <v>47.101848231176625</v>
      </c>
      <c r="J219" s="276">
        <f>IF(J$7=0,0,J$7/CHI!J$10*1000)</f>
        <v>46.256387448456366</v>
      </c>
      <c r="K219" s="276">
        <f>IF(K$7=0,0,K$7/CHI!K$10*1000)</f>
        <v>35.408420353627413</v>
      </c>
      <c r="L219" s="276">
        <f>IF(L$7=0,0,L$7/CHI!L$10*1000)</f>
        <v>29.824802771336802</v>
      </c>
      <c r="M219" s="276">
        <f>IF(M$7=0,0,M$7/CHI!M$10*1000)</f>
        <v>28.29192825830452</v>
      </c>
      <c r="N219" s="276">
        <f>IF(N$7=0,0,N$7/CHI!N$10*1000)</f>
        <v>28.568214225824683</v>
      </c>
      <c r="O219" s="276">
        <f>IF(O$7=0,0,O$7/CHI!O$10*1000)</f>
        <v>36.793427556987737</v>
      </c>
      <c r="P219" s="276">
        <f>IF(P$7=0,0,P$7/CHI!P$10*1000)</f>
        <v>43.095282226546999</v>
      </c>
      <c r="Q219" s="276">
        <f>IF(Q$7=0,0,Q$7/CHI!Q$10*1000)</f>
        <v>43.930289447039975</v>
      </c>
      <c r="R219" s="276">
        <f>IF(R$7=0,0,R$7/CHI!R$10*1000)</f>
        <v>38.816503176604563</v>
      </c>
      <c r="S219" s="276">
        <f>IF(S$7=0,0,S$7/CHI!S$10*1000)</f>
        <v>34.425005859608653</v>
      </c>
      <c r="T219" s="276">
        <f>IF(T$7=0,0,T$7/CHI!T$10*1000)</f>
        <v>30.202925766074401</v>
      </c>
      <c r="U219" s="276">
        <f>IF(U$7=0,0,U$7/CHI!U$10*1000)</f>
        <v>31.955477461962769</v>
      </c>
      <c r="V219" s="276">
        <f>IF(V$7=0,0,V$7/CHI!V$10*1000)</f>
        <v>30.411446975891991</v>
      </c>
      <c r="W219" s="276">
        <f>IF(W$7=0,0,W$7/CHI!W$10*1000)</f>
        <v>31.957375949975706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32.031157082682533</v>
      </c>
      <c r="C220" s="276">
        <f>IF(C$8=0,0,C$8/CHI!C$10*1000)</f>
        <v>35.340920274622725</v>
      </c>
      <c r="D220" s="276">
        <f>IF(D$8=0,0,D$8/CHI!D$10*1000)</f>
        <v>44.5426878030881</v>
      </c>
      <c r="E220" s="276">
        <f>IF(E$8=0,0,E$8/CHI!E$10*1000)</f>
        <v>49.230529778442744</v>
      </c>
      <c r="F220" s="276">
        <f>IF(F$8=0,0,F$8/CHI!F$10*1000)</f>
        <v>53.706805139033996</v>
      </c>
      <c r="G220" s="276">
        <f>IF(G$8=0,0,G$8/CHI!G$10*1000)</f>
        <v>52.122646230408861</v>
      </c>
      <c r="H220" s="276">
        <f>IF(H$8=0,0,H$8/CHI!H$10*1000)</f>
        <v>47.257817509783258</v>
      </c>
      <c r="I220" s="276">
        <f>IF(I$8=0,0,I$8/CHI!I$10*1000)</f>
        <v>51.983087116102993</v>
      </c>
      <c r="J220" s="276">
        <f>IF(J$8=0,0,J$8/CHI!J$10*1000)</f>
        <v>51.050009897865408</v>
      </c>
      <c r="K220" s="276">
        <f>IF(K$8=0,0,K$8/CHI!K$10*1000)</f>
        <v>39.077850848916235</v>
      </c>
      <c r="L220" s="276">
        <f>IF(L$8=0,0,L$8/CHI!L$10*1000)</f>
        <v>32.915594162540614</v>
      </c>
      <c r="M220" s="276">
        <f>IF(M$8=0,0,M$8/CHI!M$10*1000)</f>
        <v>31.223865444000236</v>
      </c>
      <c r="N220" s="276">
        <f>IF(N$8=0,0,N$8/CHI!N$10*1000)</f>
        <v>31.528783362466367</v>
      </c>
      <c r="O220" s="276">
        <f>IF(O$8=0,0,O$8/CHI!O$10*1000)</f>
        <v>40.606388535067033</v>
      </c>
      <c r="P220" s="276">
        <f>IF(P$8=0,0,P$8/CHI!P$10*1000)</f>
        <v>47.561314351839734</v>
      </c>
      <c r="Q220" s="276">
        <f>IF(Q$8=0,0,Q$8/CHI!Q$10*1000)</f>
        <v>48.482854688694928</v>
      </c>
      <c r="R220" s="276">
        <f>IF(R$8=0,0,R$8/CHI!R$10*1000)</f>
        <v>42.83911867467539</v>
      </c>
      <c r="S220" s="276">
        <f>IF(S$8=0,0,S$8/CHI!S$10*1000)</f>
        <v>37.992523558511095</v>
      </c>
      <c r="T220" s="276">
        <f>IF(T$8=0,0,T$8/CHI!T$10*1000)</f>
        <v>33.332902640109779</v>
      </c>
      <c r="U220" s="276">
        <f>IF(U$8=0,0,U$8/CHI!U$10*1000)</f>
        <v>35.267074034737547</v>
      </c>
      <c r="V220" s="276">
        <f>IF(V$8=0,0,V$8/CHI!V$10*1000)</f>
        <v>33.563033232062416</v>
      </c>
      <c r="W220" s="276">
        <f>IF(W$8=0,0,W$8/CHI!W$10*1000)</f>
        <v>35.269169266060118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52.115690283871416</v>
      </c>
      <c r="C221" s="276">
        <f>IF(C$9=0,0,C$9/CHI!C$10*1000)</f>
        <v>57.50077809006153</v>
      </c>
      <c r="D221" s="276">
        <f>IF(D$9=0,0,D$9/CHI!D$10*1000)</f>
        <v>72.472340476640326</v>
      </c>
      <c r="E221" s="276">
        <f>IF(E$9=0,0,E$9/CHI!E$10*1000)</f>
        <v>80.099605388009934</v>
      </c>
      <c r="F221" s="276">
        <f>IF(F$9=0,0,F$9/CHI!F$10*1000)</f>
        <v>87.382644827257153</v>
      </c>
      <c r="G221" s="276">
        <f>IF(G$9=0,0,G$9/CHI!G$10*1000)</f>
        <v>84.805168939351162</v>
      </c>
      <c r="H221" s="276">
        <f>IF(H$9=0,0,H$9/CHI!H$10*1000)</f>
        <v>76.889941080621142</v>
      </c>
      <c r="I221" s="276">
        <f>IF(I$9=0,0,I$9/CHI!I$10*1000)</f>
        <v>84.57810191337137</v>
      </c>
      <c r="J221" s="276">
        <f>IF(J$9=0,0,J$9/CHI!J$10*1000)</f>
        <v>83.059956215697028</v>
      </c>
      <c r="K221" s="276">
        <f>IF(K$9=0,0,K$9/CHI!K$10*1000)</f>
        <v>63.580880532801586</v>
      </c>
      <c r="L221" s="276">
        <f>IF(L$9=0,0,L$9/CHI!L$10*1000)</f>
        <v>53.55469696135345</v>
      </c>
      <c r="M221" s="276">
        <f>IF(M$9=0,0,M$9/CHI!M$10*1000)</f>
        <v>50.80220164211795</v>
      </c>
      <c r="N221" s="276">
        <f>IF(N$9=0,0,N$9/CHI!N$10*1000)</f>
        <v>51.298312593082457</v>
      </c>
      <c r="O221" s="276">
        <f>IF(O$9=0,0,O$9/CHI!O$10*1000)</f>
        <v>66.067858959245328</v>
      </c>
      <c r="P221" s="276">
        <f>IF(P$9=0,0,P$9/CHI!P$10*1000)</f>
        <v>77.383739896003348</v>
      </c>
      <c r="Q221" s="276">
        <f>IF(Q$9=0,0,Q$9/CHI!Q$10*1000)</f>
        <v>78.883114728316343</v>
      </c>
      <c r="R221" s="276">
        <f>IF(R$9=0,0,R$9/CHI!R$10*1000)</f>
        <v>69.700580441735966</v>
      </c>
      <c r="S221" s="276">
        <f>IF(S$9=0,0,S$9/CHI!S$10*1000)</f>
        <v>61.815019225407056</v>
      </c>
      <c r="T221" s="276">
        <f>IF(T$9=0,0,T$9/CHI!T$10*1000)</f>
        <v>54.233670852733297</v>
      </c>
      <c r="U221" s="276">
        <f>IF(U$9=0,0,U$9/CHI!U$10*1000)</f>
        <v>57.380627957596737</v>
      </c>
      <c r="V221" s="276">
        <f>IF(V$9=0,0,V$9/CHI!V$10*1000)</f>
        <v>54.608100493975662</v>
      </c>
      <c r="W221" s="276">
        <f>IF(W$9=0,0,W$9/CHI!W$10*1000)</f>
        <v>57.384036964221025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13.599714539710421</v>
      </c>
      <c r="C222" s="277">
        <f>IF(C$10=0,0,C$10/CHI!C$10*1000)</f>
        <v>13.293191315848098</v>
      </c>
      <c r="D222" s="277">
        <f>IF(D$10=0,0,D$10/CHI!D$10*1000)</f>
        <v>15.985501701133774</v>
      </c>
      <c r="E222" s="277">
        <f>IF(E$10=0,0,E$10/CHI!E$10*1000)</f>
        <v>15.473477221335386</v>
      </c>
      <c r="F222" s="277">
        <f>IF(F$10=0,0,F$10/CHI!F$10*1000)</f>
        <v>16.747875086163379</v>
      </c>
      <c r="G222" s="277">
        <f>IF(G$10=0,0,G$10/CHI!G$10*1000)</f>
        <v>16.099443968502712</v>
      </c>
      <c r="H222" s="277">
        <f>IF(H$10=0,0,H$10/CHI!H$10*1000)</f>
        <v>14.87471705305531</v>
      </c>
      <c r="I222" s="277">
        <f>IF(I$10=0,0,I$10/CHI!I$10*1000)</f>
        <v>16.211642656464374</v>
      </c>
      <c r="J222" s="277">
        <f>IF(J$10=0,0,J$10/CHI!J$10*1000)</f>
        <v>18.472914518890803</v>
      </c>
      <c r="K222" s="277">
        <f>IF(K$10=0,0,K$10/CHI!K$10*1000)</f>
        <v>15.296142432554696</v>
      </c>
      <c r="L222" s="277">
        <f>IF(L$10=0,0,L$10/CHI!L$10*1000)</f>
        <v>12.939368602382046</v>
      </c>
      <c r="M222" s="277">
        <f>IF(M$10=0,0,M$10/CHI!M$10*1000)</f>
        <v>11.967405514522833</v>
      </c>
      <c r="N222" s="277">
        <f>IF(N$10=0,0,N$10/CHI!N$10*1000)</f>
        <v>11.923016474014855</v>
      </c>
      <c r="O222" s="277">
        <f>IF(O$10=0,0,O$10/CHI!O$10*1000)</f>
        <v>15.647398414311439</v>
      </c>
      <c r="P222" s="277">
        <f>IF(P$10=0,0,P$10/CHI!P$10*1000)</f>
        <v>15.955876668766328</v>
      </c>
      <c r="Q222" s="277">
        <f>IF(Q$10=0,0,Q$10/CHI!Q$10*1000)</f>
        <v>16.126943292526171</v>
      </c>
      <c r="R222" s="277">
        <f>IF(R$10=0,0,R$10/CHI!R$10*1000)</f>
        <v>14.353810119064565</v>
      </c>
      <c r="S222" s="277">
        <f>IF(S$10=0,0,S$10/CHI!S$10*1000)</f>
        <v>12.620346233534724</v>
      </c>
      <c r="T222" s="277">
        <f>IF(T$10=0,0,T$10/CHI!T$10*1000)</f>
        <v>11.206567455780343</v>
      </c>
      <c r="U222" s="277">
        <f>IF(U$10=0,0,U$10/CHI!U$10*1000)</f>
        <v>11.82105359515845</v>
      </c>
      <c r="V222" s="277">
        <f>IF(V$10=0,0,V$10/CHI!V$10*1000)</f>
        <v>11.319697618621721</v>
      </c>
      <c r="W222" s="277">
        <f>IF(W$10=0,0,W$10/CHI!W$10*1000)</f>
        <v>11.904963793428049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3152.296244721319</v>
      </c>
      <c r="C223" s="323">
        <f>IF(C$16=0,0,C$16/CHI!C$10*1000)</f>
        <v>3076.0452187284309</v>
      </c>
      <c r="D223" s="323">
        <f>IF(D$16=0,0,D$16/CHI!D$10*1000)</f>
        <v>3050.7676147883944</v>
      </c>
      <c r="E223" s="323">
        <f>IF(E$16=0,0,E$16/CHI!E$10*1000)</f>
        <v>3237.733654948835</v>
      </c>
      <c r="F223" s="323">
        <f>IF(F$16=0,0,F$16/CHI!F$10*1000)</f>
        <v>3129.9125851366643</v>
      </c>
      <c r="G223" s="323">
        <f>IF(G$16=0,0,G$16/CHI!G$10*1000)</f>
        <v>3519.8343677724774</v>
      </c>
      <c r="H223" s="323">
        <f>IF(H$16=0,0,H$16/CHI!H$10*1000)</f>
        <v>2935.9663399839828</v>
      </c>
      <c r="I223" s="323">
        <f>IF(I$16=0,0,I$16/CHI!I$10*1000)</f>
        <v>3117.7670404684641</v>
      </c>
      <c r="J223" s="323">
        <f>IF(J$16=0,0,J$16/CHI!J$10*1000)</f>
        <v>2668.5073255601474</v>
      </c>
      <c r="K223" s="323">
        <f>IF(K$16=0,0,K$16/CHI!K$10*1000)</f>
        <v>3395.0007620739752</v>
      </c>
      <c r="L223" s="323">
        <f>IF(L$16=0,0,L$16/CHI!L$10*1000)</f>
        <v>3348.0582353240766</v>
      </c>
      <c r="M223" s="323">
        <f>IF(M$16=0,0,M$16/CHI!M$10*1000)</f>
        <v>487.35745198766398</v>
      </c>
      <c r="N223" s="323">
        <f>IF(N$16=0,0,N$16/CHI!N$10*1000)</f>
        <v>320.19840390137057</v>
      </c>
      <c r="O223" s="323">
        <f>IF(O$16=0,0,O$16/CHI!O$10*1000)</f>
        <v>362.44859736348752</v>
      </c>
      <c r="P223" s="323">
        <f>IF(P$16=0,0,P$16/CHI!P$10*1000)</f>
        <v>293.9714503917769</v>
      </c>
      <c r="Q223" s="323">
        <f>IF(Q$16=0,0,Q$16/CHI!Q$10*1000)</f>
        <v>220.82284708546268</v>
      </c>
      <c r="R223" s="323">
        <f>IF(R$16=0,0,R$16/CHI!R$10*1000)</f>
        <v>215.22455813365067</v>
      </c>
      <c r="S223" s="323">
        <f>IF(S$16=0,0,S$16/CHI!S$10*1000)</f>
        <v>189.23394262897838</v>
      </c>
      <c r="T223" s="323">
        <f>IF(T$16=0,0,T$16/CHI!T$10*1000)</f>
        <v>254.55353360898943</v>
      </c>
      <c r="U223" s="323">
        <f>IF(U$16=0,0,U$16/CHI!U$10*1000)</f>
        <v>322.01880567864049</v>
      </c>
      <c r="V223" s="323">
        <f>IF(V$16=0,0,V$16/CHI!V$10*1000)</f>
        <v>316.69324489563758</v>
      </c>
      <c r="W223" s="323">
        <f>IF(W$16=0,0,W$16/CHI!W$10*1000)</f>
        <v>281.20063898922677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205.2164317100528</v>
      </c>
      <c r="C224" s="278">
        <f>IF(C$25=0,0,C$25/CHI!C$10*1000)</f>
        <v>195.15390926839544</v>
      </c>
      <c r="D224" s="278">
        <f>IF(D$25=0,0,D$25/CHI!D$10*1000)</f>
        <v>235.32386343420538</v>
      </c>
      <c r="E224" s="278">
        <f>IF(E$25=0,0,E$25/CHI!E$10*1000)</f>
        <v>221.54209958553656</v>
      </c>
      <c r="F224" s="278">
        <f>IF(F$25=0,0,F$25/CHI!F$10*1000)</f>
        <v>234.33370156542512</v>
      </c>
      <c r="G224" s="278">
        <f>IF(G$25=0,0,G$25/CHI!G$10*1000)</f>
        <v>227.98462186038714</v>
      </c>
      <c r="H224" s="278">
        <f>IF(H$25=0,0,H$25/CHI!H$10*1000)</f>
        <v>222.32491192821999</v>
      </c>
      <c r="I224" s="278">
        <f>IF(I$25=0,0,I$25/CHI!I$10*1000)</f>
        <v>239.58850018037711</v>
      </c>
      <c r="J224" s="278">
        <f>IF(J$25=0,0,J$25/CHI!J$10*1000)</f>
        <v>321.03725909558028</v>
      </c>
      <c r="K224" s="278">
        <f>IF(K$25=0,0,K$25/CHI!K$10*1000)</f>
        <v>274.00521142846122</v>
      </c>
      <c r="L224" s="278">
        <f>IF(L$25=0,0,L$25/CHI!L$10*1000)</f>
        <v>229.68679048907899</v>
      </c>
      <c r="M224" s="278">
        <f>IF(M$25=0,0,M$25/CHI!M$10*1000)</f>
        <v>225.72319698956056</v>
      </c>
      <c r="N224" s="278">
        <f>IF(N$25=0,0,N$25/CHI!N$10*1000)</f>
        <v>219.61982182701556</v>
      </c>
      <c r="O224" s="278">
        <f>IF(O$25=0,0,O$25/CHI!O$10*1000)</f>
        <v>299.21209526693173</v>
      </c>
      <c r="P224" s="278">
        <f>IF(P$25=0,0,P$25/CHI!P$10*1000)</f>
        <v>286.54636603751493</v>
      </c>
      <c r="Q224" s="278">
        <f>IF(Q$25=0,0,Q$25/CHI!Q$10*1000)</f>
        <v>300.80865438679507</v>
      </c>
      <c r="R224" s="278">
        <f>IF(R$25=0,0,R$25/CHI!R$10*1000)</f>
        <v>271.26814848833737</v>
      </c>
      <c r="S224" s="278">
        <f>IF(S$25=0,0,S$25/CHI!S$10*1000)</f>
        <v>238.31917611623393</v>
      </c>
      <c r="T224" s="278">
        <f>IF(T$25=0,0,T$25/CHI!T$10*1000)</f>
        <v>209.05081422863282</v>
      </c>
      <c r="U224" s="278">
        <f>IF(U$25=0,0,U$25/CHI!U$10*1000)</f>
        <v>228.91399727804318</v>
      </c>
      <c r="V224" s="278">
        <f>IF(V$25=0,0,V$25/CHI!V$10*1000)</f>
        <v>213.34861219201477</v>
      </c>
      <c r="W224" s="278">
        <f>IF(W$25=0,0,W$25/CHI!W$10*1000)</f>
        <v>225.69234737965695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114.59978336829357</v>
      </c>
      <c r="C225" s="278">
        <f>IF(C$36=0,0,C$36/CHI!C$10*1000)</f>
        <v>109.69227702741387</v>
      </c>
      <c r="D225" s="278">
        <f>IF(D$36=0,0,D$36/CHI!D$10*1000)</f>
        <v>131.56534950679404</v>
      </c>
      <c r="E225" s="278">
        <f>IF(E$36=0,0,E$36/CHI!E$10*1000)</f>
        <v>116.86943905658889</v>
      </c>
      <c r="F225" s="278">
        <f>IF(F$36=0,0,F$36/CHI!F$10*1000)</f>
        <v>125.54401453289753</v>
      </c>
      <c r="G225" s="278">
        <f>IF(G$36=0,0,G$36/CHI!G$10*1000)</f>
        <v>118.92812554795252</v>
      </c>
      <c r="H225" s="278">
        <f>IF(H$36=0,0,H$36/CHI!H$10*1000)</f>
        <v>112.66283676435137</v>
      </c>
      <c r="I225" s="278">
        <f>IF(I$36=0,0,I$36/CHI!I$10*1000)</f>
        <v>121.16349377109029</v>
      </c>
      <c r="J225" s="278">
        <f>IF(J$36=0,0,J$36/CHI!J$10*1000)</f>
        <v>153.43409508139237</v>
      </c>
      <c r="K225" s="278">
        <f>IF(K$36=0,0,K$36/CHI!K$10*1000)</f>
        <v>131.02080103942345</v>
      </c>
      <c r="L225" s="278">
        <f>IF(L$36=0,0,L$36/CHI!L$10*1000)</f>
        <v>110.65362786084115</v>
      </c>
      <c r="M225" s="278">
        <f>IF(M$36=0,0,M$36/CHI!M$10*1000)</f>
        <v>103.26104449635389</v>
      </c>
      <c r="N225" s="278">
        <f>IF(N$36=0,0,N$36/CHI!N$10*1000)</f>
        <v>102.64118173233504</v>
      </c>
      <c r="O225" s="278">
        <f>IF(O$36=0,0,O$36/CHI!O$10*1000)</f>
        <v>135.72125617736592</v>
      </c>
      <c r="P225" s="278">
        <f>IF(P$36=0,0,P$36/CHI!P$10*1000)</f>
        <v>127.86140173509769</v>
      </c>
      <c r="Q225" s="278">
        <f>IF(Q$36=0,0,Q$36/CHI!Q$10*1000)</f>
        <v>127.89817237907813</v>
      </c>
      <c r="R225" s="278">
        <f>IF(R$36=0,0,R$36/CHI!R$10*1000)</f>
        <v>114.40986623110791</v>
      </c>
      <c r="S225" s="278">
        <f>IF(S$36=0,0,S$36/CHI!S$10*1000)</f>
        <v>99.993666410401076</v>
      </c>
      <c r="T225" s="278">
        <f>IF(T$36=0,0,T$36/CHI!T$10*1000)</f>
        <v>89.51987001334183</v>
      </c>
      <c r="U225" s="278">
        <f>IF(U$36=0,0,U$36/CHI!U$10*1000)</f>
        <v>94.382731863573369</v>
      </c>
      <c r="V225" s="278">
        <f>IF(V$36=0,0,V$36/CHI!V$10*1000)</f>
        <v>90.617447097564394</v>
      </c>
      <c r="W225" s="278">
        <f>IF(W$36=0,0,W$36/CHI!W$10*1000)</f>
        <v>95.286093295376233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18.121797005489437</v>
      </c>
      <c r="C226" s="278">
        <f>IF(C$44=0,0,C$44/CHI!C$10*1000)</f>
        <v>17.601606211355627</v>
      </c>
      <c r="D226" s="278">
        <f>IF(D$44=0,0,D$44/CHI!D$10*1000)</f>
        <v>21.16393049407467</v>
      </c>
      <c r="E226" s="278">
        <f>IF(E$44=0,0,E$44/CHI!E$10*1000)</f>
        <v>20.36483921918359</v>
      </c>
      <c r="F226" s="278">
        <f>IF(F$44=0,0,F$44/CHI!F$10*1000)</f>
        <v>21.911870719396809</v>
      </c>
      <c r="G226" s="278">
        <f>IF(G$44=0,0,G$44/CHI!G$10*1000)</f>
        <v>21.139142982570501</v>
      </c>
      <c r="H226" s="278">
        <f>IF(H$44=0,0,H$44/CHI!H$10*1000)</f>
        <v>19.81103477351148</v>
      </c>
      <c r="I226" s="278">
        <f>IF(I$44=0,0,I$44/CHI!I$10*1000)</f>
        <v>21.530873842221975</v>
      </c>
      <c r="J226" s="278">
        <f>IF(J$44=0,0,J$44/CHI!J$10*1000)</f>
        <v>25.631877449399617</v>
      </c>
      <c r="K226" s="278">
        <f>IF(K$44=0,0,K$44/CHI!K$10*1000)</f>
        <v>21.429643523985238</v>
      </c>
      <c r="L226" s="278">
        <f>IF(L$44=0,0,L$44/CHI!L$10*1000)</f>
        <v>18.060531716964864</v>
      </c>
      <c r="M226" s="278">
        <f>IF(M$44=0,0,M$44/CHI!M$10*1000)</f>
        <v>17.042790358988739</v>
      </c>
      <c r="N226" s="278">
        <f>IF(N$44=0,0,N$44/CHI!N$10*1000)</f>
        <v>16.824719458615188</v>
      </c>
      <c r="O226" s="278">
        <f>IF(O$44=0,0,O$44/CHI!O$10*1000)</f>
        <v>22.375369844931811</v>
      </c>
      <c r="P226" s="278">
        <f>IF(P$44=0,0,P$44/CHI!P$10*1000)</f>
        <v>22.407231682728906</v>
      </c>
      <c r="Q226" s="278">
        <f>IF(Q$44=0,0,Q$44/CHI!Q$10*1000)</f>
        <v>22.931773683088466</v>
      </c>
      <c r="R226" s="278">
        <f>IF(R$44=0,0,R$44/CHI!R$10*1000)</f>
        <v>20.480507305097735</v>
      </c>
      <c r="S226" s="278">
        <f>IF(S$44=0,0,S$44/CHI!S$10*1000)</f>
        <v>18.017688753436925</v>
      </c>
      <c r="T226" s="278">
        <f>IF(T$44=0,0,T$44/CHI!T$10*1000)</f>
        <v>15.9292676121085</v>
      </c>
      <c r="U226" s="278">
        <f>IF(U$44=0,0,U$44/CHI!U$10*1000)</f>
        <v>17.015938466928731</v>
      </c>
      <c r="V226" s="278">
        <f>IF(V$44=0,0,V$44/CHI!V$10*1000)</f>
        <v>16.149897635909596</v>
      </c>
      <c r="W226" s="278">
        <f>IF(W$44=0,0,W$44/CHI!W$10*1000)</f>
        <v>17.020195402641992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83.615388569357066</v>
      </c>
      <c r="C227" s="279">
        <f>IF(C$58=0,0,C$58/CHI!C$10*1000)</f>
        <v>88.167217067823643</v>
      </c>
      <c r="D227" s="279">
        <f>IF(D$58=0,0,D$58/CHI!D$10*1000)</f>
        <v>99.99398338227023</v>
      </c>
      <c r="E227" s="279">
        <f>IF(E$58=0,0,E$58/CHI!E$10*1000)</f>
        <v>68.102338871823264</v>
      </c>
      <c r="F227" s="279">
        <f>IF(F$58=0,0,F$58/CHI!F$10*1000)</f>
        <v>71.005813185974034</v>
      </c>
      <c r="G227" s="279">
        <f>IF(G$58=0,0,G$58/CHI!G$10*1000)</f>
        <v>71.199405673915706</v>
      </c>
      <c r="H227" s="279">
        <f>IF(H$58=0,0,H$58/CHI!H$10*1000)</f>
        <v>67.31665484705816</v>
      </c>
      <c r="I227" s="279">
        <f>IF(I$58=0,0,I$58/CHI!I$10*1000)</f>
        <v>65.596864879931289</v>
      </c>
      <c r="J227" s="279">
        <f>IF(J$58=0,0,J$58/CHI!J$10*1000)</f>
        <v>83.084769384261818</v>
      </c>
      <c r="K227" s="279">
        <f>IF(K$58=0,0,K$58/CHI!K$10*1000)</f>
        <v>101.38802867201309</v>
      </c>
      <c r="L227" s="279">
        <f>IF(L$58=0,0,L$58/CHI!L$10*1000)</f>
        <v>127.01248848868072</v>
      </c>
      <c r="M227" s="279">
        <f>IF(M$58=0,0,M$58/CHI!M$10*1000)</f>
        <v>171.66513860228244</v>
      </c>
      <c r="N227" s="279">
        <f>IF(N$58=0,0,N$58/CHI!N$10*1000)</f>
        <v>135.76411005353461</v>
      </c>
      <c r="O227" s="279">
        <f>IF(O$58=0,0,O$58/CHI!O$10*1000)</f>
        <v>153.13349617553001</v>
      </c>
      <c r="P227" s="279">
        <f>IF(P$58=0,0,P$58/CHI!P$10*1000)</f>
        <v>124.3239371896091</v>
      </c>
      <c r="Q227" s="279">
        <f>IF(Q$58=0,0,Q$58/CHI!Q$10*1000)</f>
        <v>78.134010584757561</v>
      </c>
      <c r="R227" s="279">
        <f>IF(R$58=0,0,R$58/CHI!R$10*1000)</f>
        <v>70.927129002486964</v>
      </c>
      <c r="S227" s="279">
        <f>IF(S$58=0,0,S$58/CHI!S$10*1000)</f>
        <v>66.877612921828046</v>
      </c>
      <c r="T227" s="279">
        <f>IF(T$58=0,0,T$58/CHI!T$10*1000)</f>
        <v>74.251151597994919</v>
      </c>
      <c r="U227" s="279">
        <f>IF(U$58=0,0,U$58/CHI!U$10*1000)</f>
        <v>94.81193267920554</v>
      </c>
      <c r="V227" s="279">
        <f>IF(V$58=0,0,V$58/CHI!V$10*1000)</f>
        <v>99.502683447022932</v>
      </c>
      <c r="W227" s="279">
        <f>IF(W$58=0,0,W$58/CHI!W$10*1000)</f>
        <v>86.346484808479573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478.56340924597413</v>
      </c>
      <c r="C229" s="322">
        <f t="shared" si="57"/>
        <v>448.24269393563031</v>
      </c>
      <c r="D229" s="322">
        <f t="shared" si="57"/>
        <v>549.41234430482154</v>
      </c>
      <c r="E229" s="322">
        <f t="shared" si="57"/>
        <v>584.28938737407634</v>
      </c>
      <c r="F229" s="322">
        <f t="shared" si="57"/>
        <v>614.11227344324629</v>
      </c>
      <c r="G229" s="322">
        <f t="shared" si="57"/>
        <v>585.98421278070043</v>
      </c>
      <c r="H229" s="322">
        <f t="shared" si="57"/>
        <v>544.48987172739385</v>
      </c>
      <c r="I229" s="322">
        <f t="shared" si="57"/>
        <v>609.85354484163656</v>
      </c>
      <c r="J229" s="322">
        <f t="shared" si="57"/>
        <v>717.5026118883568</v>
      </c>
      <c r="K229" s="322">
        <f t="shared" si="57"/>
        <v>611.23417315318795</v>
      </c>
      <c r="L229" s="322">
        <f t="shared" si="57"/>
        <v>493.16604757725889</v>
      </c>
      <c r="M229" s="322">
        <f t="shared" si="57"/>
        <v>485.92063390161138</v>
      </c>
      <c r="N229" s="322">
        <f t="shared" si="57"/>
        <v>468.88904301029174</v>
      </c>
      <c r="O229" s="322">
        <f t="shared" si="57"/>
        <v>637.4002122615907</v>
      </c>
      <c r="P229" s="322">
        <f t="shared" si="57"/>
        <v>448.31408672486538</v>
      </c>
      <c r="Q229" s="322">
        <f t="shared" si="57"/>
        <v>468.29307685366746</v>
      </c>
      <c r="R229" s="322">
        <f t="shared" si="57"/>
        <v>460.18069863446595</v>
      </c>
      <c r="S229" s="322">
        <f t="shared" si="57"/>
        <v>411.45825960501548</v>
      </c>
      <c r="T229" s="322">
        <f t="shared" si="57"/>
        <v>404.89650040298505</v>
      </c>
      <c r="U229" s="322">
        <f t="shared" si="57"/>
        <v>507.02627671613755</v>
      </c>
      <c r="V229" s="322">
        <f t="shared" si="57"/>
        <v>513.26162994858635</v>
      </c>
      <c r="W229" s="322">
        <f t="shared" si="57"/>
        <v>540.33228261866429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3.9785603854321434</v>
      </c>
      <c r="C230" s="275">
        <f>IF(C$62=0,0,C$62/CHI!C$11*1000)</f>
        <v>4.1188386021441268</v>
      </c>
      <c r="D230" s="275">
        <f>IF(D$62=0,0,D$62/CHI!D$11*1000)</f>
        <v>5.2081304599665001</v>
      </c>
      <c r="E230" s="275">
        <f>IF(E$62=0,0,E$62/CHI!E$11*1000)</f>
        <v>6.2051617874626048</v>
      </c>
      <c r="F230" s="275">
        <f>IF(F$62=0,0,F$62/CHI!F$11*1000)</f>
        <v>6.6213660549193474</v>
      </c>
      <c r="G230" s="275">
        <f>IF(G$62=0,0,G$62/CHI!G$11*1000)</f>
        <v>6.3432972626146</v>
      </c>
      <c r="H230" s="275">
        <f>IF(H$62=0,0,H$62/CHI!H$11*1000)</f>
        <v>5.6777812925738864</v>
      </c>
      <c r="I230" s="275">
        <f>IF(I$62=0,0,I$62/CHI!I$11*1000)</f>
        <v>6.4405725617759924</v>
      </c>
      <c r="J230" s="275">
        <f>IF(J$62=0,0,J$62/CHI!J$11*1000)</f>
        <v>6.2909309127293449</v>
      </c>
      <c r="K230" s="275">
        <f>IF(K$62=0,0,K$62/CHI!K$11*1000)</f>
        <v>4.9712967424429957</v>
      </c>
      <c r="L230" s="275">
        <f>IF(L$62=0,0,L$62/CHI!L$11*1000)</f>
        <v>4.0169927095612623</v>
      </c>
      <c r="M230" s="275">
        <f>IF(M$62=0,0,M$62/CHI!M$11*1000)</f>
        <v>3.9113373972718493</v>
      </c>
      <c r="N230" s="275">
        <f>IF(N$62=0,0,N$62/CHI!N$11*1000)</f>
        <v>3.855129018580048</v>
      </c>
      <c r="O230" s="275">
        <f>IF(O$62=0,0,O$62/CHI!O$11*1000)</f>
        <v>5.0727261260627809</v>
      </c>
      <c r="P230" s="275">
        <f>IF(P$62=0,0,P$62/CHI!P$11*1000)</f>
        <v>4.1071150374981755</v>
      </c>
      <c r="Q230" s="275">
        <f>IF(Q$62=0,0,Q$62/CHI!Q$11*1000)</f>
        <v>4.2496343896311828</v>
      </c>
      <c r="R230" s="275">
        <f>IF(R$62=0,0,R$62/CHI!R$11*1000)</f>
        <v>4.1269169074214505</v>
      </c>
      <c r="S230" s="275">
        <f>IF(S$62=0,0,S$62/CHI!S$11*1000)</f>
        <v>3.7169647675501003</v>
      </c>
      <c r="T230" s="275">
        <f>IF(T$62=0,0,T$62/CHI!T$11*1000)</f>
        <v>3.6428977248372352</v>
      </c>
      <c r="U230" s="275">
        <f>IF(U$62=0,0,U$62/CHI!U$11*1000)</f>
        <v>4.4934342098019107</v>
      </c>
      <c r="V230" s="275">
        <f>IF(V$62=0,0,V$62/CHI!V$11*1000)</f>
        <v>4.5843476928688878</v>
      </c>
      <c r="W230" s="275">
        <f>IF(W$62=0,0,W$62/CHI!W$11*1000)</f>
        <v>4.8105599878700929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31.574136699319613</v>
      </c>
      <c r="C231" s="276">
        <f>IF(C$63=0,0,C$63/CHI!C$11*1000)</f>
        <v>32.687394551737476</v>
      </c>
      <c r="D231" s="276">
        <f>IF(D$63=0,0,D$63/CHI!D$11*1000)</f>
        <v>41.332091802098219</v>
      </c>
      <c r="E231" s="276">
        <f>IF(E$63=0,0,E$63/CHI!E$11*1000)</f>
        <v>49.244602956417864</v>
      </c>
      <c r="F231" s="276">
        <f>IF(F$63=0,0,F$63/CHI!F$11*1000)</f>
        <v>52.54762946913273</v>
      </c>
      <c r="G231" s="276">
        <f>IF(G$63=0,0,G$63/CHI!G$11*1000)</f>
        <v>50.34085586021807</v>
      </c>
      <c r="H231" s="276">
        <f>IF(H$63=0,0,H$63/CHI!H$11*1000)</f>
        <v>45.059274037157898</v>
      </c>
      <c r="I231" s="276">
        <f>IF(I$63=0,0,I$63/CHI!I$11*1000)</f>
        <v>51.112839516526357</v>
      </c>
      <c r="J231" s="276">
        <f>IF(J$63=0,0,J$63/CHI!J$11*1000)</f>
        <v>49.925272802643889</v>
      </c>
      <c r="K231" s="276">
        <f>IF(K$63=0,0,K$63/CHI!K$11*1000)</f>
        <v>39.452562664001974</v>
      </c>
      <c r="L231" s="276">
        <f>IF(L$63=0,0,L$63/CHI!L$11*1000)</f>
        <v>31.879138342669957</v>
      </c>
      <c r="M231" s="276">
        <f>IF(M$63=0,0,M$63/CHI!M$11*1000)</f>
        <v>31.040650309297327</v>
      </c>
      <c r="N231" s="276">
        <f>IF(N$63=0,0,N$63/CHI!N$11*1000)</f>
        <v>30.594576639293368</v>
      </c>
      <c r="O231" s="276">
        <f>IF(O$63=0,0,O$63/CHI!O$11*1000)</f>
        <v>40.257513428470745</v>
      </c>
      <c r="P231" s="276">
        <f>IF(P$63=0,0,P$63/CHI!P$11*1000)</f>
        <v>32.594355513272717</v>
      </c>
      <c r="Q231" s="276">
        <f>IF(Q$63=0,0,Q$63/CHI!Q$11*1000)</f>
        <v>33.725399174950674</v>
      </c>
      <c r="R231" s="276">
        <f>IF(R$63=0,0,R$63/CHI!R$11*1000)</f>
        <v>32.75150455395309</v>
      </c>
      <c r="S231" s="276">
        <f>IF(S$63=0,0,S$63/CHI!S$11*1000)</f>
        <v>29.498095368089842</v>
      </c>
      <c r="T231" s="276">
        <f>IF(T$63=0,0,T$63/CHI!T$11*1000)</f>
        <v>28.910294076925993</v>
      </c>
      <c r="U231" s="276">
        <f>IF(U$63=0,0,U$63/CHI!U$11*1000)</f>
        <v>35.660211796502466</v>
      </c>
      <c r="V231" s="276">
        <f>IF(V$63=0,0,V$63/CHI!V$11*1000)</f>
        <v>36.381707630191123</v>
      </c>
      <c r="W231" s="276">
        <f>IF(W$63=0,0,W$63/CHI!W$11*1000)</f>
        <v>38.176944407691757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35.343521983737688</v>
      </c>
      <c r="C232" s="276">
        <f>IF(C$64=0,0,C$64/CHI!C$11*1000)</f>
        <v>36.589682844925932</v>
      </c>
      <c r="D232" s="276">
        <f>IF(D$64=0,0,D$64/CHI!D$11*1000)</f>
        <v>46.266401807046144</v>
      </c>
      <c r="E232" s="276">
        <f>IF(E$64=0,0,E$64/CHI!E$11*1000)</f>
        <v>55.123524793255683</v>
      </c>
      <c r="F232" s="276">
        <f>IF(F$64=0,0,F$64/CHI!F$11*1000)</f>
        <v>58.820873394635562</v>
      </c>
      <c r="G232" s="276">
        <f>IF(G$64=0,0,G$64/CHI!G$11*1000)</f>
        <v>56.350650620136449</v>
      </c>
      <c r="H232" s="276">
        <f>IF(H$64=0,0,H$64/CHI!H$11*1000)</f>
        <v>50.438542712012421</v>
      </c>
      <c r="I232" s="276">
        <f>IF(I$64=0,0,I$64/CHI!I$11*1000)</f>
        <v>57.214795270793068</v>
      </c>
      <c r="J232" s="276">
        <f>IF(J$64=0,0,J$64/CHI!J$11*1000)</f>
        <v>55.885454403647081</v>
      </c>
      <c r="K232" s="276">
        <f>IF(K$64=0,0,K$64/CHI!K$11*1000)</f>
        <v>44.162490620368743</v>
      </c>
      <c r="L232" s="276">
        <f>IF(L$64=0,0,L$64/CHI!L$11*1000)</f>
        <v>35.684935349667072</v>
      </c>
      <c r="M232" s="276">
        <f>IF(M$64=0,0,M$64/CHI!M$11*1000)</f>
        <v>34.746346892829088</v>
      </c>
      <c r="N232" s="276">
        <f>IF(N$64=0,0,N$64/CHI!N$11*1000)</f>
        <v>34.247020031978082</v>
      </c>
      <c r="O232" s="276">
        <f>IF(O$64=0,0,O$64/CHI!O$11*1000)</f>
        <v>45.063538060264115</v>
      </c>
      <c r="P232" s="276">
        <f>IF(P$64=0,0,P$64/CHI!P$11*1000)</f>
        <v>36.485536614970712</v>
      </c>
      <c r="Q232" s="276">
        <f>IF(Q$64=0,0,Q$64/CHI!Q$11*1000)</f>
        <v>37.751606591856046</v>
      </c>
      <c r="R232" s="276">
        <f>IF(R$64=0,0,R$64/CHI!R$11*1000)</f>
        <v>36.661446430871713</v>
      </c>
      <c r="S232" s="276">
        <f>IF(S$64=0,0,S$64/CHI!S$11*1000)</f>
        <v>33.019638574724375</v>
      </c>
      <c r="T232" s="276">
        <f>IF(T$64=0,0,T$64/CHI!T$11*1000)</f>
        <v>32.361664358226918</v>
      </c>
      <c r="U232" s="276">
        <f>IF(U$64=0,0,U$64/CHI!U$11*1000)</f>
        <v>39.917401117782155</v>
      </c>
      <c r="V232" s="276">
        <f>IF(V$64=0,0,V$64/CHI!V$11*1000)</f>
        <v>40.725030605865669</v>
      </c>
      <c r="W232" s="276">
        <f>IF(W$64=0,0,W$64/CHI!W$11*1000)</f>
        <v>42.734586436824465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56.900069060224183</v>
      </c>
      <c r="C233" s="276">
        <f>IF(C$65=0,0,C$65/CHI!C$11*1000)</f>
        <v>58.90628222410708</v>
      </c>
      <c r="D233" s="276">
        <f>IF(D$65=0,0,D$65/CHI!D$11*1000)</f>
        <v>74.48497801663072</v>
      </c>
      <c r="E233" s="276">
        <f>IF(E$65=0,0,E$65/CHI!E$11*1000)</f>
        <v>88.744193887140426</v>
      </c>
      <c r="F233" s="276">
        <f>IF(F$65=0,0,F$65/CHI!F$11*1000)</f>
        <v>94.696611160524711</v>
      </c>
      <c r="G233" s="276">
        <f>IF(G$65=0,0,G$65/CHI!G$11*1000)</f>
        <v>90.719762262222829</v>
      </c>
      <c r="H233" s="276">
        <f>IF(H$65=0,0,H$65/CHI!H$11*1000)</f>
        <v>81.201770579941169</v>
      </c>
      <c r="I233" s="276">
        <f>IF(I$65=0,0,I$65/CHI!I$11*1000)</f>
        <v>92.110961767552467</v>
      </c>
      <c r="J233" s="276">
        <f>IF(J$65=0,0,J$65/CHI!J$11*1000)</f>
        <v>89.970835857633602</v>
      </c>
      <c r="K233" s="276">
        <f>IF(K$65=0,0,K$65/CHI!K$11*1000)</f>
        <v>71.097859667938565</v>
      </c>
      <c r="L233" s="276">
        <f>IF(L$65=0,0,L$65/CHI!L$11*1000)</f>
        <v>57.449715586917378</v>
      </c>
      <c r="M233" s="276">
        <f>IF(M$65=0,0,M$65/CHI!M$11*1000)</f>
        <v>55.938667875323027</v>
      </c>
      <c r="N233" s="276">
        <f>IF(N$65=0,0,N$65/CHI!N$11*1000)</f>
        <v>55.134794031648966</v>
      </c>
      <c r="O233" s="276">
        <f>IF(O$65=0,0,O$65/CHI!O$11*1000)</f>
        <v>72.548469530197778</v>
      </c>
      <c r="P233" s="276">
        <f>IF(P$65=0,0,P$65/CHI!P$11*1000)</f>
        <v>58.738615637864172</v>
      </c>
      <c r="Q233" s="276">
        <f>IF(Q$65=0,0,Q$65/CHI!Q$11*1000)</f>
        <v>60.776880787358877</v>
      </c>
      <c r="R233" s="276">
        <f>IF(R$65=0,0,R$65/CHI!R$11*1000)</f>
        <v>59.021815503393825</v>
      </c>
      <c r="S233" s="276">
        <f>IF(S$65=0,0,S$65/CHI!S$11*1000)</f>
        <v>53.158814113374</v>
      </c>
      <c r="T233" s="276">
        <f>IF(T$65=0,0,T$65/CHI!T$11*1000)</f>
        <v>52.09953149927064</v>
      </c>
      <c r="U233" s="276">
        <f>IF(U$65=0,0,U$65/CHI!U$11*1000)</f>
        <v>64.26362605717533</v>
      </c>
      <c r="V233" s="276">
        <f>IF(V$65=0,0,V$65/CHI!V$11*1000)</f>
        <v>65.563840949968665</v>
      </c>
      <c r="W233" s="276">
        <f>IF(W$65=0,0,W$65/CHI!W$11*1000)</f>
        <v>68.799055188508461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14.750608980693489</v>
      </c>
      <c r="C234" s="277">
        <f>IF(C$66=0,0,C$66/CHI!C$11*1000)</f>
        <v>13.528604680526673</v>
      </c>
      <c r="D234" s="277">
        <f>IF(D$66=0,0,D$66/CHI!D$11*1000)</f>
        <v>16.321442411374704</v>
      </c>
      <c r="E234" s="277">
        <f>IF(E$66=0,0,E$66/CHI!E$11*1000)</f>
        <v>17.030733426935942</v>
      </c>
      <c r="F234" s="277">
        <f>IF(F$66=0,0,F$66/CHI!F$11*1000)</f>
        <v>18.030377687064323</v>
      </c>
      <c r="G234" s="277">
        <f>IF(G$66=0,0,G$66/CHI!G$11*1000)</f>
        <v>17.109066555034261</v>
      </c>
      <c r="H234" s="277">
        <f>IF(H$66=0,0,H$66/CHI!H$11*1000)</f>
        <v>15.605602596314935</v>
      </c>
      <c r="I234" s="277">
        <f>IF(I$66=0,0,I$66/CHI!I$11*1000)</f>
        <v>17.539461833126296</v>
      </c>
      <c r="J234" s="277">
        <f>IF(J$66=0,0,J$66/CHI!J$11*1000)</f>
        <v>19.87839595415511</v>
      </c>
      <c r="K234" s="277">
        <f>IF(K$66=0,0,K$66/CHI!K$11*1000)</f>
        <v>16.992127834970113</v>
      </c>
      <c r="L234" s="277">
        <f>IF(L$66=0,0,L$66/CHI!L$11*1000)</f>
        <v>13.789206027300702</v>
      </c>
      <c r="M234" s="277">
        <f>IF(M$66=0,0,M$66/CHI!M$11*1000)</f>
        <v>13.090777827764352</v>
      </c>
      <c r="N234" s="277">
        <f>IF(N$66=0,0,N$66/CHI!N$11*1000)</f>
        <v>12.730477095700971</v>
      </c>
      <c r="O234" s="277">
        <f>IF(O$66=0,0,O$66/CHI!O$11*1000)</f>
        <v>17.069312200902434</v>
      </c>
      <c r="P234" s="277">
        <f>IF(P$66=0,0,P$66/CHI!P$11*1000)</f>
        <v>12.031797709822902</v>
      </c>
      <c r="Q234" s="277">
        <f>IF(Q$66=0,0,Q$66/CHI!Q$11*1000)</f>
        <v>12.343612358353058</v>
      </c>
      <c r="R234" s="277">
        <f>IF(R$66=0,0,R$66/CHI!R$11*1000)</f>
        <v>12.074779959065683</v>
      </c>
      <c r="S234" s="277">
        <f>IF(S$66=0,0,S$66/CHI!S$11*1000)</f>
        <v>10.781728813263955</v>
      </c>
      <c r="T234" s="277">
        <f>IF(T$66=0,0,T$66/CHI!T$11*1000)</f>
        <v>10.694815222940299</v>
      </c>
      <c r="U234" s="277">
        <f>IF(U$66=0,0,U$66/CHI!U$11*1000)</f>
        <v>13.152005308502549</v>
      </c>
      <c r="V234" s="277">
        <f>IF(V$66=0,0,V$66/CHI!V$11*1000)</f>
        <v>13.501375085099564</v>
      </c>
      <c r="W234" s="277">
        <f>IF(W$66=0,0,W$66/CHI!W$11*1000)</f>
        <v>14.179317083567867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202.1599623746533</v>
      </c>
      <c r="C235" s="278">
        <f>IF(C$72=0,0,C$72/CHI!C$11*1000)</f>
        <v>180.41054840968175</v>
      </c>
      <c r="D235" s="278">
        <f>IF(D$72=0,0,D$72/CHI!D$11*1000)</f>
        <v>218.26201941469654</v>
      </c>
      <c r="E235" s="278">
        <f>IF(E$72=0,0,E$72/CHI!E$11*1000)</f>
        <v>221.54302608972725</v>
      </c>
      <c r="F235" s="278">
        <f>IF(F$72=0,0,F$72/CHI!F$11*1000)</f>
        <v>229.21995919580365</v>
      </c>
      <c r="G235" s="278">
        <f>IF(G$72=0,0,G$72/CHI!G$11*1000)</f>
        <v>220.13659575471502</v>
      </c>
      <c r="H235" s="278">
        <f>IF(H$72=0,0,H$72/CHI!H$11*1000)</f>
        <v>211.91121029804509</v>
      </c>
      <c r="I235" s="278">
        <f>IF(I$72=0,0,I$72/CHI!I$11*1000)</f>
        <v>235.50460900219718</v>
      </c>
      <c r="J235" s="278">
        <f>IF(J$72=0,0,J$72/CHI!J$11*1000)</f>
        <v>313.76971201528079</v>
      </c>
      <c r="K235" s="278">
        <f>IF(K$72=0,0,K$72/CHI!K$11*1000)</f>
        <v>276.4370548196394</v>
      </c>
      <c r="L235" s="278">
        <f>IF(L$72=0,0,L$72/CHI!L$11*1000)</f>
        <v>222.29791130775499</v>
      </c>
      <c r="M235" s="278">
        <f>IF(M$72=0,0,M$72/CHI!M$11*1000)</f>
        <v>224.23492961335339</v>
      </c>
      <c r="N235" s="278">
        <f>IF(N$72=0,0,N$72/CHI!N$11*1000)</f>
        <v>212.96284911221795</v>
      </c>
      <c r="O235" s="278">
        <f>IF(O$72=0,0,O$72/CHI!O$11*1000)</f>
        <v>296.42073256496832</v>
      </c>
      <c r="P235" s="278">
        <f>IF(P$72=0,0,P$72/CHI!P$11*1000)</f>
        <v>196.25945663497754</v>
      </c>
      <c r="Q235" s="278">
        <f>IF(Q$72=0,0,Q$72/CHI!Q$11*1000)</f>
        <v>209.11983131733987</v>
      </c>
      <c r="R235" s="278">
        <f>IF(R$72=0,0,R$72/CHI!R$11*1000)</f>
        <v>207.26117452316592</v>
      </c>
      <c r="S235" s="278">
        <f>IF(S$72=0,0,S$72/CHI!S$11*1000)</f>
        <v>184.92120819772745</v>
      </c>
      <c r="T235" s="278">
        <f>IF(T$72=0,0,T$72/CHI!T$11*1000)</f>
        <v>181.20209246570343</v>
      </c>
      <c r="U235" s="278">
        <f>IF(U$72=0,0,U$72/CHI!U$11*1000)</f>
        <v>231.31633408436818</v>
      </c>
      <c r="V235" s="278">
        <f>IF(V$72=0,0,V$72/CHI!V$11*1000)</f>
        <v>231.12063114965642</v>
      </c>
      <c r="W235" s="278">
        <f>IF(W$72=0,0,W$72/CHI!W$11*1000)</f>
        <v>244.14473311194453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102.86422902036749</v>
      </c>
      <c r="C236" s="278">
        <f>IF(C$85=0,0,C$85/CHI!C$11*1000)</f>
        <v>92.384736343215479</v>
      </c>
      <c r="D236" s="278">
        <f>IF(D$85=0,0,D$85/CHI!D$11*1000)</f>
        <v>111.16657114668845</v>
      </c>
      <c r="E236" s="278">
        <f>IF(E$85=0,0,E$85/CHI!E$11*1000)</f>
        <v>106.4502808229699</v>
      </c>
      <c r="F236" s="278">
        <f>IF(F$85=0,0,F$85/CHI!F$11*1000)</f>
        <v>111.85143073631424</v>
      </c>
      <c r="G236" s="278">
        <f>IF(G$85=0,0,G$85/CHI!G$11*1000)</f>
        <v>104.59247341730325</v>
      </c>
      <c r="H236" s="278">
        <f>IF(H$85=0,0,H$85/CHI!H$11*1000)</f>
        <v>97.816683253122278</v>
      </c>
      <c r="I236" s="278">
        <f>IF(I$85=0,0,I$85/CHI!I$11*1000)</f>
        <v>108.48294083349842</v>
      </c>
      <c r="J236" s="278">
        <f>IF(J$85=0,0,J$85/CHI!J$11*1000)</f>
        <v>136.63696704338886</v>
      </c>
      <c r="K236" s="278">
        <f>IF(K$85=0,0,K$85/CHI!K$11*1000)</f>
        <v>120.44992077687978</v>
      </c>
      <c r="L236" s="278">
        <f>IF(L$85=0,0,L$85/CHI!L$11*1000)</f>
        <v>97.587064349653659</v>
      </c>
      <c r="M236" s="278">
        <f>IF(M$85=0,0,M$85/CHI!M$11*1000)</f>
        <v>93.476486289133206</v>
      </c>
      <c r="N236" s="278">
        <f>IF(N$85=0,0,N$85/CHI!N$11*1000)</f>
        <v>90.694426730021533</v>
      </c>
      <c r="O236" s="278">
        <f>IF(O$85=0,0,O$85/CHI!O$11*1000)</f>
        <v>122.52428373651458</v>
      </c>
      <c r="P236" s="278">
        <f>IF(P$85=0,0,P$85/CHI!P$11*1000)</f>
        <v>79.790232887755948</v>
      </c>
      <c r="Q236" s="278">
        <f>IF(Q$85=0,0,Q$85/CHI!Q$11*1000)</f>
        <v>81.013048524075458</v>
      </c>
      <c r="R236" s="278">
        <f>IF(R$85=0,0,R$85/CHI!R$11*1000)</f>
        <v>79.648192929560324</v>
      </c>
      <c r="S236" s="278">
        <f>IF(S$85=0,0,S$85/CHI!S$11*1000)</f>
        <v>70.695219567152165</v>
      </c>
      <c r="T236" s="278">
        <f>IF(T$85=0,0,T$85/CHI!T$11*1000)</f>
        <v>70.700183253174529</v>
      </c>
      <c r="U236" s="278">
        <f>IF(U$85=0,0,U$85/CHI!U$11*1000)</f>
        <v>86.901796257387019</v>
      </c>
      <c r="V236" s="278">
        <f>IF(V$85=0,0,V$85/CHI!V$11*1000)</f>
        <v>89.44486656040921</v>
      </c>
      <c r="W236" s="278">
        <f>IF(W$85=0,0,W$85/CHI!W$11*1000)</f>
        <v>93.919803995559121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20.200189796064148</v>
      </c>
      <c r="C237" s="278">
        <f>IF(C$93=0,0,C$93/CHI!C$11*1000)</f>
        <v>18.443960590562956</v>
      </c>
      <c r="D237" s="278">
        <f>IF(D$93=0,0,D$93/CHI!D$11*1000)</f>
        <v>22.243281116557895</v>
      </c>
      <c r="E237" s="278">
        <f>IF(E$93=0,0,E$93/CHI!E$11*1000)</f>
        <v>23.115916357737518</v>
      </c>
      <c r="F237" s="278">
        <f>IF(F$93=0,0,F$93/CHI!F$11*1000)</f>
        <v>24.363094508439648</v>
      </c>
      <c r="G237" s="278">
        <f>IF(G$93=0,0,G$93/CHI!G$11*1000)</f>
        <v>23.184861393239309</v>
      </c>
      <c r="H237" s="278">
        <f>IF(H$93=0,0,H$93/CHI!H$11*1000)</f>
        <v>21.377617195830968</v>
      </c>
      <c r="I237" s="278">
        <f>IF(I$93=0,0,I$93/CHI!I$11*1000)</f>
        <v>23.97684816175591</v>
      </c>
      <c r="J237" s="278">
        <f>IF(J$93=0,0,J$93/CHI!J$11*1000)</f>
        <v>28.080440730779642</v>
      </c>
      <c r="K237" s="278">
        <f>IF(K$93=0,0,K$93/CHI!K$11*1000)</f>
        <v>24.185860374876011</v>
      </c>
      <c r="L237" s="278">
        <f>IF(L$93=0,0,L$93/CHI!L$11*1000)</f>
        <v>19.564702517298503</v>
      </c>
      <c r="M237" s="278">
        <f>IF(M$93=0,0,M$93/CHI!M$11*1000)</f>
        <v>18.871653937196758</v>
      </c>
      <c r="N237" s="278">
        <f>IF(N$93=0,0,N$93/CHI!N$11*1000)</f>
        <v>18.212455857753195</v>
      </c>
      <c r="O237" s="278">
        <f>IF(O$93=0,0,O$93/CHI!O$11*1000)</f>
        <v>24.68350247033888</v>
      </c>
      <c r="P237" s="278">
        <f>IF(P$93=0,0,P$93/CHI!P$11*1000)</f>
        <v>17.166132011533747</v>
      </c>
      <c r="Q237" s="278">
        <f>IF(Q$93=0,0,Q$93/CHI!Q$11*1000)</f>
        <v>17.785625048808207</v>
      </c>
      <c r="R237" s="278">
        <f>IF(R$93=0,0,R$93/CHI!R$11*1000)</f>
        <v>17.440309154732006</v>
      </c>
      <c r="S237" s="278">
        <f>IF(S$93=0,0,S$93/CHI!S$11*1000)</f>
        <v>15.584056169460332</v>
      </c>
      <c r="T237" s="278">
        <f>IF(T$93=0,0,T$93/CHI!T$11*1000)</f>
        <v>15.403399944061062</v>
      </c>
      <c r="U237" s="278">
        <f>IF(U$93=0,0,U$93/CHI!U$11*1000)</f>
        <v>19.132704691615995</v>
      </c>
      <c r="V237" s="278">
        <f>IF(V$93=0,0,V$93/CHI!V$11*1000)</f>
        <v>19.504457725647928</v>
      </c>
      <c r="W237" s="278">
        <f>IF(W$93=0,0,W$93/CHI!W$11*1000)</f>
        <v>20.518292751976048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10.792130945482075</v>
      </c>
      <c r="C238" s="279">
        <f>IF(C$107=0,0,C$107/CHI!C$11*1000)</f>
        <v>11.172645688728833</v>
      </c>
      <c r="D238" s="279">
        <f>IF(D$107=0,0,D$107/CHI!D$11*1000)</f>
        <v>14.127428129762365</v>
      </c>
      <c r="E238" s="279">
        <f>IF(E$107=0,0,E$107/CHI!E$11*1000)</f>
        <v>16.831947252429163</v>
      </c>
      <c r="F238" s="279">
        <f>IF(F$107=0,0,F$107/CHI!F$11*1000)</f>
        <v>17.960931236412026</v>
      </c>
      <c r="G238" s="279">
        <f>IF(G$107=0,0,G$107/CHI!G$11*1000)</f>
        <v>17.206649655216683</v>
      </c>
      <c r="H238" s="279">
        <f>IF(H$107=0,0,H$107/CHI!H$11*1000)</f>
        <v>15.401389762395237</v>
      </c>
      <c r="I238" s="279">
        <f>IF(I$107=0,0,I$107/CHI!I$11*1000)</f>
        <v>17.470515894410813</v>
      </c>
      <c r="J238" s="279">
        <f>IF(J$107=0,0,J$107/CHI!J$11*1000)</f>
        <v>17.064602168098496</v>
      </c>
      <c r="K238" s="279">
        <f>IF(K$107=0,0,K$107/CHI!K$11*1000)</f>
        <v>13.484999652070346</v>
      </c>
      <c r="L238" s="279">
        <f>IF(L$107=0,0,L$107/CHI!L$11*1000)</f>
        <v>10.896381386435388</v>
      </c>
      <c r="M238" s="279">
        <f>IF(M$107=0,0,M$107/CHI!M$11*1000)</f>
        <v>10.609783759442399</v>
      </c>
      <c r="N238" s="279">
        <f>IF(N$107=0,0,N$107/CHI!N$11*1000)</f>
        <v>10.457314493097641</v>
      </c>
      <c r="O238" s="279">
        <f>IF(O$107=0,0,O$107/CHI!O$11*1000)</f>
        <v>13.76013414387103</v>
      </c>
      <c r="P238" s="279">
        <f>IF(P$107=0,0,P$107/CHI!P$11*1000)</f>
        <v>11.140844677169428</v>
      </c>
      <c r="Q238" s="279">
        <f>IF(Q$107=0,0,Q$107/CHI!Q$11*1000)</f>
        <v>11.527438661294074</v>
      </c>
      <c r="R238" s="279">
        <f>IF(R$107=0,0,R$107/CHI!R$11*1000)</f>
        <v>11.194558672301911</v>
      </c>
      <c r="S238" s="279">
        <f>IF(S$107=0,0,S$107/CHI!S$11*1000)</f>
        <v>10.082534033673317</v>
      </c>
      <c r="T238" s="279">
        <f>IF(T$107=0,0,T$107/CHI!T$11*1000)</f>
        <v>9.8816218578449266</v>
      </c>
      <c r="U238" s="279">
        <f>IF(U$107=0,0,U$107/CHI!U$11*1000)</f>
        <v>12.188763193001963</v>
      </c>
      <c r="V238" s="279">
        <f>IF(V$107=0,0,V$107/CHI!V$11*1000)</f>
        <v>12.435372548878842</v>
      </c>
      <c r="W238" s="279">
        <f>IF(W$107=0,0,W$107/CHI!W$11*1000)</f>
        <v>13.048989654721977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1124.8206918606663</v>
      </c>
      <c r="C240" s="322">
        <f t="shared" si="58"/>
        <v>1258.3990268876614</v>
      </c>
      <c r="D240" s="322">
        <f t="shared" si="58"/>
        <v>1478.8181754447196</v>
      </c>
      <c r="E240" s="322">
        <f t="shared" si="58"/>
        <v>972.87545188223669</v>
      </c>
      <c r="F240" s="322">
        <f t="shared" si="58"/>
        <v>1083.608362980754</v>
      </c>
      <c r="G240" s="322">
        <f t="shared" si="58"/>
        <v>1085.0177274819696</v>
      </c>
      <c r="H240" s="322">
        <f t="shared" si="58"/>
        <v>1093.2587083419598</v>
      </c>
      <c r="I240" s="322">
        <f t="shared" si="58"/>
        <v>1146.8097816018917</v>
      </c>
      <c r="J240" s="322">
        <f t="shared" si="58"/>
        <v>1437.7518025365725</v>
      </c>
      <c r="K240" s="322">
        <f t="shared" si="58"/>
        <v>1288.5709923647769</v>
      </c>
      <c r="L240" s="322">
        <f t="shared" si="58"/>
        <v>989.58345495667947</v>
      </c>
      <c r="M240" s="322">
        <f t="shared" si="58"/>
        <v>1127.1708359107126</v>
      </c>
      <c r="N240" s="322">
        <f t="shared" si="58"/>
        <v>1001.216898478864</v>
      </c>
      <c r="O240" s="322">
        <f t="shared" si="58"/>
        <v>1206.4958985639109</v>
      </c>
      <c r="P240" s="322">
        <f t="shared" si="58"/>
        <v>1766.0008764250383</v>
      </c>
      <c r="Q240" s="322">
        <f t="shared" si="58"/>
        <v>1865.7075145001927</v>
      </c>
      <c r="R240" s="322">
        <f t="shared" si="58"/>
        <v>1880.676932457829</v>
      </c>
      <c r="S240" s="322">
        <f t="shared" si="58"/>
        <v>1628.039855814576</v>
      </c>
      <c r="T240" s="322">
        <f t="shared" si="58"/>
        <v>1376.4609624565342</v>
      </c>
      <c r="U240" s="322">
        <f t="shared" si="58"/>
        <v>1242.4582213465155</v>
      </c>
      <c r="V240" s="322">
        <f t="shared" si="58"/>
        <v>1050.132652978333</v>
      </c>
      <c r="W240" s="322">
        <f t="shared" si="58"/>
        <v>992.99945221359951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4.7416249886206572</v>
      </c>
      <c r="C241" s="275">
        <f>IF(C$111=0,0,C$111/CHI!C$12*1000)</f>
        <v>5.9028397520411078</v>
      </c>
      <c r="D241" s="275">
        <f>IF(D$111=0,0,D$111/CHI!D$12*1000)</f>
        <v>7.1801945258600401</v>
      </c>
      <c r="E241" s="275">
        <f>IF(E$111=0,0,E$111/CHI!E$12*1000)</f>
        <v>5.3353052968293877</v>
      </c>
      <c r="F241" s="275">
        <f>IF(F$111=0,0,F$111/CHI!F$12*1000)</f>
        <v>6.0333604288102647</v>
      </c>
      <c r="G241" s="275">
        <f>IF(G$111=0,0,G$111/CHI!G$12*1000)</f>
        <v>6.0706140272371556</v>
      </c>
      <c r="H241" s="275">
        <f>IF(H$111=0,0,H$111/CHI!H$12*1000)</f>
        <v>5.8919788566544211</v>
      </c>
      <c r="I241" s="275">
        <f>IF(I$111=0,0,I$111/CHI!I$12*1000)</f>
        <v>6.261571846827203</v>
      </c>
      <c r="J241" s="275">
        <f>IF(J$111=0,0,J$111/CHI!J$12*1000)</f>
        <v>6.4836867563457021</v>
      </c>
      <c r="K241" s="275">
        <f>IF(K$111=0,0,K$111/CHI!K$12*1000)</f>
        <v>7.2699652082366306</v>
      </c>
      <c r="L241" s="275">
        <f>IF(L$111=0,0,L$111/CHI!L$12*1000)</f>
        <v>5.7678713039499554</v>
      </c>
      <c r="M241" s="275">
        <f>IF(M$111=0,0,M$111/CHI!M$12*1000)</f>
        <v>7.6864761075136094</v>
      </c>
      <c r="N241" s="275">
        <f>IF(N$111=0,0,N$111/CHI!N$12*1000)</f>
        <v>7.5222552026219756</v>
      </c>
      <c r="O241" s="275">
        <f>IF(O$111=0,0,O$111/CHI!O$12*1000)</f>
        <v>8.2701516232170835</v>
      </c>
      <c r="P241" s="275">
        <f>IF(P$111=0,0,P$111/CHI!P$12*1000)</f>
        <v>9.3191331639876012</v>
      </c>
      <c r="Q241" s="275">
        <f>IF(Q$111=0,0,Q$111/CHI!Q$12*1000)</f>
        <v>9.2972026677024147</v>
      </c>
      <c r="R241" s="275">
        <f>IF(R$111=0,0,R$111/CHI!R$12*1000)</f>
        <v>9.0820023835124122</v>
      </c>
      <c r="S241" s="275">
        <f>IF(S$111=0,0,S$111/CHI!S$12*1000)</f>
        <v>8.0291871322374408</v>
      </c>
      <c r="T241" s="275">
        <f>IF(T$111=0,0,T$111/CHI!T$12*1000)</f>
        <v>6.704775623599156</v>
      </c>
      <c r="U241" s="275">
        <f>IF(U$111=0,0,U$111/CHI!U$12*1000)</f>
        <v>5.9265147936931868</v>
      </c>
      <c r="V241" s="275">
        <f>IF(V$111=0,0,V$111/CHI!V$12*1000)</f>
        <v>5.0028165284228141</v>
      </c>
      <c r="W241" s="275">
        <f>IF(W$111=0,0,W$111/CHI!W$12*1000)</f>
        <v>4.7158922841303648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37.838755486577909</v>
      </c>
      <c r="C242" s="276">
        <f>IF(C$112=0,0,C$112/CHI!C$12*1000)</f>
        <v>47.105393317684161</v>
      </c>
      <c r="D242" s="276">
        <f>IF(D$112=0,0,D$112/CHI!D$12*1000)</f>
        <v>57.298842835969999</v>
      </c>
      <c r="E242" s="276">
        <f>IF(E$112=0,0,E$112/CHI!E$12*1000)</f>
        <v>42.576397976951476</v>
      </c>
      <c r="F242" s="276">
        <f>IF(F$112=0,0,F$112/CHI!F$12*1000)</f>
        <v>48.146964506055909</v>
      </c>
      <c r="G242" s="276">
        <f>IF(G$112=0,0,G$112/CHI!G$12*1000)</f>
        <v>48.444252841859168</v>
      </c>
      <c r="H242" s="276">
        <f>IF(H$112=0,0,H$112/CHI!H$12*1000)</f>
        <v>47.018722025481893</v>
      </c>
      <c r="I242" s="276">
        <f>IF(I$112=0,0,I$112/CHI!I$12*1000)</f>
        <v>49.968119925624421</v>
      </c>
      <c r="J242" s="276">
        <f>IF(J$112=0,0,J$112/CHI!J$12*1000)</f>
        <v>51.740624451259386</v>
      </c>
      <c r="K242" s="276">
        <f>IF(K$112=0,0,K$112/CHI!K$12*1000)</f>
        <v>58.015224015093843</v>
      </c>
      <c r="L242" s="276">
        <f>IF(L$112=0,0,L$112/CHI!L$12*1000)</f>
        <v>46.028328362530488</v>
      </c>
      <c r="M242" s="276">
        <f>IF(M$112=0,0,M$112/CHI!M$12*1000)</f>
        <v>61.339032648855259</v>
      </c>
      <c r="N242" s="276">
        <f>IF(N$112=0,0,N$112/CHI!N$12*1000)</f>
        <v>60.028529460414234</v>
      </c>
      <c r="O242" s="276">
        <f>IF(O$112=0,0,O$112/CHI!O$12*1000)</f>
        <v>65.996835654198065</v>
      </c>
      <c r="P242" s="276">
        <f>IF(P$112=0,0,P$112/CHI!P$12*1000)</f>
        <v>74.367838448895242</v>
      </c>
      <c r="Q242" s="276">
        <f>IF(Q$112=0,0,Q$112/CHI!Q$12*1000)</f>
        <v>74.192830368621941</v>
      </c>
      <c r="R242" s="276">
        <f>IF(R$112=0,0,R$112/CHI!R$12*1000)</f>
        <v>72.4755054106909</v>
      </c>
      <c r="S242" s="276">
        <f>IF(S$112=0,0,S$112/CHI!S$12*1000)</f>
        <v>64.073909130694432</v>
      </c>
      <c r="T242" s="276">
        <f>IF(T$112=0,0,T$112/CHI!T$12*1000)</f>
        <v>53.504941032364911</v>
      </c>
      <c r="U242" s="276">
        <f>IF(U$112=0,0,U$112/CHI!U$12*1000)</f>
        <v>47.294323086351504</v>
      </c>
      <c r="V242" s="276">
        <f>IF(V$112=0,0,V$112/CHI!V$12*1000)</f>
        <v>39.923096368333596</v>
      </c>
      <c r="W242" s="276">
        <f>IF(W$112=0,0,W$112/CHI!W$12*1000)</f>
        <v>37.633405313261065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46.393777158192883</v>
      </c>
      <c r="C243" s="276">
        <f>IF(C$113=0,0,C$113/CHI!C$12*1000)</f>
        <v>57.755523204373503</v>
      </c>
      <c r="D243" s="276">
        <f>IF(D$113=0,0,D$113/CHI!D$12*1000)</f>
        <v>70.253625199096774</v>
      </c>
      <c r="E243" s="276">
        <f>IF(E$113=0,0,E$113/CHI!E$12*1000)</f>
        <v>52.202560431510243</v>
      </c>
      <c r="F243" s="276">
        <f>IF(F$113=0,0,F$113/CHI!F$12*1000)</f>
        <v>59.032584803951096</v>
      </c>
      <c r="G243" s="276">
        <f>IF(G$113=0,0,G$113/CHI!G$12*1000)</f>
        <v>59.39708751091456</v>
      </c>
      <c r="H243" s="276">
        <f>IF(H$113=0,0,H$113/CHI!H$12*1000)</f>
        <v>57.649256268140107</v>
      </c>
      <c r="I243" s="276">
        <f>IF(I$113=0,0,I$113/CHI!I$12*1000)</f>
        <v>61.265488017056718</v>
      </c>
      <c r="J243" s="276">
        <f>IF(J$113=0,0,J$113/CHI!J$12*1000)</f>
        <v>63.438740781761581</v>
      </c>
      <c r="K243" s="276">
        <f>IF(K$113=0,0,K$113/CHI!K$12*1000)</f>
        <v>71.131974086559083</v>
      </c>
      <c r="L243" s="276">
        <f>IF(L$113=0,0,L$113/CHI!L$12*1000)</f>
        <v>56.434942998398732</v>
      </c>
      <c r="M243" s="276">
        <f>IF(M$113=0,0,M$113/CHI!M$12*1000)</f>
        <v>75.207267660257727</v>
      </c>
      <c r="N243" s="276">
        <f>IF(N$113=0,0,N$113/CHI!N$12*1000)</f>
        <v>73.600470816445011</v>
      </c>
      <c r="O243" s="276">
        <f>IF(O$113=0,0,O$113/CHI!O$12*1000)</f>
        <v>80.918160418168029</v>
      </c>
      <c r="P243" s="276">
        <f>IF(P$113=0,0,P$113/CHI!P$12*1000)</f>
        <v>91.181775942879156</v>
      </c>
      <c r="Q243" s="276">
        <f>IF(Q$113=0,0,Q$113/CHI!Q$12*1000)</f>
        <v>90.967200020054179</v>
      </c>
      <c r="R243" s="276">
        <f>IF(R$113=0,0,R$113/CHI!R$12*1000)</f>
        <v>88.861602455284384</v>
      </c>
      <c r="S243" s="276">
        <f>IF(S$113=0,0,S$113/CHI!S$12*1000)</f>
        <v>78.560476517738167</v>
      </c>
      <c r="T243" s="276">
        <f>IF(T$113=0,0,T$113/CHI!T$12*1000)</f>
        <v>65.601954377128109</v>
      </c>
      <c r="U243" s="276">
        <f>IF(U$113=0,0,U$113/CHI!U$12*1000)</f>
        <v>57.987168391256354</v>
      </c>
      <c r="V243" s="276">
        <f>IF(V$113=0,0,V$113/CHI!V$12*1000)</f>
        <v>48.949369834177872</v>
      </c>
      <c r="W243" s="276">
        <f>IF(W$113=0,0,W$113/CHI!W$12*1000)</f>
        <v>46.141999052445307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85.908733767582291</v>
      </c>
      <c r="C244" s="276">
        <f>IF(C$114=0,0,C$114/CHI!C$12*1000)</f>
        <v>106.94761604888505</v>
      </c>
      <c r="D244" s="276">
        <f>IF(D$114=0,0,D$114/CHI!D$12*1000)</f>
        <v>130.09072235824399</v>
      </c>
      <c r="E244" s="276">
        <f>IF(E$114=0,0,E$114/CHI!E$12*1000)</f>
        <v>96.665030113952952</v>
      </c>
      <c r="F244" s="276">
        <f>IF(F$114=0,0,F$114/CHI!F$12*1000)</f>
        <v>109.31238890600383</v>
      </c>
      <c r="G244" s="276">
        <f>IF(G$114=0,0,G$114/CHI!G$12*1000)</f>
        <v>109.98734938407216</v>
      </c>
      <c r="H244" s="276">
        <f>IF(H$114=0,0,H$114/CHI!H$12*1000)</f>
        <v>106.75083840989173</v>
      </c>
      <c r="I244" s="276">
        <f>IF(I$114=0,0,I$114/CHI!I$12*1000)</f>
        <v>113.44712204078145</v>
      </c>
      <c r="J244" s="276">
        <f>IF(J$114=0,0,J$114/CHI!J$12*1000)</f>
        <v>117.47139867029753</v>
      </c>
      <c r="K244" s="276">
        <f>IF(K$114=0,0,K$114/CHI!K$12*1000)</f>
        <v>131.71718705567014</v>
      </c>
      <c r="L244" s="276">
        <f>IF(L$114=0,0,L$114/CHI!L$12*1000)</f>
        <v>104.50225849700928</v>
      </c>
      <c r="M244" s="276">
        <f>IF(M$114=0,0,M$114/CHI!M$12*1000)</f>
        <v>139.26352908886648</v>
      </c>
      <c r="N244" s="276">
        <f>IF(N$114=0,0,N$114/CHI!N$12*1000)</f>
        <v>136.28817569603927</v>
      </c>
      <c r="O244" s="276">
        <f>IF(O$114=0,0,O$114/CHI!O$12*1000)</f>
        <v>149.83855866323441</v>
      </c>
      <c r="P244" s="276">
        <f>IF(P$114=0,0,P$114/CHI!P$12*1000)</f>
        <v>168.8440000740234</v>
      </c>
      <c r="Q244" s="276">
        <f>IF(Q$114=0,0,Q$114/CHI!Q$12*1000)</f>
        <v>168.44666347079635</v>
      </c>
      <c r="R244" s="276">
        <f>IF(R$114=0,0,R$114/CHI!R$12*1000)</f>
        <v>164.54766598247639</v>
      </c>
      <c r="S244" s="276">
        <f>IF(S$114=0,0,S$114/CHI!S$12*1000)</f>
        <v>145.4727654272256</v>
      </c>
      <c r="T244" s="276">
        <f>IF(T$114=0,0,T$114/CHI!T$12*1000)</f>
        <v>121.47708547206598</v>
      </c>
      <c r="U244" s="276">
        <f>IF(U$114=0,0,U$114/CHI!U$12*1000)</f>
        <v>107.37656031484994</v>
      </c>
      <c r="V244" s="276">
        <f>IF(V$114=0,0,V$114/CHI!V$12*1000)</f>
        <v>90.641000555668342</v>
      </c>
      <c r="W244" s="276">
        <f>IF(W$114=0,0,W$114/CHI!W$12*1000)</f>
        <v>85.442508778368321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61.508241637519525</v>
      </c>
      <c r="C245" s="277">
        <f>IF(C$115=0,0,C$115/CHI!C$12*1000)</f>
        <v>67.836172790872524</v>
      </c>
      <c r="D245" s="277">
        <f>IF(D$115=0,0,D$115/CHI!D$12*1000)</f>
        <v>78.729048943089069</v>
      </c>
      <c r="E245" s="277">
        <f>IF(E$115=0,0,E$115/CHI!E$12*1000)</f>
        <v>51.23439707743816</v>
      </c>
      <c r="F245" s="277">
        <f>IF(F$115=0,0,F$115/CHI!F$12*1000)</f>
        <v>57.48289190393092</v>
      </c>
      <c r="G245" s="277">
        <f>IF(G$115=0,0,G$115/CHI!G$12*1000)</f>
        <v>57.288306615334236</v>
      </c>
      <c r="H245" s="277">
        <f>IF(H$115=0,0,H$115/CHI!H$12*1000)</f>
        <v>56.661122723337179</v>
      </c>
      <c r="I245" s="277">
        <f>IF(I$115=0,0,I$115/CHI!I$12*1000)</f>
        <v>59.661925660674775</v>
      </c>
      <c r="J245" s="277">
        <f>IF(J$115=0,0,J$115/CHI!J$12*1000)</f>
        <v>71.682073322912373</v>
      </c>
      <c r="K245" s="277">
        <f>IF(K$115=0,0,K$115/CHI!K$12*1000)</f>
        <v>57.655554971937789</v>
      </c>
      <c r="L245" s="277">
        <f>IF(L$115=0,0,L$115/CHI!L$12*1000)</f>
        <v>43.885043770957203</v>
      </c>
      <c r="M245" s="277">
        <f>IF(M$115=0,0,M$115/CHI!M$12*1000)</f>
        <v>44.456870361923031</v>
      </c>
      <c r="N245" s="277">
        <f>IF(N$115=0,0,N$115/CHI!N$12*1000)</f>
        <v>37.692314334648295</v>
      </c>
      <c r="O245" s="277">
        <f>IF(O$115=0,0,O$115/CHI!O$12*1000)</f>
        <v>47.017770732769172</v>
      </c>
      <c r="P245" s="277">
        <f>IF(P$115=0,0,P$115/CHI!P$12*1000)</f>
        <v>82.399446768687554</v>
      </c>
      <c r="Q245" s="277">
        <f>IF(Q$115=0,0,Q$115/CHI!Q$12*1000)</f>
        <v>87.268978377554532</v>
      </c>
      <c r="R245" s="277">
        <f>IF(R$115=0,0,R$115/CHI!R$12*1000)</f>
        <v>88.209707302007047</v>
      </c>
      <c r="S245" s="277">
        <f>IF(S$115=0,0,S$115/CHI!S$12*1000)</f>
        <v>75.913593441295887</v>
      </c>
      <c r="T245" s="277">
        <f>IF(T$115=0,0,T$115/CHI!T$12*1000)</f>
        <v>64.811518202932817</v>
      </c>
      <c r="U245" s="277">
        <f>IF(U$115=0,0,U$115/CHI!U$12*1000)</f>
        <v>57.670968209898476</v>
      </c>
      <c r="V245" s="277">
        <f>IF(V$115=0,0,V$115/CHI!V$12*1000)</f>
        <v>49.509482384206329</v>
      </c>
      <c r="W245" s="277">
        <f>IF(W$115=0,0,W$115/CHI!W$12*1000)</f>
        <v>46.708606672351365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404.34580427078362</v>
      </c>
      <c r="C246" s="278">
        <f>IF(C$121=0,0,C$121/CHI!C$12*1000)</f>
        <v>433.93908888047423</v>
      </c>
      <c r="D246" s="278">
        <f>IF(D$121=0,0,D$121/CHI!D$12*1000)</f>
        <v>505.03448925700292</v>
      </c>
      <c r="E246" s="278">
        <f>IF(E$121=0,0,E$121/CHI!E$12*1000)</f>
        <v>319.7307927275736</v>
      </c>
      <c r="F246" s="278">
        <f>IF(F$121=0,0,F$121/CHI!F$12*1000)</f>
        <v>350.58314060851467</v>
      </c>
      <c r="G246" s="278">
        <f>IF(G$121=0,0,G$121/CHI!G$12*1000)</f>
        <v>353.61948109911162</v>
      </c>
      <c r="H246" s="278">
        <f>IF(H$121=0,0,H$121/CHI!H$12*1000)</f>
        <v>369.10282911362765</v>
      </c>
      <c r="I246" s="278">
        <f>IF(I$121=0,0,I$121/CHI!I$12*1000)</f>
        <v>384.30272540266066</v>
      </c>
      <c r="J246" s="278">
        <f>IF(J$121=0,0,J$121/CHI!J$12*1000)</f>
        <v>542.72208562640526</v>
      </c>
      <c r="K246" s="278">
        <f>IF(K$121=0,0,K$121/CHI!K$12*1000)</f>
        <v>449.8949375280452</v>
      </c>
      <c r="L246" s="278">
        <f>IF(L$121=0,0,L$121/CHI!L$12*1000)</f>
        <v>339.33978490572912</v>
      </c>
      <c r="M246" s="278">
        <f>IF(M$121=0,0,M$121/CHI!M$12*1000)</f>
        <v>365.25319666835429</v>
      </c>
      <c r="N246" s="278">
        <f>IF(N$121=0,0,N$121/CHI!N$12*1000)</f>
        <v>302.43659542494999</v>
      </c>
      <c r="O246" s="278">
        <f>IF(O$121=0,0,O$121/CHI!O$12*1000)</f>
        <v>391.62408560305227</v>
      </c>
      <c r="P246" s="278">
        <f>IF(P$121=0,0,P$121/CHI!P$12*1000)</f>
        <v>644.7158237442643</v>
      </c>
      <c r="Q246" s="278">
        <f>IF(Q$121=0,0,Q$121/CHI!Q$12*1000)</f>
        <v>709.17296576596834</v>
      </c>
      <c r="R246" s="278">
        <f>IF(R$121=0,0,R$121/CHI!R$12*1000)</f>
        <v>726.25863916159494</v>
      </c>
      <c r="S246" s="278">
        <f>IF(S$121=0,0,S$121/CHI!S$12*1000)</f>
        <v>624.53317165937403</v>
      </c>
      <c r="T246" s="278">
        <f>IF(T$121=0,0,T$121/CHI!T$12*1000)</f>
        <v>526.71997616911244</v>
      </c>
      <c r="U246" s="278">
        <f>IF(U$121=0,0,U$121/CHI!U$12*1000)</f>
        <v>486.52375722415525</v>
      </c>
      <c r="V246" s="278">
        <f>IF(V$121=0,0,V$121/CHI!V$12*1000)</f>
        <v>406.5226191663906</v>
      </c>
      <c r="W246" s="278">
        <f>IF(W$121=0,0,W$121/CHI!W$12*1000)</f>
        <v>385.76566319004746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230.92178825659579</v>
      </c>
      <c r="C247" s="278">
        <f>IF(C$134=0,0,C$134/CHI!C$12*1000)</f>
        <v>249.39384469173569</v>
      </c>
      <c r="D247" s="278">
        <f>IF(D$134=0,0,D$134/CHI!D$12*1000)</f>
        <v>288.68741646777909</v>
      </c>
      <c r="E247" s="278">
        <f>IF(E$134=0,0,E$134/CHI!E$12*1000)</f>
        <v>172.40595617945226</v>
      </c>
      <c r="F247" s="278">
        <f>IF(F$134=0,0,F$134/CHI!F$12*1000)</f>
        <v>191.97846016349831</v>
      </c>
      <c r="G247" s="278">
        <f>IF(G$134=0,0,G$134/CHI!G$12*1000)</f>
        <v>188.5459804188132</v>
      </c>
      <c r="H247" s="278">
        <f>IF(H$134=0,0,H$134/CHI!H$12*1000)</f>
        <v>191.20301696066016</v>
      </c>
      <c r="I247" s="278">
        <f>IF(I$134=0,0,I$134/CHI!I$12*1000)</f>
        <v>198.66420707413795</v>
      </c>
      <c r="J247" s="278">
        <f>IF(J$134=0,0,J$134/CHI!J$12*1000)</f>
        <v>265.26173755498758</v>
      </c>
      <c r="K247" s="278">
        <f>IF(K$134=0,0,K$134/CHI!K$12*1000)</f>
        <v>220.02756080973393</v>
      </c>
      <c r="L247" s="278">
        <f>IF(L$134=0,0,L$134/CHI!L$12*1000)</f>
        <v>167.2040159909389</v>
      </c>
      <c r="M247" s="278">
        <f>IF(M$134=0,0,M$134/CHI!M$12*1000)</f>
        <v>170.90429957415213</v>
      </c>
      <c r="N247" s="278">
        <f>IF(N$134=0,0,N$134/CHI!N$12*1000)</f>
        <v>144.56591183447489</v>
      </c>
      <c r="O247" s="278">
        <f>IF(O$134=0,0,O$134/CHI!O$12*1000)</f>
        <v>181.69599724213998</v>
      </c>
      <c r="P247" s="278">
        <f>IF(P$134=0,0,P$134/CHI!P$12*1000)</f>
        <v>294.18510661460408</v>
      </c>
      <c r="Q247" s="278">
        <f>IF(Q$134=0,0,Q$134/CHI!Q$12*1000)</f>
        <v>308.35412865454958</v>
      </c>
      <c r="R247" s="278">
        <f>IF(R$134=0,0,R$134/CHI!R$12*1000)</f>
        <v>313.24940738568768</v>
      </c>
      <c r="S247" s="278">
        <f>IF(S$134=0,0,S$134/CHI!S$12*1000)</f>
        <v>267.97752310823591</v>
      </c>
      <c r="T247" s="278">
        <f>IF(T$134=0,0,T$134/CHI!T$12*1000)</f>
        <v>230.66230319870641</v>
      </c>
      <c r="U247" s="278">
        <f>IF(U$134=0,0,U$134/CHI!U$12*1000)</f>
        <v>205.14984631142045</v>
      </c>
      <c r="V247" s="278">
        <f>IF(V$134=0,0,V$134/CHI!V$12*1000)</f>
        <v>176.58059630814768</v>
      </c>
      <c r="W247" s="278">
        <f>IF(W$134=0,0,W$134/CHI!W$12*1000)</f>
        <v>166.56200915244551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172.86876579943325</v>
      </c>
      <c r="C248" s="278">
        <f>IF(C$142=0,0,C$142/CHI!C$12*1000)</f>
        <v>189.56169863207759</v>
      </c>
      <c r="D248" s="278">
        <f>IF(D$142=0,0,D$142/CHI!D$12*1000)</f>
        <v>219.95665845664948</v>
      </c>
      <c r="E248" s="278">
        <f>IF(E$142=0,0,E$142/CHI!E$12*1000)</f>
        <v>142.37861418110671</v>
      </c>
      <c r="F248" s="278">
        <f>IF(F$142=0,0,F$142/CHI!F$12*1000)</f>
        <v>158.87152560851288</v>
      </c>
      <c r="G248" s="278">
        <f>IF(G$142=0,0,G$142/CHI!G$12*1000)</f>
        <v>158.86676870224588</v>
      </c>
      <c r="H248" s="278">
        <f>IF(H$142=0,0,H$142/CHI!H$12*1000)</f>
        <v>159.20800943385359</v>
      </c>
      <c r="I248" s="278">
        <f>IF(I$142=0,0,I$142/CHI!I$12*1000)</f>
        <v>167.20711452001271</v>
      </c>
      <c r="J248" s="278">
        <f>IF(J$142=0,0,J$142/CHI!J$12*1000)</f>
        <v>209.15872357163883</v>
      </c>
      <c r="K248" s="278">
        <f>IF(K$142=0,0,K$142/CHI!K$12*1000)</f>
        <v>169.75126251754031</v>
      </c>
      <c r="L248" s="278">
        <f>IF(L$142=0,0,L$142/CHI!L$12*1000)</f>
        <v>128.74987321364983</v>
      </c>
      <c r="M248" s="278">
        <f>IF(M$142=0,0,M$142/CHI!M$12*1000)</f>
        <v>132.89977180763853</v>
      </c>
      <c r="N248" s="278">
        <f>IF(N$142=0,0,N$142/CHI!N$12*1000)</f>
        <v>111.70311936315697</v>
      </c>
      <c r="O248" s="278">
        <f>IF(O$142=0,0,O$142/CHI!O$12*1000)</f>
        <v>141.09016727161367</v>
      </c>
      <c r="P248" s="278">
        <f>IF(P$142=0,0,P$142/CHI!P$12*1000)</f>
        <v>243.18045366864362</v>
      </c>
      <c r="Q248" s="278">
        <f>IF(Q$142=0,0,Q$142/CHI!Q$12*1000)</f>
        <v>260.5716113684241</v>
      </c>
      <c r="R248" s="278">
        <f>IF(R$142=0,0,R$142/CHI!R$12*1000)</f>
        <v>264.20060314556252</v>
      </c>
      <c r="S248" s="278">
        <f>IF(S$142=0,0,S$142/CHI!S$12*1000)</f>
        <v>227.51547566974105</v>
      </c>
      <c r="T248" s="278">
        <f>IF(T$142=0,0,T$142/CHI!T$12*1000)</f>
        <v>193.44182657290591</v>
      </c>
      <c r="U248" s="278">
        <f>IF(U$142=0,0,U$142/CHI!U$12*1000)</f>
        <v>174.17132766504048</v>
      </c>
      <c r="V248" s="278">
        <f>IF(V$142=0,0,V$142/CHI!V$12*1000)</f>
        <v>148.28753516630081</v>
      </c>
      <c r="W248" s="278">
        <f>IF(W$142=0,0,W$142/CHI!W$12*1000)</f>
        <v>140.17191687704269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80.293200495360423</v>
      </c>
      <c r="C249" s="279">
        <f>IF(C$156=0,0,C$156/CHI!C$12*1000)</f>
        <v>99.956849569517516</v>
      </c>
      <c r="D249" s="279">
        <f>IF(D$156=0,0,D$156/CHI!D$12*1000)</f>
        <v>121.58717740102846</v>
      </c>
      <c r="E249" s="279">
        <f>IF(E$156=0,0,E$156/CHI!E$12*1000)</f>
        <v>90.346397897421852</v>
      </c>
      <c r="F249" s="279">
        <f>IF(F$156=0,0,F$156/CHI!F$12*1000)</f>
        <v>102.16704605147609</v>
      </c>
      <c r="G249" s="279">
        <f>IF(G$156=0,0,G$156/CHI!G$12*1000)</f>
        <v>102.79788688238159</v>
      </c>
      <c r="H249" s="279">
        <f>IF(H$156=0,0,H$156/CHI!H$12*1000)</f>
        <v>99.772934550313053</v>
      </c>
      <c r="I249" s="279">
        <f>IF(I$156=0,0,I$156/CHI!I$12*1000)</f>
        <v>106.03150711411583</v>
      </c>
      <c r="J249" s="279">
        <f>IF(J$156=0,0,J$156/CHI!J$12*1000)</f>
        <v>109.79273180096433</v>
      </c>
      <c r="K249" s="279">
        <f>IF(K$156=0,0,K$156/CHI!K$12*1000)</f>
        <v>123.10732617195971</v>
      </c>
      <c r="L249" s="279">
        <f>IF(L$156=0,0,L$156/CHI!L$12*1000)</f>
        <v>97.671335913515932</v>
      </c>
      <c r="M249" s="279">
        <f>IF(M$156=0,0,M$156/CHI!M$12*1000)</f>
        <v>130.16039199315148</v>
      </c>
      <c r="N249" s="279">
        <f>IF(N$156=0,0,N$156/CHI!N$12*1000)</f>
        <v>127.37952634611324</v>
      </c>
      <c r="O249" s="279">
        <f>IF(O$156=0,0,O$156/CHI!O$12*1000)</f>
        <v>140.0441713555183</v>
      </c>
      <c r="P249" s="279">
        <f>IF(P$156=0,0,P$156/CHI!P$12*1000)</f>
        <v>157.80729799905342</v>
      </c>
      <c r="Q249" s="279">
        <f>IF(Q$156=0,0,Q$156/CHI!Q$12*1000)</f>
        <v>157.43593380652123</v>
      </c>
      <c r="R249" s="279">
        <f>IF(R$156=0,0,R$156/CHI!R$12*1000)</f>
        <v>153.79179923101296</v>
      </c>
      <c r="S249" s="279">
        <f>IF(S$156=0,0,S$156/CHI!S$12*1000)</f>
        <v>135.96375372803342</v>
      </c>
      <c r="T249" s="279">
        <f>IF(T$156=0,0,T$156/CHI!T$12*1000)</f>
        <v>113.53658180771856</v>
      </c>
      <c r="U249" s="279">
        <f>IF(U$156=0,0,U$156/CHI!U$12*1000)</f>
        <v>100.35775534984981</v>
      </c>
      <c r="V249" s="279">
        <f>IF(V$156=0,0,V$156/CHI!V$12*1000)</f>
        <v>84.716136666684804</v>
      </c>
      <c r="W249" s="279">
        <f>IF(W$156=0,0,W$156/CHI!W$12*1000)</f>
        <v>79.857450893507504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SI: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138.0280230109324</v>
      </c>
      <c r="C5" s="225">
        <f t="shared" si="0"/>
        <v>127.46173054632462</v>
      </c>
      <c r="D5" s="225">
        <f t="shared" si="0"/>
        <v>110.45766191837791</v>
      </c>
      <c r="E5" s="225">
        <f t="shared" si="0"/>
        <v>169.3894948934072</v>
      </c>
      <c r="F5" s="225">
        <f t="shared" si="0"/>
        <v>153.36577741857278</v>
      </c>
      <c r="G5" s="225">
        <f t="shared" si="0"/>
        <v>168.16140000026459</v>
      </c>
      <c r="H5" s="225">
        <f t="shared" si="0"/>
        <v>148.72747866488211</v>
      </c>
      <c r="I5" s="225">
        <f t="shared" si="0"/>
        <v>166.46349854542078</v>
      </c>
      <c r="J5" s="225">
        <f t="shared" si="0"/>
        <v>112.94133442701599</v>
      </c>
      <c r="K5" s="225">
        <f t="shared" si="0"/>
        <v>102.85960119069375</v>
      </c>
      <c r="L5" s="225">
        <f t="shared" si="0"/>
        <v>92.049757119248511</v>
      </c>
      <c r="M5" s="225">
        <f t="shared" si="0"/>
        <v>14.57754480790282</v>
      </c>
      <c r="N5" s="225">
        <f t="shared" si="0"/>
        <v>13.657379383137567</v>
      </c>
      <c r="O5" s="225">
        <f t="shared" si="0"/>
        <v>14.42445133947991</v>
      </c>
      <c r="P5" s="225">
        <f t="shared" si="0"/>
        <v>16.047735756016539</v>
      </c>
      <c r="Q5" s="225">
        <f t="shared" si="0"/>
        <v>22.861476607794838</v>
      </c>
      <c r="R5" s="225">
        <f t="shared" si="0"/>
        <v>23.233193011276608</v>
      </c>
      <c r="S5" s="225">
        <f t="shared" si="0"/>
        <v>22.722190163006356</v>
      </c>
      <c r="T5" s="225">
        <f t="shared" si="0"/>
        <v>22.332864584476411</v>
      </c>
      <c r="U5" s="225">
        <f t="shared" si="0"/>
        <v>20.656796987541853</v>
      </c>
      <c r="V5" s="225">
        <f t="shared" si="0"/>
        <v>18.500038757602191</v>
      </c>
      <c r="W5" s="225">
        <f t="shared" si="0"/>
        <v>20.757653766225332</v>
      </c>
      <c r="DA5" s="89"/>
    </row>
    <row r="6" spans="1:105" ht="12" customHeight="1" x14ac:dyDescent="0.25">
      <c r="A6" s="55" t="s">
        <v>92</v>
      </c>
      <c r="B6" s="261">
        <v>5.0964269512625622E-2</v>
      </c>
      <c r="C6" s="261">
        <v>5.3125013117507093E-2</v>
      </c>
      <c r="D6" s="261">
        <v>5.7713246039594338E-2</v>
      </c>
      <c r="E6" s="261">
        <v>9.4042192365989472E-2</v>
      </c>
      <c r="F6" s="261">
        <v>9.5372248046506375E-2</v>
      </c>
      <c r="G6" s="261">
        <v>9.1235416074866585E-2</v>
      </c>
      <c r="H6" s="261">
        <v>8.7506214382813363E-2</v>
      </c>
      <c r="I6" s="261">
        <v>0.1021252991959561</v>
      </c>
      <c r="J6" s="261">
        <v>7.6842743683190301E-2</v>
      </c>
      <c r="K6" s="261">
        <v>4.36000052734795E-2</v>
      </c>
      <c r="L6" s="261">
        <v>3.3534579082210553E-2</v>
      </c>
      <c r="M6" s="261">
        <v>2.3605418046790162E-2</v>
      </c>
      <c r="N6" s="261">
        <v>2.9500733600435858E-2</v>
      </c>
      <c r="O6" s="261">
        <v>3.3469068812542593E-2</v>
      </c>
      <c r="P6" s="261">
        <v>4.9446760688380803E-2</v>
      </c>
      <c r="Q6" s="261">
        <v>8.5445810006634051E-2</v>
      </c>
      <c r="R6" s="261">
        <v>8.3877166352107679E-2</v>
      </c>
      <c r="S6" s="261">
        <v>8.2723702525325432E-2</v>
      </c>
      <c r="T6" s="261">
        <v>6.5296619955912877E-2</v>
      </c>
      <c r="U6" s="261">
        <v>5.3672773414300011E-2</v>
      </c>
      <c r="V6" s="261">
        <v>4.69736098051413E-2</v>
      </c>
      <c r="W6" s="261">
        <v>5.8616128926437527E-2</v>
      </c>
      <c r="DA6" s="67" t="s">
        <v>1136</v>
      </c>
    </row>
    <row r="7" spans="1:105" ht="12" customHeight="1" x14ac:dyDescent="0.25">
      <c r="A7" s="202" t="s">
        <v>93</v>
      </c>
      <c r="B7" s="226">
        <v>0.1056577136176913</v>
      </c>
      <c r="C7" s="226">
        <v>0.1101373074819625</v>
      </c>
      <c r="D7" s="226">
        <v>0.1196495050417266</v>
      </c>
      <c r="E7" s="226">
        <v>0.19496567151863081</v>
      </c>
      <c r="F7" s="226">
        <v>0.19772310615924371</v>
      </c>
      <c r="G7" s="226">
        <v>0.18914674056185701</v>
      </c>
      <c r="H7" s="226">
        <v>0.1814154627829426</v>
      </c>
      <c r="I7" s="226">
        <v>0.21172334497788139</v>
      </c>
      <c r="J7" s="226">
        <v>0.159308250335361</v>
      </c>
      <c r="K7" s="226">
        <v>9.0390324730817359E-2</v>
      </c>
      <c r="L7" s="226">
        <v>6.9522961612944384E-2</v>
      </c>
      <c r="M7" s="226">
        <v>4.8938099646376E-2</v>
      </c>
      <c r="N7" s="226">
        <v>6.1160104757205798E-2</v>
      </c>
      <c r="O7" s="226">
        <v>6.9387147534222385E-2</v>
      </c>
      <c r="P7" s="226">
        <v>0.1025116563054274</v>
      </c>
      <c r="Q7" s="226">
        <v>0.1771438894317133</v>
      </c>
      <c r="R7" s="226">
        <v>0.1738918208039644</v>
      </c>
      <c r="S7" s="226">
        <v>0.17150049150906829</v>
      </c>
      <c r="T7" s="226">
        <v>0.13537114604960479</v>
      </c>
      <c r="U7" s="226">
        <v>0.11127290897538419</v>
      </c>
      <c r="V7" s="226">
        <v>9.7384388314469078E-2</v>
      </c>
      <c r="W7" s="226">
        <v>0.1215213368643089</v>
      </c>
      <c r="DA7" s="174" t="s">
        <v>1137</v>
      </c>
    </row>
    <row r="8" spans="1:105" ht="12" customHeight="1" x14ac:dyDescent="0.25">
      <c r="A8" s="202" t="s">
        <v>94</v>
      </c>
      <c r="B8" s="226">
        <v>0.63202468604614537</v>
      </c>
      <c r="C8" s="226">
        <v>0.65882077890808854</v>
      </c>
      <c r="D8" s="226">
        <v>0.71572096603566804</v>
      </c>
      <c r="E8" s="226">
        <v>1.166248190616783</v>
      </c>
      <c r="F8" s="226">
        <v>1.1827426490273829</v>
      </c>
      <c r="G8" s="226">
        <v>1.1314404337085979</v>
      </c>
      <c r="H8" s="226">
        <v>1.0851933756979111</v>
      </c>
      <c r="I8" s="226">
        <v>1.2664894597518479</v>
      </c>
      <c r="J8" s="226">
        <v>0.95295216463881904</v>
      </c>
      <c r="K8" s="226">
        <v>0.54069802055643168</v>
      </c>
      <c r="L8" s="226">
        <v>0.41587335634965023</v>
      </c>
      <c r="M8" s="226">
        <v>0.29273856120540598</v>
      </c>
      <c r="N8" s="226">
        <v>0.36584831039964938</v>
      </c>
      <c r="O8" s="226">
        <v>0.41506094192645421</v>
      </c>
      <c r="P8" s="226">
        <v>0.61320555948183753</v>
      </c>
      <c r="Q8" s="226">
        <v>1.059641622647467</v>
      </c>
      <c r="R8" s="226">
        <v>1.0401883562168619</v>
      </c>
      <c r="S8" s="226">
        <v>1.02588387152672</v>
      </c>
      <c r="T8" s="226">
        <v>0.80976488277314618</v>
      </c>
      <c r="U8" s="226">
        <v>0.66561373469691487</v>
      </c>
      <c r="V8" s="226">
        <v>0.58253520110189549</v>
      </c>
      <c r="W8" s="226">
        <v>0.72691791398666639</v>
      </c>
      <c r="DA8" s="174" t="s">
        <v>1138</v>
      </c>
    </row>
    <row r="9" spans="1:105" ht="12" customHeight="1" x14ac:dyDescent="0.25">
      <c r="A9" s="202" t="s">
        <v>95</v>
      </c>
      <c r="B9" s="226">
        <v>0.72995801036438446</v>
      </c>
      <c r="C9" s="226">
        <v>0.76090620441896817</v>
      </c>
      <c r="D9" s="226">
        <v>0.82662317450259626</v>
      </c>
      <c r="E9" s="226">
        <v>1.3469603760881159</v>
      </c>
      <c r="F9" s="226">
        <v>1.366010679516551</v>
      </c>
      <c r="G9" s="226">
        <v>1.3067590967094651</v>
      </c>
      <c r="H9" s="226">
        <v>1.253345976627281</v>
      </c>
      <c r="I9" s="226">
        <v>1.4627342042149669</v>
      </c>
      <c r="J9" s="226">
        <v>1.1006137599210759</v>
      </c>
      <c r="K9" s="226">
        <v>0.62448011922198399</v>
      </c>
      <c r="L9" s="226">
        <v>0.48031365620169009</v>
      </c>
      <c r="M9" s="226">
        <v>0.33809891039418849</v>
      </c>
      <c r="N9" s="226">
        <v>0.42253714237833062</v>
      </c>
      <c r="O9" s="226">
        <v>0.47937535675067128</v>
      </c>
      <c r="P9" s="226">
        <v>0.70822282740877041</v>
      </c>
      <c r="Q9" s="226">
        <v>1.2238349350021409</v>
      </c>
      <c r="R9" s="226">
        <v>1.201367351105052</v>
      </c>
      <c r="S9" s="226">
        <v>1.1848463616338569</v>
      </c>
      <c r="T9" s="226">
        <v>0.93523935969943728</v>
      </c>
      <c r="U9" s="226">
        <v>0.76875174052156059</v>
      </c>
      <c r="V9" s="226">
        <v>0.67280004365606305</v>
      </c>
      <c r="W9" s="226">
        <v>0.83955510901229879</v>
      </c>
      <c r="DA9" s="174" t="s">
        <v>1139</v>
      </c>
    </row>
    <row r="10" spans="1:105" ht="12" customHeight="1" x14ac:dyDescent="0.25">
      <c r="A10" s="56" t="s">
        <v>96</v>
      </c>
      <c r="B10" s="262">
        <v>0.28065035389346749</v>
      </c>
      <c r="C10" s="262">
        <v>0.26453636130370778</v>
      </c>
      <c r="D10" s="262">
        <v>0.27771077340620109</v>
      </c>
      <c r="E10" s="262">
        <v>0.41397020435380011</v>
      </c>
      <c r="F10" s="262">
        <v>0.41812885031851638</v>
      </c>
      <c r="G10" s="262">
        <v>0.40086059720792983</v>
      </c>
      <c r="H10" s="262">
        <v>0.38935418912269582</v>
      </c>
      <c r="I10" s="262">
        <v>0.45048513175892663</v>
      </c>
      <c r="J10" s="262">
        <v>0.37422454198646682</v>
      </c>
      <c r="K10" s="262">
        <v>0.22680940572532601</v>
      </c>
      <c r="L10" s="262">
        <v>0.17486750287852171</v>
      </c>
      <c r="M10" s="262">
        <v>0.121499325128147</v>
      </c>
      <c r="N10" s="262">
        <v>0.1502454130512044</v>
      </c>
      <c r="O10" s="262">
        <v>0.17315178052838989</v>
      </c>
      <c r="P10" s="262">
        <v>0.23001885051742929</v>
      </c>
      <c r="Q10" s="262">
        <v>0.39478670007728239</v>
      </c>
      <c r="R10" s="262">
        <v>0.38876821926977922</v>
      </c>
      <c r="S10" s="262">
        <v>0.38199529718978797</v>
      </c>
      <c r="T10" s="262">
        <v>0.30348538171386841</v>
      </c>
      <c r="U10" s="262">
        <v>0.24959684024570511</v>
      </c>
      <c r="V10" s="262">
        <v>0.21888313535134371</v>
      </c>
      <c r="W10" s="262">
        <v>0.2733891608566173</v>
      </c>
      <c r="DA10" s="68" t="s">
        <v>1140</v>
      </c>
    </row>
    <row r="11" spans="1:105" ht="12" customHeight="1" x14ac:dyDescent="0.25">
      <c r="A11" s="37" t="s">
        <v>160</v>
      </c>
      <c r="B11" s="228">
        <v>6.3922346838491293E-3</v>
      </c>
      <c r="C11" s="228">
        <v>3.0407790128338E-3</v>
      </c>
      <c r="D11" s="228">
        <v>6.1565332477692188E-3</v>
      </c>
      <c r="E11" s="228">
        <v>1.880942598070284E-2</v>
      </c>
      <c r="F11" s="228">
        <v>6.8691255333022663E-3</v>
      </c>
      <c r="G11" s="228">
        <v>7.1435169134733559E-3</v>
      </c>
      <c r="H11" s="228">
        <v>7.5116819923740884E-3</v>
      </c>
      <c r="I11" s="228">
        <v>1.288477701978397E-2</v>
      </c>
      <c r="J11" s="228">
        <v>1.439193184531878E-2</v>
      </c>
      <c r="K11" s="228">
        <v>7.0767943929912923E-3</v>
      </c>
      <c r="L11" s="228">
        <v>6.6913801220535377E-3</v>
      </c>
      <c r="M11" s="228">
        <v>3.9971772860336683E-3</v>
      </c>
      <c r="N11" s="228">
        <v>6.6551793030591878E-3</v>
      </c>
      <c r="O11" s="228">
        <v>6.0924758532743088E-3</v>
      </c>
      <c r="P11" s="228">
        <v>6.5358553948501614E-3</v>
      </c>
      <c r="Q11" s="228">
        <v>1.076774302467021E-2</v>
      </c>
      <c r="R11" s="228">
        <v>1.425106779733837E-2</v>
      </c>
      <c r="S11" s="228">
        <v>1.0453815845770891E-2</v>
      </c>
      <c r="T11" s="228">
        <v>9.0387637254008453E-3</v>
      </c>
      <c r="U11" s="228">
        <v>6.7048252494149464E-3</v>
      </c>
      <c r="V11" s="228">
        <v>5.4302636846442504E-3</v>
      </c>
      <c r="W11" s="228">
        <v>6.4334381415459014E-3</v>
      </c>
      <c r="DA11" s="69" t="s">
        <v>1141</v>
      </c>
    </row>
    <row r="12" spans="1:105" ht="12" customHeight="1" x14ac:dyDescent="0.25">
      <c r="A12" s="37" t="s">
        <v>162</v>
      </c>
      <c r="B12" s="228">
        <v>0.20780967962350749</v>
      </c>
      <c r="C12" s="228">
        <v>0.17456349372658439</v>
      </c>
      <c r="D12" s="228">
        <v>0.1619783494435337</v>
      </c>
      <c r="E12" s="228">
        <v>0.1438246015537247</v>
      </c>
      <c r="F12" s="228">
        <v>0.15694900391072569</v>
      </c>
      <c r="G12" s="228">
        <v>0.1287506877586434</v>
      </c>
      <c r="H12" s="228">
        <v>0.13493937137274251</v>
      </c>
      <c r="I12" s="228">
        <v>0.14845063335198591</v>
      </c>
      <c r="J12" s="228">
        <v>0.20226310731184441</v>
      </c>
      <c r="K12" s="228">
        <v>0.13854775887090909</v>
      </c>
      <c r="L12" s="228">
        <v>0.1064571859807053</v>
      </c>
      <c r="M12" s="228">
        <v>6.7947872058430003E-2</v>
      </c>
      <c r="N12" s="228">
        <v>7.935899507826269E-2</v>
      </c>
      <c r="O12" s="228">
        <v>9.6429954942231125E-2</v>
      </c>
      <c r="P12" s="228">
        <v>9.6342326574988577E-2</v>
      </c>
      <c r="Q12" s="228">
        <v>0.16297317069405501</v>
      </c>
      <c r="R12" s="228">
        <v>0.16206745299337921</v>
      </c>
      <c r="S12" s="228">
        <v>0.15625912943108569</v>
      </c>
      <c r="T12" s="228">
        <v>0.1306226992136463</v>
      </c>
      <c r="U12" s="228">
        <v>0.1045213155315918</v>
      </c>
      <c r="V12" s="228">
        <v>9.6503170157442045E-2</v>
      </c>
      <c r="W12" s="228">
        <v>0.1209435819960894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6.6448439586110825E-2</v>
      </c>
      <c r="C15" s="228">
        <v>8.6932088564289536E-2</v>
      </c>
      <c r="D15" s="228">
        <v>0.10957589071489809</v>
      </c>
      <c r="E15" s="228">
        <v>0.25133617681937248</v>
      </c>
      <c r="F15" s="228">
        <v>0.25431072087448842</v>
      </c>
      <c r="G15" s="228">
        <v>0.26496639253581289</v>
      </c>
      <c r="H15" s="228">
        <v>0.24690313575757919</v>
      </c>
      <c r="I15" s="228">
        <v>0.28914972138715678</v>
      </c>
      <c r="J15" s="228">
        <v>0.1575695028293036</v>
      </c>
      <c r="K15" s="228">
        <v>8.1184852461425594E-2</v>
      </c>
      <c r="L15" s="228">
        <v>6.1718936775762893E-2</v>
      </c>
      <c r="M15" s="228">
        <v>4.9554275783683349E-2</v>
      </c>
      <c r="N15" s="228">
        <v>6.4231238669882479E-2</v>
      </c>
      <c r="O15" s="228">
        <v>7.0629349732884428E-2</v>
      </c>
      <c r="P15" s="228">
        <v>0.1271406685475906</v>
      </c>
      <c r="Q15" s="228">
        <v>0.22104578635855729</v>
      </c>
      <c r="R15" s="228">
        <v>0.21244969847906159</v>
      </c>
      <c r="S15" s="228">
        <v>0.21528235191293141</v>
      </c>
      <c r="T15" s="228">
        <v>0.16382391877482119</v>
      </c>
      <c r="U15" s="228">
        <v>0.1383706994646984</v>
      </c>
      <c r="V15" s="228">
        <v>0.1169497015092574</v>
      </c>
      <c r="W15" s="228">
        <v>0.146012140718982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128.7857265692175</v>
      </c>
      <c r="C16" s="316">
        <f>CHI_fec!C16</f>
        <v>118.73026655202069</v>
      </c>
      <c r="D16" s="316">
        <f>CHI_fec!D16</f>
        <v>101.497592433362</v>
      </c>
      <c r="E16" s="316">
        <f>CHI_fec!E16</f>
        <v>156.92134088697071</v>
      </c>
      <c r="F16" s="316">
        <f>CHI_fec!F16</f>
        <v>141.01897864316999</v>
      </c>
      <c r="G16" s="316">
        <f>CHI_fec!G16</f>
        <v>156.31904138483691</v>
      </c>
      <c r="H16" s="316">
        <f>CHI_fec!H16</f>
        <v>136.8720811311058</v>
      </c>
      <c r="I16" s="316">
        <f>CHI_fec!I16</f>
        <v>153.02037170786249</v>
      </c>
      <c r="J16" s="316">
        <f>CHI_fec!J16</f>
        <v>100.34823731728289</v>
      </c>
      <c r="K16" s="316">
        <f>CHI_fec!K16</f>
        <v>94.630266552020629</v>
      </c>
      <c r="L16" s="316">
        <f>CHI_fec!L16</f>
        <v>85.215477214101455</v>
      </c>
      <c r="M16" s="316">
        <f>CHI_fec!M16</f>
        <v>9.204643164230438</v>
      </c>
      <c r="N16" s="316">
        <f>CHI_fec!N16</f>
        <v>7.4847807394668946</v>
      </c>
      <c r="O16" s="316">
        <f>CHI_fec!O16</f>
        <v>7.4632846087704214</v>
      </c>
      <c r="P16" s="316">
        <f>CHI_fec!P16</f>
        <v>7.6352536543422183</v>
      </c>
      <c r="Q16" s="316">
        <f>CHI_fec!Q16</f>
        <v>9.2939810834049865</v>
      </c>
      <c r="R16" s="316">
        <f>CHI_fec!R16</f>
        <v>9.7239036973344799</v>
      </c>
      <c r="S16" s="316">
        <f>CHI_fec!S16</f>
        <v>9.3764181596008456</v>
      </c>
      <c r="T16" s="316">
        <f>CHI_fec!T16</f>
        <v>11.347568258704319</v>
      </c>
      <c r="U16" s="316">
        <f>CHI_fec!U16</f>
        <v>11.152492737755299</v>
      </c>
      <c r="V16" s="316">
        <f>CHI_fec!V16</f>
        <v>10.086433732562639</v>
      </c>
      <c r="W16" s="316">
        <f>CHI_fec!W16</f>
        <v>10.63516698646016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25.68029187579269</v>
      </c>
      <c r="F17" s="317">
        <f>CHI_fec!F17</f>
        <v>26.738426764073822</v>
      </c>
      <c r="G17" s="317">
        <f>CHI_fec!G17</f>
        <v>21.476260891857699</v>
      </c>
      <c r="H17" s="317">
        <f>CHI_fec!H17</f>
        <v>18.59322483320161</v>
      </c>
      <c r="I17" s="317">
        <f>CHI_fec!I17</f>
        <v>16.575368840649219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1.129750644883921</v>
      </c>
      <c r="G19" s="317">
        <f>CHI_fec!G19</f>
        <v>0</v>
      </c>
      <c r="H19" s="317">
        <f>CHI_fec!H19</f>
        <v>0</v>
      </c>
      <c r="I19" s="317">
        <f>CHI_fec!I19</f>
        <v>1.099914015477214</v>
      </c>
      <c r="J19" s="317">
        <f>CHI_fec!J19</f>
        <v>1.099914015477214</v>
      </c>
      <c r="K19" s="317">
        <f>CHI_fec!K19</f>
        <v>1.099914015477214</v>
      </c>
      <c r="L19" s="317">
        <f>CHI_fec!L19</f>
        <v>1.099914015477214</v>
      </c>
      <c r="M19" s="317">
        <f>CHI_fec!M19</f>
        <v>1.099914015477214</v>
      </c>
      <c r="N19" s="317">
        <f>CHI_fec!N19</f>
        <v>1.099914015477214</v>
      </c>
      <c r="O19" s="317">
        <f>CHI_fec!O19</f>
        <v>1.099914015477214</v>
      </c>
      <c r="P19" s="317">
        <f>CHI_fec!P19</f>
        <v>1.099914015477214</v>
      </c>
      <c r="Q19" s="317">
        <f>CHI_fec!Q19</f>
        <v>2.1997420464316422</v>
      </c>
      <c r="R19" s="317">
        <f>CHI_fec!R19</f>
        <v>2.1997420464316422</v>
      </c>
      <c r="S19" s="317">
        <f>CHI_fec!S19</f>
        <v>1.738842923143407</v>
      </c>
      <c r="T19" s="317">
        <f>CHI_fec!T19</f>
        <v>3.4712966356145039</v>
      </c>
      <c r="U19" s="317">
        <f>CHI_fec!U19</f>
        <v>3.711063866507228</v>
      </c>
      <c r="V19" s="317">
        <f>CHI_fec!V19</f>
        <v>2.614713726235216</v>
      </c>
      <c r="W19" s="317">
        <f>CHI_fec!W19</f>
        <v>2.4756172547076472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0.96018916595012893</v>
      </c>
      <c r="C22" s="317">
        <f>CHI_fec!C22</f>
        <v>4.8007738607050729</v>
      </c>
      <c r="D22" s="317">
        <f>CHI_fec!D22</f>
        <v>3.8406706792777299</v>
      </c>
      <c r="E22" s="317">
        <f>CHI_fec!E22</f>
        <v>8.0897162510748064</v>
      </c>
      <c r="F22" s="317">
        <f>CHI_fec!F22</f>
        <v>10.78622685760012</v>
      </c>
      <c r="G22" s="317">
        <f>CHI_fec!G22</f>
        <v>8.6819894353695659</v>
      </c>
      <c r="H22" s="317">
        <f>CHI_fec!H22</f>
        <v>5.2092088344475602</v>
      </c>
      <c r="I22" s="317">
        <f>CHI_fec!I22</f>
        <v>4.6486142171702651</v>
      </c>
      <c r="J22" s="317">
        <f>CHI_fec!J22</f>
        <v>3.096130696474634</v>
      </c>
      <c r="K22" s="317">
        <f>CHI_fec!K22</f>
        <v>3.096130696474634</v>
      </c>
      <c r="L22" s="317">
        <f>CHI_fec!L22</f>
        <v>5.1602751504729154</v>
      </c>
      <c r="M22" s="317">
        <f>CHI_fec!M22</f>
        <v>3.096130696474634</v>
      </c>
      <c r="N22" s="317">
        <f>CHI_fec!N22</f>
        <v>2.0641444539982801</v>
      </c>
      <c r="O22" s="317">
        <f>CHI_fec!O22</f>
        <v>2.0641444539982801</v>
      </c>
      <c r="P22" s="317">
        <f>CHI_fec!P22</f>
        <v>2.0641444539982801</v>
      </c>
      <c r="Q22" s="317">
        <f>CHI_fec!Q22</f>
        <v>2.0641444539982801</v>
      </c>
      <c r="R22" s="317">
        <f>CHI_fec!R22</f>
        <v>2.0641444539982801</v>
      </c>
      <c r="S22" s="317">
        <f>CHI_fec!S22</f>
        <v>2.226139294926913</v>
      </c>
      <c r="T22" s="317">
        <f>CHI_fec!T22</f>
        <v>2.1848700753684041</v>
      </c>
      <c r="U22" s="317">
        <f>CHI_fec!U22</f>
        <v>1.791643832555037</v>
      </c>
      <c r="V22" s="317">
        <f>CHI_fec!V22</f>
        <v>2.1609719409791852</v>
      </c>
      <c r="W22" s="317">
        <f>CHI_fec!W22</f>
        <v>2.327993411890084</v>
      </c>
      <c r="DA22" s="137"/>
    </row>
    <row r="23" spans="1:105" ht="12" customHeight="1" x14ac:dyDescent="0.25">
      <c r="A23" s="135" t="s">
        <v>84</v>
      </c>
      <c r="B23" s="317">
        <f>CHI_fec!B23</f>
        <v>10.628632846087701</v>
      </c>
      <c r="C23" s="317">
        <f>CHI_fec!C23</f>
        <v>0</v>
      </c>
      <c r="D23" s="317">
        <f>CHI_fec!D23</f>
        <v>0</v>
      </c>
      <c r="E23" s="317">
        <f>CHI_fec!E23</f>
        <v>0</v>
      </c>
      <c r="F23" s="317">
        <f>CHI_fec!F23</f>
        <v>0</v>
      </c>
      <c r="G23" s="317">
        <f>CHI_fec!G23</f>
        <v>0</v>
      </c>
      <c r="H23" s="317">
        <f>CHI_fec!H23</f>
        <v>0</v>
      </c>
      <c r="I23" s="317">
        <f>CHI_fec!I23</f>
        <v>0</v>
      </c>
      <c r="J23" s="317">
        <f>CHI_fec!J23</f>
        <v>0</v>
      </c>
      <c r="K23" s="317">
        <f>CHI_fec!K23</f>
        <v>0</v>
      </c>
      <c r="L23" s="317">
        <f>CHI_fec!L23</f>
        <v>0</v>
      </c>
      <c r="M23" s="317">
        <f>CHI_fec!M23</f>
        <v>0</v>
      </c>
      <c r="N23" s="317">
        <f>CHI_fec!N23</f>
        <v>0</v>
      </c>
      <c r="O23" s="317">
        <f>CHI_fec!O23</f>
        <v>0</v>
      </c>
      <c r="P23" s="317">
        <f>CHI_fec!P23</f>
        <v>0</v>
      </c>
      <c r="Q23" s="317">
        <f>CHI_fec!Q23</f>
        <v>0</v>
      </c>
      <c r="R23" s="317">
        <f>CHI_fec!R23</f>
        <v>0</v>
      </c>
      <c r="S23" s="317">
        <f>CHI_fec!S23</f>
        <v>0</v>
      </c>
      <c r="T23" s="317">
        <f>CHI_fec!T23</f>
        <v>0</v>
      </c>
      <c r="U23" s="317">
        <f>CHI_fec!U23</f>
        <v>0</v>
      </c>
      <c r="V23" s="317">
        <f>CHI_fec!V23</f>
        <v>0</v>
      </c>
      <c r="W23" s="317">
        <f>CHI_fec!W23</f>
        <v>0</v>
      </c>
      <c r="DA23" s="137"/>
    </row>
    <row r="24" spans="1:105" ht="12" customHeight="1" x14ac:dyDescent="0.25">
      <c r="A24" s="135" t="s">
        <v>72</v>
      </c>
      <c r="B24" s="317">
        <f>CHI_fec!B24</f>
        <v>117.19690455717971</v>
      </c>
      <c r="C24" s="317">
        <f>CHI_fec!C24</f>
        <v>113.9294926913156</v>
      </c>
      <c r="D24" s="317">
        <f>CHI_fec!D24</f>
        <v>97.656921754084252</v>
      </c>
      <c r="E24" s="317">
        <f>CHI_fec!E24</f>
        <v>123.1513327601032</v>
      </c>
      <c r="F24" s="317">
        <f>CHI_fec!F24</f>
        <v>102.3645743766122</v>
      </c>
      <c r="G24" s="317">
        <f>CHI_fec!G24</f>
        <v>126.1607910576096</v>
      </c>
      <c r="H24" s="317">
        <f>CHI_fec!H24</f>
        <v>113.0696474634566</v>
      </c>
      <c r="I24" s="317">
        <f>CHI_fec!I24</f>
        <v>130.69647463456579</v>
      </c>
      <c r="J24" s="317">
        <f>CHI_fec!J24</f>
        <v>96.152192605331038</v>
      </c>
      <c r="K24" s="317">
        <f>CHI_fec!K24</f>
        <v>90.434221840068787</v>
      </c>
      <c r="L24" s="317">
        <f>CHI_fec!L24</f>
        <v>78.955288048151331</v>
      </c>
      <c r="M24" s="317">
        <f>CHI_fec!M24</f>
        <v>5.0085984522785898</v>
      </c>
      <c r="N24" s="317">
        <f>CHI_fec!N24</f>
        <v>4.3207222699914016</v>
      </c>
      <c r="O24" s="317">
        <f>CHI_fec!O24</f>
        <v>4.2992261392949267</v>
      </c>
      <c r="P24" s="317">
        <f>CHI_fec!P24</f>
        <v>4.4711951848667244</v>
      </c>
      <c r="Q24" s="317">
        <f>CHI_fec!Q24</f>
        <v>5.0300945829750638</v>
      </c>
      <c r="R24" s="317">
        <f>CHI_fec!R24</f>
        <v>5.4600171969045572</v>
      </c>
      <c r="S24" s="317">
        <f>CHI_fec!S24</f>
        <v>5.4114359415305247</v>
      </c>
      <c r="T24" s="317">
        <f>CHI_fec!T24</f>
        <v>5.6914015477214104</v>
      </c>
      <c r="U24" s="317">
        <f>CHI_fec!U24</f>
        <v>5.6497850386930342</v>
      </c>
      <c r="V24" s="317">
        <f>CHI_fec!V24</f>
        <v>5.3107480653482373</v>
      </c>
      <c r="W24" s="317">
        <f>CHI_fec!W24</f>
        <v>5.8315563198624254</v>
      </c>
      <c r="DA24" s="137"/>
    </row>
    <row r="25" spans="1:105" ht="12" customHeight="1" x14ac:dyDescent="0.25">
      <c r="A25" s="57" t="s">
        <v>1000</v>
      </c>
      <c r="B25" s="296">
        <v>3.971754108346913</v>
      </c>
      <c r="C25" s="296">
        <v>3.5743620954414159</v>
      </c>
      <c r="D25" s="296">
        <v>3.6465678590363702</v>
      </c>
      <c r="E25" s="296">
        <v>5.2799650750069826</v>
      </c>
      <c r="F25" s="296">
        <v>5.1599710942747317</v>
      </c>
      <c r="G25" s="296">
        <v>4.9482808277757764</v>
      </c>
      <c r="H25" s="296">
        <v>5.1025085433885211</v>
      </c>
      <c r="I25" s="296">
        <v>5.8113190824267704</v>
      </c>
      <c r="J25" s="296">
        <v>6.0155548185353442</v>
      </c>
      <c r="K25" s="296">
        <v>3.8153103251895861</v>
      </c>
      <c r="L25" s="296">
        <v>2.9068525835841958</v>
      </c>
      <c r="M25" s="296">
        <v>2.136095334875773</v>
      </c>
      <c r="N25" s="296">
        <v>2.5824793119780352</v>
      </c>
      <c r="O25" s="296">
        <v>3.0800337192337901</v>
      </c>
      <c r="P25" s="296">
        <v>3.7027421928978841</v>
      </c>
      <c r="Q25" s="296">
        <v>6.5205269371332442</v>
      </c>
      <c r="R25" s="296">
        <v>6.5228867389065979</v>
      </c>
      <c r="S25" s="296">
        <v>6.3726808691776204</v>
      </c>
      <c r="T25" s="296">
        <v>5.0717516294184204</v>
      </c>
      <c r="U25" s="296">
        <v>4.3337376268119749</v>
      </c>
      <c r="V25" s="296">
        <v>3.7202090461817821</v>
      </c>
      <c r="W25" s="296">
        <v>4.6407275143739426</v>
      </c>
      <c r="DA25" s="70" t="s">
        <v>1146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0.31889488389931769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1.948548444898347E-4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4.8369692898925683E-2</v>
      </c>
      <c r="F28" s="231">
        <v>4.9546794796598459E-2</v>
      </c>
      <c r="G28" s="231">
        <v>0.14707928980778029</v>
      </c>
      <c r="H28" s="231">
        <v>9.2577189981592617E-2</v>
      </c>
      <c r="I28" s="231">
        <v>4.8286805786964968E-2</v>
      </c>
      <c r="J28" s="231">
        <v>4.7493583470344172E-2</v>
      </c>
      <c r="K28" s="231">
        <v>3.067409622473637E-2</v>
      </c>
      <c r="L28" s="231">
        <v>2.2466174451335599E-2</v>
      </c>
      <c r="M28" s="231">
        <v>1.642820066757076E-2</v>
      </c>
      <c r="N28" s="231">
        <v>2.2202877875075799E-2</v>
      </c>
      <c r="O28" s="231">
        <v>2.465623719141322E-2</v>
      </c>
      <c r="P28" s="231">
        <v>2.8696454545063949E-2</v>
      </c>
      <c r="Q28" s="231">
        <v>4.3673380289977817E-2</v>
      </c>
      <c r="R28" s="231">
        <v>4.2040325990408488E-2</v>
      </c>
      <c r="S28" s="231">
        <v>3.6635210641240389E-2</v>
      </c>
      <c r="T28" s="231">
        <v>3.3898361797465082E-2</v>
      </c>
      <c r="U28" s="231">
        <v>2.590289124843214E-2</v>
      </c>
      <c r="V28" s="231">
        <v>2.4125131851365039E-2</v>
      </c>
      <c r="W28" s="231">
        <v>1.7029872022328411E-2</v>
      </c>
      <c r="DA28" s="73" t="s">
        <v>1149</v>
      </c>
    </row>
    <row r="29" spans="1:105" ht="12" customHeight="1" x14ac:dyDescent="0.25">
      <c r="A29" s="46" t="s">
        <v>160</v>
      </c>
      <c r="B29" s="231">
        <v>9.8599776553247587E-2</v>
      </c>
      <c r="C29" s="231">
        <v>5.1270680908412282E-2</v>
      </c>
      <c r="D29" s="231">
        <v>9.9648525268082377E-2</v>
      </c>
      <c r="E29" s="231">
        <v>0.32764622883508632</v>
      </c>
      <c r="F29" s="231">
        <v>0.12596934774454779</v>
      </c>
      <c r="G29" s="231">
        <v>0.1245858901174408</v>
      </c>
      <c r="H29" s="231">
        <v>0.1158053102325165</v>
      </c>
      <c r="I29" s="231">
        <v>0.2074996393123423</v>
      </c>
      <c r="J29" s="231">
        <v>0.1604247325211785</v>
      </c>
      <c r="K29" s="231">
        <v>7.7644756838219683E-2</v>
      </c>
      <c r="L29" s="231">
        <v>7.6013216906563416E-2</v>
      </c>
      <c r="M29" s="231">
        <v>4.1697745792443057E-2</v>
      </c>
      <c r="N29" s="231">
        <v>7.5365172641820383E-2</v>
      </c>
      <c r="O29" s="231">
        <v>6.247407765943204E-2</v>
      </c>
      <c r="P29" s="231">
        <v>7.2821141459075048E-2</v>
      </c>
      <c r="Q29" s="231">
        <v>0.1106309779710879</v>
      </c>
      <c r="R29" s="231">
        <v>0.1415924787348061</v>
      </c>
      <c r="S29" s="231">
        <v>0.1049752703693385</v>
      </c>
      <c r="T29" s="231">
        <v>9.2870918312782463E-2</v>
      </c>
      <c r="U29" s="231">
        <v>6.3896035462659331E-2</v>
      </c>
      <c r="V29" s="231">
        <v>5.4395355217283697E-2</v>
      </c>
      <c r="W29" s="231">
        <v>6.3619696123607988E-2</v>
      </c>
      <c r="DA29" s="73" t="s">
        <v>1150</v>
      </c>
    </row>
    <row r="30" spans="1:105" ht="12" customHeight="1" x14ac:dyDescent="0.25">
      <c r="A30" s="46" t="s">
        <v>70</v>
      </c>
      <c r="B30" s="231">
        <v>0.22126310467152141</v>
      </c>
      <c r="C30" s="231">
        <v>0.22952716910273691</v>
      </c>
      <c r="D30" s="231">
        <v>0.13403393333233671</v>
      </c>
      <c r="E30" s="231">
        <v>0.25458573595334538</v>
      </c>
      <c r="F30" s="231">
        <v>0.26078121363680529</v>
      </c>
      <c r="G30" s="231">
        <v>0.2211768200924209</v>
      </c>
      <c r="H30" s="231">
        <v>0.27843594526065091</v>
      </c>
      <c r="I30" s="231">
        <v>0.22805926159110751</v>
      </c>
      <c r="J30" s="231">
        <v>0.18666373059182151</v>
      </c>
      <c r="K30" s="231">
        <v>9.6594753409732129E-2</v>
      </c>
      <c r="L30" s="231">
        <v>5.3033929507847737E-2</v>
      </c>
      <c r="M30" s="231">
        <v>3.873539128392911E-2</v>
      </c>
      <c r="N30" s="231">
        <v>5.2322238187080712E-2</v>
      </c>
      <c r="O30" s="231">
        <v>5.8098616787210837E-2</v>
      </c>
      <c r="P30" s="231">
        <v>4.5062061523306267E-2</v>
      </c>
      <c r="Q30" s="231">
        <v>0</v>
      </c>
      <c r="R30" s="231">
        <v>0</v>
      </c>
      <c r="S30" s="231">
        <v>8.3105060732306809E-4</v>
      </c>
      <c r="T30" s="231">
        <v>0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5.689360273616352E-2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8.2027382569923365E-5</v>
      </c>
      <c r="T31" s="231">
        <v>7.0135887828512943E-5</v>
      </c>
      <c r="U31" s="231">
        <v>0</v>
      </c>
      <c r="V31" s="231">
        <v>0</v>
      </c>
      <c r="W31" s="231">
        <v>0</v>
      </c>
      <c r="DA31" s="73" t="s">
        <v>1152</v>
      </c>
    </row>
    <row r="32" spans="1:105" ht="12" customHeight="1" x14ac:dyDescent="0.25">
      <c r="A32" s="46" t="s">
        <v>162</v>
      </c>
      <c r="B32" s="231">
        <v>3.0629314680288839</v>
      </c>
      <c r="C32" s="231">
        <v>2.8124573083375179</v>
      </c>
      <c r="D32" s="231">
        <v>2.5051855802454921</v>
      </c>
      <c r="E32" s="231">
        <v>2.3939280778250969</v>
      </c>
      <c r="F32" s="231">
        <v>2.7502380013572791</v>
      </c>
      <c r="G32" s="231">
        <v>2.1456289837811222</v>
      </c>
      <c r="H32" s="231">
        <v>1.987825468707954</v>
      </c>
      <c r="I32" s="231">
        <v>2.2843927921937839</v>
      </c>
      <c r="J32" s="231">
        <v>2.1543546205122679</v>
      </c>
      <c r="K32" s="231">
        <v>1.452524106451144</v>
      </c>
      <c r="L32" s="231">
        <v>1.1555711218089351</v>
      </c>
      <c r="M32" s="231">
        <v>0.67730349131457279</v>
      </c>
      <c r="N32" s="231">
        <v>0.85872752723296353</v>
      </c>
      <c r="O32" s="231">
        <v>0.94485744136476024</v>
      </c>
      <c r="P32" s="231">
        <v>1.025700257525926</v>
      </c>
      <c r="Q32" s="231">
        <v>1.599987064440882</v>
      </c>
      <c r="R32" s="231">
        <v>1.538639483468504</v>
      </c>
      <c r="S32" s="231">
        <v>1.499359737021581</v>
      </c>
      <c r="T32" s="231">
        <v>1.282441747318652</v>
      </c>
      <c r="U32" s="231">
        <v>0.95178663901219307</v>
      </c>
      <c r="V32" s="231">
        <v>0.92369962251797355</v>
      </c>
      <c r="W32" s="231">
        <v>1.1428245869205951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0.58895975909325982</v>
      </c>
      <c r="C34" s="231">
        <v>0.48110693709274899</v>
      </c>
      <c r="D34" s="231">
        <v>0.58880493629114106</v>
      </c>
      <c r="E34" s="231">
        <v>0.55130532990361603</v>
      </c>
      <c r="F34" s="231">
        <v>0.65281045693160866</v>
      </c>
      <c r="G34" s="231">
        <v>0.7322377924998783</v>
      </c>
      <c r="H34" s="231">
        <v>0.79819853236480842</v>
      </c>
      <c r="I34" s="231">
        <v>1.017315216922738</v>
      </c>
      <c r="J34" s="231">
        <v>1.0230988789155839</v>
      </c>
      <c r="K34" s="231">
        <v>0.62044097817979127</v>
      </c>
      <c r="L34" s="231">
        <v>0.52818499686113907</v>
      </c>
      <c r="M34" s="231">
        <v>0.36908878355164249</v>
      </c>
      <c r="N34" s="231">
        <v>0.37683530168673818</v>
      </c>
      <c r="O34" s="231">
        <v>0.56500373005401594</v>
      </c>
      <c r="P34" s="231">
        <v>0.80331129011786329</v>
      </c>
      <c r="Q34" s="231">
        <v>1.832917190420299</v>
      </c>
      <c r="R34" s="231">
        <v>1.87488470416317</v>
      </c>
      <c r="S34" s="231">
        <v>1.849910180022438</v>
      </c>
      <c r="T34" s="231">
        <v>1.2679005826757359</v>
      </c>
      <c r="U34" s="231">
        <v>1.047261205954152</v>
      </c>
      <c r="V34" s="231">
        <v>0.84929116578470731</v>
      </c>
      <c r="W34" s="231">
        <v>1.2025250153386451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1.704130009590912</v>
      </c>
      <c r="F35" s="231">
        <v>1.320625279807893</v>
      </c>
      <c r="G35" s="231">
        <v>1.5775720514771341</v>
      </c>
      <c r="H35" s="231">
        <v>1.829666096840999</v>
      </c>
      <c r="I35" s="231">
        <v>1.968871763883671</v>
      </c>
      <c r="J35" s="231">
        <v>2.4435192725241488</v>
      </c>
      <c r="K35" s="231">
        <v>1.537431634085962</v>
      </c>
      <c r="L35" s="231">
        <v>1.071583144048375</v>
      </c>
      <c r="M35" s="231">
        <v>0.99284172226561429</v>
      </c>
      <c r="N35" s="231">
        <v>1.197026194354357</v>
      </c>
      <c r="O35" s="231">
        <v>1.424943616176958</v>
      </c>
      <c r="P35" s="231">
        <v>1.7271509877266491</v>
      </c>
      <c r="Q35" s="231">
        <v>2.9333183240109979</v>
      </c>
      <c r="R35" s="231">
        <v>2.9257297465497079</v>
      </c>
      <c r="S35" s="231">
        <v>2.88088739313313</v>
      </c>
      <c r="T35" s="231">
        <v>2.3945698834259561</v>
      </c>
      <c r="U35" s="231">
        <v>2.2446960002900491</v>
      </c>
      <c r="V35" s="231">
        <v>1.868697770810452</v>
      </c>
      <c r="W35" s="231">
        <v>2.2147283439687659</v>
      </c>
      <c r="DA35" s="73" t="s">
        <v>1156</v>
      </c>
    </row>
    <row r="36" spans="1:105" ht="12" customHeight="1" x14ac:dyDescent="0.25">
      <c r="A36" s="57" t="s">
        <v>1012</v>
      </c>
      <c r="B36" s="263">
        <v>1.4861826262984581</v>
      </c>
      <c r="C36" s="263">
        <v>1.3476484899136461</v>
      </c>
      <c r="D36" s="263">
        <v>1.3731571156738469</v>
      </c>
      <c r="E36" s="263">
        <v>1.8387809057625411</v>
      </c>
      <c r="F36" s="263">
        <v>1.846425724219662</v>
      </c>
      <c r="G36" s="263">
        <v>1.728196215443049</v>
      </c>
      <c r="H36" s="263">
        <v>1.720147806855127</v>
      </c>
      <c r="I36" s="263">
        <v>1.9728963073081469</v>
      </c>
      <c r="J36" s="263">
        <v>1.887268113878996</v>
      </c>
      <c r="K36" s="263">
        <v>1.1955329793393661</v>
      </c>
      <c r="L36" s="263">
        <v>0.92373214606977716</v>
      </c>
      <c r="M36" s="263">
        <v>0.64033481409083681</v>
      </c>
      <c r="N36" s="263">
        <v>0.78700139506450906</v>
      </c>
      <c r="O36" s="263">
        <v>0.91678142364408721</v>
      </c>
      <c r="P36" s="263">
        <v>1.101382021108221</v>
      </c>
      <c r="Q36" s="263">
        <v>1.880628019198382</v>
      </c>
      <c r="R36" s="263">
        <v>1.8643799364490961</v>
      </c>
      <c r="S36" s="263">
        <v>1.81703483744223</v>
      </c>
      <c r="T36" s="263">
        <v>1.460560006446362</v>
      </c>
      <c r="U36" s="263">
        <v>1.19801052176881</v>
      </c>
      <c r="V36" s="263">
        <v>1.056782804883474</v>
      </c>
      <c r="W36" s="263">
        <v>1.3204532772944111</v>
      </c>
      <c r="DA36" s="70" t="s">
        <v>1157</v>
      </c>
    </row>
    <row r="37" spans="1:105" ht="12" customHeight="1" x14ac:dyDescent="0.25">
      <c r="A37" s="60" t="s">
        <v>1014</v>
      </c>
      <c r="B37" s="264">
        <v>1.444517437521053</v>
      </c>
      <c r="C37" s="264">
        <v>1.2895003232813289</v>
      </c>
      <c r="D37" s="264">
        <v>1.3013386550949051</v>
      </c>
      <c r="E37" s="264">
        <v>1.615788736296685</v>
      </c>
      <c r="F37" s="264">
        <v>1.6206132340990891</v>
      </c>
      <c r="G37" s="264">
        <v>1.481160249534532</v>
      </c>
      <c r="H37" s="264">
        <v>1.500441737305712</v>
      </c>
      <c r="I37" s="264">
        <v>1.700382373435251</v>
      </c>
      <c r="J37" s="264">
        <v>1.77101604612934</v>
      </c>
      <c r="K37" s="264">
        <v>1.13731928324902</v>
      </c>
      <c r="L37" s="264">
        <v>0.87881693984993658</v>
      </c>
      <c r="M37" s="264">
        <v>0.60203803506323894</v>
      </c>
      <c r="N37" s="264">
        <v>0.73638943196843165</v>
      </c>
      <c r="O37" s="264">
        <v>0.86220661588307024</v>
      </c>
      <c r="P37" s="264">
        <v>0.98765276251173983</v>
      </c>
      <c r="Q37" s="264">
        <v>1.674029037936835</v>
      </c>
      <c r="R37" s="264">
        <v>1.6692694032983839</v>
      </c>
      <c r="S37" s="264">
        <v>1.614386399138376</v>
      </c>
      <c r="T37" s="264">
        <v>1.311241891306921</v>
      </c>
      <c r="U37" s="264">
        <v>1.0690203741389721</v>
      </c>
      <c r="V37" s="264">
        <v>0.95084783315003241</v>
      </c>
      <c r="W37" s="264">
        <v>1.1869491281471081</v>
      </c>
      <c r="DA37" s="72" t="s">
        <v>1158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0.1366678286971956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2.0172952649350989E-4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2.5816844989805351E-2</v>
      </c>
      <c r="F39" s="297">
        <v>2.5139711474033061E-2</v>
      </c>
      <c r="G39" s="297">
        <v>8.2392749595001119E-2</v>
      </c>
      <c r="H39" s="297">
        <v>5.5995486653143099E-2</v>
      </c>
      <c r="I39" s="297">
        <v>2.9612756381044551E-2</v>
      </c>
      <c r="J39" s="297">
        <v>3.2940947811120468E-2</v>
      </c>
      <c r="K39" s="297">
        <v>2.100734889367822E-2</v>
      </c>
      <c r="L39" s="297">
        <v>1.5081882010987809E-2</v>
      </c>
      <c r="M39" s="297">
        <v>1.275371795523637E-2</v>
      </c>
      <c r="N39" s="297">
        <v>1.6189374831899962E-2</v>
      </c>
      <c r="O39" s="297">
        <v>1.9469402787367231E-2</v>
      </c>
      <c r="P39" s="297">
        <v>2.4142696412903571E-2</v>
      </c>
      <c r="Q39" s="297">
        <v>4.1632791707990398E-2</v>
      </c>
      <c r="R39" s="297">
        <v>4.0721404969264907E-2</v>
      </c>
      <c r="S39" s="297">
        <v>3.5987048462698693E-2</v>
      </c>
      <c r="T39" s="297">
        <v>3.1511425787910247E-2</v>
      </c>
      <c r="U39" s="297">
        <v>2.6552111115773821E-2</v>
      </c>
      <c r="V39" s="297">
        <v>2.286093005790038E-2</v>
      </c>
      <c r="W39" s="297">
        <v>1.6500366049033141E-2</v>
      </c>
      <c r="DA39" s="122" t="s">
        <v>1160</v>
      </c>
    </row>
    <row r="40" spans="1:105" ht="12" customHeight="1" x14ac:dyDescent="0.25">
      <c r="A40" s="59" t="s">
        <v>160</v>
      </c>
      <c r="B40" s="297">
        <v>4.1217796971179388E-2</v>
      </c>
      <c r="C40" s="297">
        <v>2.0916271431815479E-2</v>
      </c>
      <c r="D40" s="297">
        <v>4.1495481541087599E-2</v>
      </c>
      <c r="E40" s="297">
        <v>0.17161436894552201</v>
      </c>
      <c r="F40" s="297">
        <v>6.2723204990416601E-2</v>
      </c>
      <c r="G40" s="297">
        <v>6.8489653408372653E-2</v>
      </c>
      <c r="H40" s="297">
        <v>6.8737881061929226E-2</v>
      </c>
      <c r="I40" s="297">
        <v>0.12487811640290861</v>
      </c>
      <c r="J40" s="297">
        <v>0.1091920734014262</v>
      </c>
      <c r="K40" s="297">
        <v>5.2183144279898792E-2</v>
      </c>
      <c r="L40" s="297">
        <v>5.007652239739304E-2</v>
      </c>
      <c r="M40" s="297">
        <v>3.1767133175930447E-2</v>
      </c>
      <c r="N40" s="297">
        <v>5.3927482120196317E-2</v>
      </c>
      <c r="O40" s="297">
        <v>4.8411029765101518E-2</v>
      </c>
      <c r="P40" s="297">
        <v>6.0122031875394361E-2</v>
      </c>
      <c r="Q40" s="297">
        <v>0.1034937479406073</v>
      </c>
      <c r="R40" s="297">
        <v>0.13459083893050169</v>
      </c>
      <c r="S40" s="297">
        <v>0.1011936298716845</v>
      </c>
      <c r="T40" s="297">
        <v>8.472034589246373E-2</v>
      </c>
      <c r="U40" s="297">
        <v>6.427518924910447E-2</v>
      </c>
      <c r="V40" s="297">
        <v>5.0583008193857991E-2</v>
      </c>
      <c r="W40" s="297">
        <v>6.0491230907741139E-2</v>
      </c>
      <c r="DA40" s="122" t="s">
        <v>1161</v>
      </c>
    </row>
    <row r="41" spans="1:105" ht="12" customHeight="1" x14ac:dyDescent="0.25">
      <c r="A41" s="59" t="s">
        <v>70</v>
      </c>
      <c r="B41" s="297">
        <v>9.5407047690387298E-2</v>
      </c>
      <c r="C41" s="297">
        <v>9.6585491547799482E-2</v>
      </c>
      <c r="D41" s="297">
        <v>5.7571468282953238E-2</v>
      </c>
      <c r="E41" s="297">
        <v>0.13754510887041141</v>
      </c>
      <c r="F41" s="297">
        <v>0.1339375261784333</v>
      </c>
      <c r="G41" s="297">
        <v>0.1254175547403063</v>
      </c>
      <c r="H41" s="297">
        <v>0.17047298935745689</v>
      </c>
      <c r="I41" s="297">
        <v>0.14157263564187539</v>
      </c>
      <c r="J41" s="297">
        <v>0.1310516038334032</v>
      </c>
      <c r="K41" s="297">
        <v>6.6962900673791501E-2</v>
      </c>
      <c r="L41" s="297">
        <v>3.6038065157540981E-2</v>
      </c>
      <c r="M41" s="297">
        <v>3.0439394127574671E-2</v>
      </c>
      <c r="N41" s="297">
        <v>3.8617874683090372E-2</v>
      </c>
      <c r="O41" s="297">
        <v>4.643793193876055E-2</v>
      </c>
      <c r="P41" s="297">
        <v>3.8375127708094293E-2</v>
      </c>
      <c r="Q41" s="297">
        <v>0</v>
      </c>
      <c r="R41" s="297">
        <v>0</v>
      </c>
      <c r="S41" s="297">
        <v>8.263352019721625E-4</v>
      </c>
      <c r="T41" s="297">
        <v>0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25">
      <c r="A42" s="59" t="s">
        <v>162</v>
      </c>
      <c r="B42" s="297">
        <v>1.307892592859486</v>
      </c>
      <c r="C42" s="297">
        <v>1.171998560301714</v>
      </c>
      <c r="D42" s="297">
        <v>1.0656038765736691</v>
      </c>
      <c r="E42" s="297">
        <v>1.280812413490946</v>
      </c>
      <c r="F42" s="297">
        <v>1.3988127914562061</v>
      </c>
      <c r="G42" s="297">
        <v>1.204860291790852</v>
      </c>
      <c r="H42" s="297">
        <v>1.205235380233183</v>
      </c>
      <c r="I42" s="297">
        <v>1.404318865009422</v>
      </c>
      <c r="J42" s="297">
        <v>1.497831421083391</v>
      </c>
      <c r="K42" s="297">
        <v>0.9971658894016513</v>
      </c>
      <c r="L42" s="297">
        <v>0.77762047028401471</v>
      </c>
      <c r="M42" s="297">
        <v>0.52707778980449749</v>
      </c>
      <c r="N42" s="297">
        <v>0.627654700333245</v>
      </c>
      <c r="O42" s="297">
        <v>0.7478882513918409</v>
      </c>
      <c r="P42" s="297">
        <v>0.86501290651534757</v>
      </c>
      <c r="Q42" s="297">
        <v>1.5289024982882371</v>
      </c>
      <c r="R42" s="297">
        <v>1.4939571593986181</v>
      </c>
      <c r="S42" s="297">
        <v>1.47637938560202</v>
      </c>
      <c r="T42" s="297">
        <v>1.195010119626547</v>
      </c>
      <c r="U42" s="297">
        <v>0.97799134424760037</v>
      </c>
      <c r="V42" s="297">
        <v>0.87740389489827408</v>
      </c>
      <c r="W42" s="297">
        <v>1.109957531190334</v>
      </c>
      <c r="DA42" s="122" t="s">
        <v>1163</v>
      </c>
    </row>
    <row r="43" spans="1:105" ht="12" customHeight="1" x14ac:dyDescent="0.25">
      <c r="A43" s="60" t="s">
        <v>1021</v>
      </c>
      <c r="B43" s="264">
        <v>4.1665188777405118E-2</v>
      </c>
      <c r="C43" s="264">
        <v>5.8148166632317227E-2</v>
      </c>
      <c r="D43" s="264">
        <v>7.1818460578941645E-2</v>
      </c>
      <c r="E43" s="264">
        <v>0.22299216946585629</v>
      </c>
      <c r="F43" s="264">
        <v>0.22581249012057289</v>
      </c>
      <c r="G43" s="264">
        <v>0.24703596590851731</v>
      </c>
      <c r="H43" s="264">
        <v>0.21970606954941499</v>
      </c>
      <c r="I43" s="264">
        <v>0.27251393387289657</v>
      </c>
      <c r="J43" s="264">
        <v>0.1162520677496555</v>
      </c>
      <c r="K43" s="264">
        <v>5.8213696090346233E-2</v>
      </c>
      <c r="L43" s="264">
        <v>4.4915206219840548E-2</v>
      </c>
      <c r="M43" s="264">
        <v>3.8296779027597892E-2</v>
      </c>
      <c r="N43" s="264">
        <v>5.0611963096077392E-2</v>
      </c>
      <c r="O43" s="264">
        <v>5.4574807761017023E-2</v>
      </c>
      <c r="P43" s="264">
        <v>0.1137292585964808</v>
      </c>
      <c r="Q43" s="264">
        <v>0.20659898126154699</v>
      </c>
      <c r="R43" s="264">
        <v>0.19511053315071189</v>
      </c>
      <c r="S43" s="264">
        <v>0.2026484383038544</v>
      </c>
      <c r="T43" s="264">
        <v>0.1493181151394411</v>
      </c>
      <c r="U43" s="264">
        <v>0.1289901476298376</v>
      </c>
      <c r="V43" s="264">
        <v>0.105934971733442</v>
      </c>
      <c r="W43" s="264">
        <v>0.13350414914730291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0.32807782859140378</v>
      </c>
      <c r="C44" s="263">
        <f t="shared" si="1"/>
        <v>0.31118846833873154</v>
      </c>
      <c r="D44" s="263">
        <f t="shared" si="1"/>
        <v>0.32922570169374121</v>
      </c>
      <c r="E44" s="263">
        <f t="shared" si="1"/>
        <v>0.5129027857508397</v>
      </c>
      <c r="F44" s="263">
        <f t="shared" si="1"/>
        <v>0.50992868461270424</v>
      </c>
      <c r="G44" s="263">
        <f t="shared" si="1"/>
        <v>0.49418265401643097</v>
      </c>
      <c r="H44" s="263">
        <f t="shared" si="1"/>
        <v>0.48340341315572088</v>
      </c>
      <c r="I44" s="263">
        <f t="shared" si="1"/>
        <v>0.56024506866379808</v>
      </c>
      <c r="J44" s="263">
        <f t="shared" si="1"/>
        <v>0.46865141489332462</v>
      </c>
      <c r="K44" s="263">
        <f t="shared" si="1"/>
        <v>0.2835727889602852</v>
      </c>
      <c r="L44" s="263">
        <f t="shared" si="1"/>
        <v>0.21786999971271589</v>
      </c>
      <c r="M44" s="263">
        <f t="shared" si="1"/>
        <v>0.15515972366060979</v>
      </c>
      <c r="N44" s="263">
        <f t="shared" si="1"/>
        <v>0.19162857905781253</v>
      </c>
      <c r="O44" s="263">
        <f t="shared" si="1"/>
        <v>0.22184548341048799</v>
      </c>
      <c r="P44" s="263">
        <f t="shared" si="1"/>
        <v>0.29508927090103554</v>
      </c>
      <c r="Q44" s="263">
        <f t="shared" si="1"/>
        <v>0.51037413037275492</v>
      </c>
      <c r="R44" s="263">
        <f t="shared" si="1"/>
        <v>0.50424974401497313</v>
      </c>
      <c r="S44" s="263">
        <f t="shared" si="1"/>
        <v>0.49541789526003099</v>
      </c>
      <c r="T44" s="263">
        <f t="shared" si="1"/>
        <v>0.39219140754406567</v>
      </c>
      <c r="U44" s="263">
        <f t="shared" si="1"/>
        <v>0.32644250584586271</v>
      </c>
      <c r="V44" s="263">
        <f t="shared" si="1"/>
        <v>0.28352330611666404</v>
      </c>
      <c r="W44" s="263">
        <f t="shared" si="1"/>
        <v>0.35392705072528363</v>
      </c>
      <c r="DA44" s="70"/>
    </row>
    <row r="45" spans="1:105" ht="12" customHeight="1" x14ac:dyDescent="0.25">
      <c r="A45" s="60" t="s">
        <v>1024</v>
      </c>
      <c r="B45" s="264">
        <v>0.17739777754356431</v>
      </c>
      <c r="C45" s="264">
        <v>0.1473587469883931</v>
      </c>
      <c r="D45" s="264">
        <v>0.13838955395527119</v>
      </c>
      <c r="E45" s="264">
        <v>0.12713200278590439</v>
      </c>
      <c r="F45" s="264">
        <v>0.13364355577051201</v>
      </c>
      <c r="G45" s="264">
        <v>0.10991274999074981</v>
      </c>
      <c r="H45" s="264">
        <v>0.1153037124695261</v>
      </c>
      <c r="I45" s="264">
        <v>0.12846079034298391</v>
      </c>
      <c r="J45" s="264">
        <v>0.1758670963030517</v>
      </c>
      <c r="K45" s="264">
        <v>0.1193263328101893</v>
      </c>
      <c r="L45" s="264">
        <v>9.2375367173439429E-2</v>
      </c>
      <c r="M45" s="264">
        <v>5.8634438060555821E-2</v>
      </c>
      <c r="N45" s="264">
        <v>6.9340735279477969E-2</v>
      </c>
      <c r="O45" s="264">
        <v>8.3394629862943784E-2</v>
      </c>
      <c r="P45" s="264">
        <v>8.3009075933554305E-2</v>
      </c>
      <c r="Q45" s="264">
        <v>0.14026542802461101</v>
      </c>
      <c r="R45" s="264">
        <v>0.14097565304368981</v>
      </c>
      <c r="S45" s="264">
        <v>0.13449835382060071</v>
      </c>
      <c r="T45" s="264">
        <v>0.11269811861764741</v>
      </c>
      <c r="U45" s="264">
        <v>8.9879680326755168E-2</v>
      </c>
      <c r="V45" s="264">
        <v>8.2770091808772844E-2</v>
      </c>
      <c r="W45" s="264">
        <v>0.103586898851901</v>
      </c>
      <c r="DA45" s="72" t="s">
        <v>1165</v>
      </c>
    </row>
    <row r="46" spans="1:105" ht="12" customHeight="1" x14ac:dyDescent="0.25">
      <c r="A46" s="60" t="s">
        <v>1026</v>
      </c>
      <c r="B46" s="264">
        <v>7.8997068296188244E-2</v>
      </c>
      <c r="C46" s="264">
        <v>7.109305331251109E-2</v>
      </c>
      <c r="D46" s="264">
        <v>7.2529205572315306E-2</v>
      </c>
      <c r="E46" s="264">
        <v>0.10501701521633661</v>
      </c>
      <c r="F46" s="264">
        <v>0.1026303688045873</v>
      </c>
      <c r="G46" s="264">
        <v>9.8419909147703627E-2</v>
      </c>
      <c r="H46" s="264">
        <v>0.10148745488469189</v>
      </c>
      <c r="I46" s="264">
        <v>0.11558549646379861</v>
      </c>
      <c r="J46" s="264">
        <v>0.1196476876150545</v>
      </c>
      <c r="K46" s="264">
        <v>7.5885445601162643E-2</v>
      </c>
      <c r="L46" s="264">
        <v>5.7816477507951179E-2</v>
      </c>
      <c r="M46" s="264">
        <v>4.2486333356267163E-2</v>
      </c>
      <c r="N46" s="264">
        <v>5.1364784681177708E-2</v>
      </c>
      <c r="O46" s="264">
        <v>6.1261001420388553E-2</v>
      </c>
      <c r="P46" s="264">
        <v>7.3646497219153395E-2</v>
      </c>
      <c r="Q46" s="264">
        <v>0.12969144053941481</v>
      </c>
      <c r="R46" s="264">
        <v>0.1297383763306974</v>
      </c>
      <c r="S46" s="264">
        <v>0.12675082397328141</v>
      </c>
      <c r="T46" s="264">
        <v>0.10087570854612329</v>
      </c>
      <c r="U46" s="264">
        <v>8.619681831852305E-2</v>
      </c>
      <c r="V46" s="264">
        <v>7.3993908001429104E-2</v>
      </c>
      <c r="W46" s="264">
        <v>9.2302760542641638E-2</v>
      </c>
      <c r="DA46" s="72" t="s">
        <v>1166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6.3427292414092841E-3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3.875607864458994E-6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9.6205954073839972E-4</v>
      </c>
      <c r="F49" s="231">
        <v>9.8547176527833541E-4</v>
      </c>
      <c r="G49" s="231">
        <v>2.92536556517492E-3</v>
      </c>
      <c r="H49" s="231">
        <v>1.8413341813572021E-3</v>
      </c>
      <c r="I49" s="231">
        <v>9.6041093947411913E-4</v>
      </c>
      <c r="J49" s="231">
        <v>9.4463397146180798E-4</v>
      </c>
      <c r="K49" s="231">
        <v>6.1009911698634727E-4</v>
      </c>
      <c r="L49" s="231">
        <v>4.4684586937455522E-4</v>
      </c>
      <c r="M49" s="231">
        <v>3.26752274868225E-4</v>
      </c>
      <c r="N49" s="231">
        <v>4.4160897478099628E-4</v>
      </c>
      <c r="O49" s="231">
        <v>4.9040559918946483E-4</v>
      </c>
      <c r="P49" s="231">
        <v>5.7076438211286985E-4</v>
      </c>
      <c r="Q49" s="231">
        <v>8.686512083520534E-4</v>
      </c>
      <c r="R49" s="231">
        <v>8.3617021921847542E-4</v>
      </c>
      <c r="S49" s="231">
        <v>7.286640003693112E-4</v>
      </c>
      <c r="T49" s="231">
        <v>6.7422884926725908E-4</v>
      </c>
      <c r="U49" s="231">
        <v>5.1520119654960284E-4</v>
      </c>
      <c r="V49" s="231">
        <v>4.7984206386584449E-4</v>
      </c>
      <c r="W49" s="231">
        <v>3.3871934830909161E-4</v>
      </c>
      <c r="DA49" s="73" t="s">
        <v>1169</v>
      </c>
    </row>
    <row r="50" spans="1:105" ht="12" customHeight="1" x14ac:dyDescent="0.25">
      <c r="A50" s="64" t="s">
        <v>160</v>
      </c>
      <c r="B50" s="231">
        <v>1.9611217285572858E-3</v>
      </c>
      <c r="C50" s="231">
        <v>1.0197593735226649E-3</v>
      </c>
      <c r="D50" s="231">
        <v>1.981981044514745E-3</v>
      </c>
      <c r="E50" s="231">
        <v>6.5167910223542609E-3</v>
      </c>
      <c r="F50" s="231">
        <v>2.5054947752402869E-3</v>
      </c>
      <c r="G50" s="231">
        <v>2.477978193480156E-3</v>
      </c>
      <c r="H50" s="231">
        <v>2.3033349376472322E-3</v>
      </c>
      <c r="I50" s="231">
        <v>4.1271092648316023E-3</v>
      </c>
      <c r="J50" s="231">
        <v>3.1908026543586662E-3</v>
      </c>
      <c r="K50" s="231">
        <v>1.5443323004058491E-3</v>
      </c>
      <c r="L50" s="231">
        <v>1.511881431622673E-3</v>
      </c>
      <c r="M50" s="231">
        <v>8.2935639576482234E-4</v>
      </c>
      <c r="N50" s="231">
        <v>1.4989920140896799E-3</v>
      </c>
      <c r="O50" s="231">
        <v>1.242591773048517E-3</v>
      </c>
      <c r="P50" s="231">
        <v>1.44839195184801E-3</v>
      </c>
      <c r="Q50" s="231">
        <v>2.2004189292809998E-3</v>
      </c>
      <c r="R50" s="231">
        <v>2.8162344414356371E-3</v>
      </c>
      <c r="S50" s="231">
        <v>2.087928501250795E-3</v>
      </c>
      <c r="T50" s="231">
        <v>1.84717635496779E-3</v>
      </c>
      <c r="U50" s="231">
        <v>1.270874112446057E-3</v>
      </c>
      <c r="V50" s="231">
        <v>1.0819082636723629E-3</v>
      </c>
      <c r="W50" s="231">
        <v>1.265377800981537E-3</v>
      </c>
      <c r="DA50" s="73" t="s">
        <v>1170</v>
      </c>
    </row>
    <row r="51" spans="1:105" ht="12" customHeight="1" x14ac:dyDescent="0.25">
      <c r="A51" s="64" t="s">
        <v>70</v>
      </c>
      <c r="B51" s="231">
        <v>4.4008607064644836E-3</v>
      </c>
      <c r="C51" s="231">
        <v>4.5652306156954859E-3</v>
      </c>
      <c r="D51" s="231">
        <v>2.6658971065729709E-3</v>
      </c>
      <c r="E51" s="231">
        <v>5.0636384382598152E-3</v>
      </c>
      <c r="F51" s="231">
        <v>5.1868647408799227E-3</v>
      </c>
      <c r="G51" s="231">
        <v>4.3991445305376362E-3</v>
      </c>
      <c r="H51" s="231">
        <v>5.538012370313674E-3</v>
      </c>
      <c r="I51" s="231">
        <v>4.5360343495658758E-3</v>
      </c>
      <c r="J51" s="231">
        <v>3.7126889207450969E-3</v>
      </c>
      <c r="K51" s="231">
        <v>1.9212423840956391E-3</v>
      </c>
      <c r="L51" s="231">
        <v>1.0548298905368051E-3</v>
      </c>
      <c r="M51" s="231">
        <v>7.7043600063391674E-4</v>
      </c>
      <c r="N51" s="231">
        <v>1.0406745510221349E-3</v>
      </c>
      <c r="O51" s="231">
        <v>1.155565091154048E-3</v>
      </c>
      <c r="P51" s="231">
        <v>8.9627168616570718E-4</v>
      </c>
      <c r="Q51" s="231">
        <v>0</v>
      </c>
      <c r="R51" s="231">
        <v>0</v>
      </c>
      <c r="S51" s="231">
        <v>1.6529362038379961E-5</v>
      </c>
      <c r="T51" s="231">
        <v>0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1.131597701760933E-3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1.63150148933334E-6</v>
      </c>
      <c r="T52" s="231">
        <v>1.3949830149754311E-6</v>
      </c>
      <c r="U52" s="231">
        <v>0</v>
      </c>
      <c r="V52" s="231">
        <v>0</v>
      </c>
      <c r="W52" s="231">
        <v>0</v>
      </c>
      <c r="DA52" s="73" t="s">
        <v>1172</v>
      </c>
    </row>
    <row r="53" spans="1:105" ht="12" customHeight="1" x14ac:dyDescent="0.25">
      <c r="A53" s="64" t="s">
        <v>162</v>
      </c>
      <c r="B53" s="231">
        <v>6.0920842470565062E-2</v>
      </c>
      <c r="C53" s="231">
        <v>5.5938982123776203E-2</v>
      </c>
      <c r="D53" s="231">
        <v>4.9827434171056541E-2</v>
      </c>
      <c r="E53" s="231">
        <v>4.7614553847298173E-2</v>
      </c>
      <c r="F53" s="231">
        <v>5.4701457667634817E-2</v>
      </c>
      <c r="G53" s="231">
        <v>4.2675954942383201E-2</v>
      </c>
      <c r="H53" s="231">
        <v>3.9537287563298641E-2</v>
      </c>
      <c r="I53" s="231">
        <v>4.5435927929426141E-2</v>
      </c>
      <c r="J53" s="231">
        <v>4.2849505394393701E-2</v>
      </c>
      <c r="K53" s="231">
        <v>2.8890294542161112E-2</v>
      </c>
      <c r="L53" s="231">
        <v>2.2983983484475529E-2</v>
      </c>
      <c r="M53" s="231">
        <v>1.347137529188417E-2</v>
      </c>
      <c r="N53" s="231">
        <v>1.7079848164335071E-2</v>
      </c>
      <c r="O53" s="231">
        <v>1.879294784860688E-2</v>
      </c>
      <c r="P53" s="231">
        <v>2.0400888646381472E-2</v>
      </c>
      <c r="Q53" s="231">
        <v>3.182329115919532E-2</v>
      </c>
      <c r="R53" s="231">
        <v>3.06031050873295E-2</v>
      </c>
      <c r="S53" s="231">
        <v>2.9821842016132961E-2</v>
      </c>
      <c r="T53" s="231">
        <v>2.5507404420104081E-2</v>
      </c>
      <c r="U53" s="231">
        <v>1.8930767634238031E-2</v>
      </c>
      <c r="V53" s="231">
        <v>1.8372124802959262E-2</v>
      </c>
      <c r="W53" s="231">
        <v>2.273045850290685E-2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1.1714243390601399E-2</v>
      </c>
      <c r="C55" s="231">
        <v>9.5690811995167435E-3</v>
      </c>
      <c r="D55" s="231">
        <v>1.171116400876177E-2</v>
      </c>
      <c r="E55" s="231">
        <v>1.096530742095087E-2</v>
      </c>
      <c r="F55" s="231">
        <v>1.2984215750495239E-2</v>
      </c>
      <c r="G55" s="231">
        <v>1.4564003038757741E-2</v>
      </c>
      <c r="H55" s="231">
        <v>1.587594353905869E-2</v>
      </c>
      <c r="I55" s="231">
        <v>2.0234112555232119E-2</v>
      </c>
      <c r="J55" s="231">
        <v>2.0349147959989621E-2</v>
      </c>
      <c r="K55" s="231">
        <v>1.2340395953520541E-2</v>
      </c>
      <c r="L55" s="231">
        <v>1.050545052181687E-2</v>
      </c>
      <c r="M55" s="231">
        <v>7.3410717396403934E-3</v>
      </c>
      <c r="N55" s="231">
        <v>7.4951477991048393E-3</v>
      </c>
      <c r="O55" s="231">
        <v>1.1237764733944011E-2</v>
      </c>
      <c r="P55" s="231">
        <v>1.5977634847831091E-2</v>
      </c>
      <c r="Q55" s="231">
        <v>3.6456205626776587E-2</v>
      </c>
      <c r="R55" s="231">
        <v>3.7290927630940829E-2</v>
      </c>
      <c r="S55" s="231">
        <v>3.6794191394157183E-2</v>
      </c>
      <c r="T55" s="231">
        <v>2.5218184759201991E-2</v>
      </c>
      <c r="U55" s="231">
        <v>2.0829729825631599E-2</v>
      </c>
      <c r="V55" s="231">
        <v>1.6892161598283859E-2</v>
      </c>
      <c r="W55" s="231">
        <v>2.3917883175330841E-2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3.3894664946735091E-2</v>
      </c>
      <c r="F56" s="231">
        <v>2.6266864105058661E-2</v>
      </c>
      <c r="G56" s="231">
        <v>3.1377462877369977E-2</v>
      </c>
      <c r="H56" s="231">
        <v>3.6391542293016443E-2</v>
      </c>
      <c r="I56" s="231">
        <v>3.9160303723507782E-2</v>
      </c>
      <c r="J56" s="231">
        <v>4.8600908714105648E-2</v>
      </c>
      <c r="K56" s="231">
        <v>3.0579081303993162E-2</v>
      </c>
      <c r="L56" s="231">
        <v>2.1313486310124741E-2</v>
      </c>
      <c r="M56" s="231">
        <v>1.9747341653475619E-2</v>
      </c>
      <c r="N56" s="231">
        <v>2.3808513177844989E-2</v>
      </c>
      <c r="O56" s="231">
        <v>2.8341726374445639E-2</v>
      </c>
      <c r="P56" s="231">
        <v>3.435254570481424E-2</v>
      </c>
      <c r="Q56" s="231">
        <v>5.8342873615809802E-2</v>
      </c>
      <c r="R56" s="231">
        <v>5.8191938951772937E-2</v>
      </c>
      <c r="S56" s="231">
        <v>5.7300037197843427E-2</v>
      </c>
      <c r="T56" s="231">
        <v>4.7627319179567203E-2</v>
      </c>
      <c r="U56" s="231">
        <v>4.4646369941793287E-2</v>
      </c>
      <c r="V56" s="231">
        <v>3.7167871272647778E-2</v>
      </c>
      <c r="W56" s="231">
        <v>4.4050321715113333E-2</v>
      </c>
      <c r="DA56" s="73" t="s">
        <v>1176</v>
      </c>
    </row>
    <row r="57" spans="1:105" ht="12" customHeight="1" x14ac:dyDescent="0.25">
      <c r="A57" s="60" t="s">
        <v>1038</v>
      </c>
      <c r="B57" s="264">
        <v>7.1682982751651178E-2</v>
      </c>
      <c r="C57" s="264">
        <v>9.2736668037827361E-2</v>
      </c>
      <c r="D57" s="264">
        <v>0.1183069421661547</v>
      </c>
      <c r="E57" s="264">
        <v>0.28075376774859873</v>
      </c>
      <c r="F57" s="264">
        <v>0.27365476003760492</v>
      </c>
      <c r="G57" s="264">
        <v>0.28584999487797752</v>
      </c>
      <c r="H57" s="264">
        <v>0.26661224580150289</v>
      </c>
      <c r="I57" s="264">
        <v>0.31619878185701561</v>
      </c>
      <c r="J57" s="264">
        <v>0.17313663097521839</v>
      </c>
      <c r="K57" s="264">
        <v>8.836101054893325E-2</v>
      </c>
      <c r="L57" s="264">
        <v>6.7678155031325293E-2</v>
      </c>
      <c r="M57" s="264">
        <v>5.4038952243786798E-2</v>
      </c>
      <c r="N57" s="264">
        <v>7.0923059097156849E-2</v>
      </c>
      <c r="O57" s="264">
        <v>7.718985212715565E-2</v>
      </c>
      <c r="P57" s="264">
        <v>0.13843369774832781</v>
      </c>
      <c r="Q57" s="264">
        <v>0.2404172618087291</v>
      </c>
      <c r="R57" s="264">
        <v>0.2335357146405859</v>
      </c>
      <c r="S57" s="264">
        <v>0.2341687174661489</v>
      </c>
      <c r="T57" s="264">
        <v>0.17861758038029499</v>
      </c>
      <c r="U57" s="264">
        <v>0.15036600720058449</v>
      </c>
      <c r="V57" s="264">
        <v>0.12675930630646209</v>
      </c>
      <c r="W57" s="264">
        <v>0.15803739133074099</v>
      </c>
      <c r="DA57" s="72" t="s">
        <v>1177</v>
      </c>
    </row>
    <row r="58" spans="1:105" ht="12" customHeight="1" x14ac:dyDescent="0.25">
      <c r="A58" s="132" t="s">
        <v>1040</v>
      </c>
      <c r="B58" s="318">
        <v>1.6570268450437751</v>
      </c>
      <c r="C58" s="318">
        <v>1.650739275379892</v>
      </c>
      <c r="D58" s="318">
        <v>1.613701143586149</v>
      </c>
      <c r="E58" s="318">
        <v>1.6203186049728171</v>
      </c>
      <c r="F58" s="318">
        <v>1.5704957392274901</v>
      </c>
      <c r="G58" s="318">
        <v>1.5522566339296791</v>
      </c>
      <c r="H58" s="318">
        <v>1.552522551763299</v>
      </c>
      <c r="I58" s="318">
        <v>1.605108939260014</v>
      </c>
      <c r="J58" s="318">
        <v>1.557681301860502</v>
      </c>
      <c r="K58" s="318">
        <v>1.408940669675852</v>
      </c>
      <c r="L58" s="318">
        <v>1.61171311965535</v>
      </c>
      <c r="M58" s="318">
        <v>1.6164314566242559</v>
      </c>
      <c r="N58" s="318">
        <v>1.5821976533834881</v>
      </c>
      <c r="O58" s="318">
        <v>1.5720618088688429</v>
      </c>
      <c r="P58" s="318">
        <v>1.6098629623653371</v>
      </c>
      <c r="Q58" s="318">
        <v>1.715113480520233</v>
      </c>
      <c r="R58" s="318">
        <v>1.729679980823696</v>
      </c>
      <c r="S58" s="318">
        <v>1.8136886771408729</v>
      </c>
      <c r="T58" s="318">
        <v>1.8116358921712761</v>
      </c>
      <c r="U58" s="318">
        <v>1.797205597506041</v>
      </c>
      <c r="V58" s="318">
        <v>1.7345134896287171</v>
      </c>
      <c r="W58" s="318">
        <v>1.787379287725205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26.55950219292226</v>
      </c>
      <c r="C61" s="225">
        <v>22.09186447224986</v>
      </c>
      <c r="D61" s="225">
        <v>23.878521517084209</v>
      </c>
      <c r="E61" s="225">
        <v>46.385567680078722</v>
      </c>
      <c r="F61" s="225">
        <v>44.962137836117293</v>
      </c>
      <c r="G61" s="225">
        <v>40.830263722913323</v>
      </c>
      <c r="H61" s="225">
        <v>37.262757176864007</v>
      </c>
      <c r="I61" s="225">
        <v>41.257936199432457</v>
      </c>
      <c r="J61" s="225">
        <v>34.191298243820228</v>
      </c>
      <c r="K61" s="225">
        <v>38.823506311750819</v>
      </c>
      <c r="L61" s="225">
        <v>47.2658451692459</v>
      </c>
      <c r="M61" s="225">
        <v>46.20038438541058</v>
      </c>
      <c r="N61" s="225">
        <v>41.661350058961908</v>
      </c>
      <c r="O61" s="225">
        <v>39.31449795328416</v>
      </c>
      <c r="P61" s="225">
        <v>30.666004428828291</v>
      </c>
      <c r="Q61" s="225">
        <v>24.796139539893161</v>
      </c>
      <c r="R61" s="225">
        <v>24.045445563573971</v>
      </c>
      <c r="S61" s="225">
        <v>23.469329283542582</v>
      </c>
      <c r="T61" s="225">
        <v>24.515265537813072</v>
      </c>
      <c r="U61" s="225">
        <v>25.95762237330074</v>
      </c>
      <c r="V61" s="225">
        <v>27.829578901073941</v>
      </c>
      <c r="W61" s="225">
        <v>33.525576208453607</v>
      </c>
      <c r="DA61" s="89" t="s">
        <v>1179</v>
      </c>
    </row>
    <row r="62" spans="1:105" ht="12" customHeight="1" x14ac:dyDescent="0.25">
      <c r="A62" s="55" t="s">
        <v>92</v>
      </c>
      <c r="B62" s="261">
        <v>0.18271353402558679</v>
      </c>
      <c r="C62" s="261">
        <v>0.16870611167923399</v>
      </c>
      <c r="D62" s="261">
        <v>0.19038838816286521</v>
      </c>
      <c r="E62" s="261">
        <v>0.40418825178873719</v>
      </c>
      <c r="F62" s="261">
        <v>0.39971787066185932</v>
      </c>
      <c r="G62" s="261">
        <v>0.36329097901340413</v>
      </c>
      <c r="H62" s="261">
        <v>0.31836267685843178</v>
      </c>
      <c r="I62" s="261">
        <v>0.35773077557566663</v>
      </c>
      <c r="J62" s="261">
        <v>0.2421984974080959</v>
      </c>
      <c r="K62" s="261">
        <v>0.25358108312995931</v>
      </c>
      <c r="L62" s="261">
        <v>0.31015652301036117</v>
      </c>
      <c r="M62" s="261">
        <v>0.29661049044334797</v>
      </c>
      <c r="N62" s="261">
        <v>0.27327629833841999</v>
      </c>
      <c r="O62" s="261">
        <v>0.2495829041873206</v>
      </c>
      <c r="P62" s="261">
        <v>0.2259814627720568</v>
      </c>
      <c r="Q62" s="261">
        <v>0.18129441519197209</v>
      </c>
      <c r="R62" s="261">
        <v>0.17375485060721521</v>
      </c>
      <c r="S62" s="261">
        <v>0.17076877350651709</v>
      </c>
      <c r="T62" s="261">
        <v>0.17706521095146999</v>
      </c>
      <c r="U62" s="261">
        <v>0.18351446432744381</v>
      </c>
      <c r="V62" s="261">
        <v>0.19866691493873739</v>
      </c>
      <c r="W62" s="261">
        <v>0.23936625600527869</v>
      </c>
      <c r="DA62" s="67" t="s">
        <v>1180</v>
      </c>
    </row>
    <row r="63" spans="1:105" ht="12" customHeight="1" x14ac:dyDescent="0.25">
      <c r="A63" s="202" t="s">
        <v>93</v>
      </c>
      <c r="B63" s="226">
        <v>0.38570815158113853</v>
      </c>
      <c r="C63" s="226">
        <v>0.35613849211151483</v>
      </c>
      <c r="D63" s="226">
        <v>0.40190976367698872</v>
      </c>
      <c r="E63" s="226">
        <v>0.85324113684109415</v>
      </c>
      <c r="F63" s="226">
        <v>0.84380416518758861</v>
      </c>
      <c r="G63" s="226">
        <v>0.76690702059180516</v>
      </c>
      <c r="H63" s="226">
        <v>0.67206340394189412</v>
      </c>
      <c r="I63" s="226">
        <v>0.75516943474835885</v>
      </c>
      <c r="J63" s="226">
        <v>0.51128087062189798</v>
      </c>
      <c r="K63" s="226">
        <v>0.53530950168312519</v>
      </c>
      <c r="L63" s="226">
        <v>0.65474021850185748</v>
      </c>
      <c r="M63" s="226">
        <v>0.62614455255655899</v>
      </c>
      <c r="N63" s="226">
        <v>0.57688608818811948</v>
      </c>
      <c r="O63" s="226">
        <v>0.52686934853366085</v>
      </c>
      <c r="P63" s="226">
        <v>0.47704672104479012</v>
      </c>
      <c r="Q63" s="226">
        <v>0.38271239264567369</v>
      </c>
      <c r="R63" s="226">
        <v>0.36679637670727022</v>
      </c>
      <c r="S63" s="226">
        <v>0.36049276988837048</v>
      </c>
      <c r="T63" s="226">
        <v>0.3737845452425646</v>
      </c>
      <c r="U63" s="226">
        <v>0.3873989149278278</v>
      </c>
      <c r="V63" s="226">
        <v>0.4193857283205793</v>
      </c>
      <c r="W63" s="226">
        <v>0.50530201086124549</v>
      </c>
      <c r="DA63" s="174" t="s">
        <v>1181</v>
      </c>
    </row>
    <row r="64" spans="1:105" ht="12" customHeight="1" x14ac:dyDescent="0.25">
      <c r="A64" s="202" t="s">
        <v>94</v>
      </c>
      <c r="B64" s="226">
        <v>2.296165405704222</v>
      </c>
      <c r="C64" s="226">
        <v>2.1201337899494779</v>
      </c>
      <c r="D64" s="226">
        <v>2.39261548346024</v>
      </c>
      <c r="E64" s="226">
        <v>5.0794435458700038</v>
      </c>
      <c r="F64" s="226">
        <v>5.0232641580179118</v>
      </c>
      <c r="G64" s="226">
        <v>4.5654865287547928</v>
      </c>
      <c r="H64" s="226">
        <v>4.0008714678320088</v>
      </c>
      <c r="I64" s="226">
        <v>4.4956113175368726</v>
      </c>
      <c r="J64" s="226">
        <v>3.043714380698995</v>
      </c>
      <c r="K64" s="226">
        <v>3.1867596110449061</v>
      </c>
      <c r="L64" s="226">
        <v>3.8977445337473822</v>
      </c>
      <c r="M64" s="226">
        <v>3.7275112145201219</v>
      </c>
      <c r="N64" s="226">
        <v>3.4342698574026489</v>
      </c>
      <c r="O64" s="226">
        <v>3.136514399474446</v>
      </c>
      <c r="P64" s="226">
        <v>2.839914513803719</v>
      </c>
      <c r="Q64" s="226">
        <v>2.2783313049644658</v>
      </c>
      <c r="R64" s="226">
        <v>2.1835814142904262</v>
      </c>
      <c r="S64" s="226">
        <v>2.1460553110712302</v>
      </c>
      <c r="T64" s="226">
        <v>2.2251827928824941</v>
      </c>
      <c r="U64" s="226">
        <v>2.3062307161986628</v>
      </c>
      <c r="V64" s="226">
        <v>2.4966519298807439</v>
      </c>
      <c r="W64" s="226">
        <v>3.0081215344195211</v>
      </c>
      <c r="DA64" s="174" t="s">
        <v>1182</v>
      </c>
    </row>
    <row r="65" spans="1:105" ht="12" customHeight="1" x14ac:dyDescent="0.25">
      <c r="A65" s="202" t="s">
        <v>95</v>
      </c>
      <c r="B65" s="226">
        <v>2.7174400253202209</v>
      </c>
      <c r="C65" s="226">
        <v>2.50911210731162</v>
      </c>
      <c r="D65" s="226">
        <v>2.8315856792388518</v>
      </c>
      <c r="E65" s="226">
        <v>6.0113627544476813</v>
      </c>
      <c r="F65" s="226">
        <v>5.944876203971825</v>
      </c>
      <c r="G65" s="226">
        <v>5.4031106807366758</v>
      </c>
      <c r="H65" s="226">
        <v>4.7349063947394212</v>
      </c>
      <c r="I65" s="226">
        <v>5.3204155511656213</v>
      </c>
      <c r="J65" s="226">
        <v>3.6021408837563609</v>
      </c>
      <c r="K65" s="226">
        <v>3.7714304451300609</v>
      </c>
      <c r="L65" s="226">
        <v>4.6128588899412302</v>
      </c>
      <c r="M65" s="226">
        <v>4.4113930747338141</v>
      </c>
      <c r="N65" s="226">
        <v>4.0643510894610486</v>
      </c>
      <c r="O65" s="226">
        <v>3.7119668068995342</v>
      </c>
      <c r="P65" s="226">
        <v>3.360950108004602</v>
      </c>
      <c r="Q65" s="226">
        <v>2.696333924232984</v>
      </c>
      <c r="R65" s="226">
        <v>2.5842003886119369</v>
      </c>
      <c r="S65" s="226">
        <v>2.5397894177695011</v>
      </c>
      <c r="T65" s="226">
        <v>2.633434320546344</v>
      </c>
      <c r="U65" s="226">
        <v>2.7293520058495502</v>
      </c>
      <c r="V65" s="226">
        <v>2.9547095634733389</v>
      </c>
      <c r="W65" s="226">
        <v>3.5600178621070349</v>
      </c>
      <c r="DA65" s="174" t="s">
        <v>1183</v>
      </c>
    </row>
    <row r="66" spans="1:105" ht="12" customHeight="1" x14ac:dyDescent="0.25">
      <c r="A66" s="56" t="s">
        <v>96</v>
      </c>
      <c r="B66" s="262">
        <v>1.003167994443156</v>
      </c>
      <c r="C66" s="262">
        <v>0.83756843262507452</v>
      </c>
      <c r="D66" s="262">
        <v>0.91339965450526028</v>
      </c>
      <c r="E66" s="262">
        <v>1.7739165447067831</v>
      </c>
      <c r="F66" s="262">
        <v>1.747208924736761</v>
      </c>
      <c r="G66" s="262">
        <v>1.5914305310745429</v>
      </c>
      <c r="H66" s="262">
        <v>1.412313995135813</v>
      </c>
      <c r="I66" s="262">
        <v>1.573282034441041</v>
      </c>
      <c r="J66" s="262">
        <v>1.1759910228499439</v>
      </c>
      <c r="K66" s="262">
        <v>1.315208269631031</v>
      </c>
      <c r="L66" s="262">
        <v>1.612502244002513</v>
      </c>
      <c r="M66" s="262">
        <v>1.522130316802252</v>
      </c>
      <c r="N66" s="262">
        <v>1.3876295254783311</v>
      </c>
      <c r="O66" s="262">
        <v>1.287363897686105</v>
      </c>
      <c r="P66" s="262">
        <v>1.0480971934587</v>
      </c>
      <c r="Q66" s="262">
        <v>0.83514008129900397</v>
      </c>
      <c r="R66" s="262">
        <v>0.80294741091660859</v>
      </c>
      <c r="S66" s="262">
        <v>0.78621200473569308</v>
      </c>
      <c r="T66" s="262">
        <v>0.82050924098970868</v>
      </c>
      <c r="U66" s="262">
        <v>0.85086078089063943</v>
      </c>
      <c r="V66" s="262">
        <v>0.92296891053061625</v>
      </c>
      <c r="W66" s="262">
        <v>1.113089906646471</v>
      </c>
      <c r="DA66" s="68" t="s">
        <v>1184</v>
      </c>
    </row>
    <row r="67" spans="1:105" ht="12" customHeight="1" x14ac:dyDescent="0.25">
      <c r="A67" s="37" t="s">
        <v>160</v>
      </c>
      <c r="B67" s="228">
        <v>2.284866261113299E-2</v>
      </c>
      <c r="C67" s="228">
        <v>9.6276387079144866E-3</v>
      </c>
      <c r="D67" s="228">
        <v>2.024903561532837E-2</v>
      </c>
      <c r="E67" s="228">
        <v>8.0600853860220784E-2</v>
      </c>
      <c r="F67" s="228">
        <v>2.8703586054347401E-2</v>
      </c>
      <c r="G67" s="228">
        <v>2.8360010922829599E-2</v>
      </c>
      <c r="H67" s="228">
        <v>2.7247308238146289E-2</v>
      </c>
      <c r="I67" s="228">
        <v>4.499901722362052E-2</v>
      </c>
      <c r="J67" s="228">
        <v>4.5226276613828199E-2</v>
      </c>
      <c r="K67" s="228">
        <v>4.1036475001448178E-2</v>
      </c>
      <c r="L67" s="228">
        <v>6.1703091109963019E-2</v>
      </c>
      <c r="M67" s="228">
        <v>5.0076201841352461E-2</v>
      </c>
      <c r="N67" s="228">
        <v>6.1465592264902828E-2</v>
      </c>
      <c r="O67" s="228">
        <v>4.5296868661097722E-2</v>
      </c>
      <c r="P67" s="228">
        <v>2.9781088292480159E-2</v>
      </c>
      <c r="Q67" s="228">
        <v>2.2778309865224691E-2</v>
      </c>
      <c r="R67" s="228">
        <v>2.9433625032835621E-2</v>
      </c>
      <c r="S67" s="228">
        <v>2.1515750517624461E-2</v>
      </c>
      <c r="T67" s="228">
        <v>2.443738516145819E-2</v>
      </c>
      <c r="U67" s="228">
        <v>2.2856350432307378E-2</v>
      </c>
      <c r="V67" s="228">
        <v>2.2897901882047871E-2</v>
      </c>
      <c r="W67" s="228">
        <v>2.619341248918371E-2</v>
      </c>
      <c r="DA67" s="69" t="s">
        <v>1185</v>
      </c>
    </row>
    <row r="68" spans="1:105" ht="12" customHeight="1" x14ac:dyDescent="0.25">
      <c r="A68" s="37" t="s">
        <v>162</v>
      </c>
      <c r="B68" s="228">
        <v>0.74280333746851934</v>
      </c>
      <c r="C68" s="228">
        <v>0.55269858220463497</v>
      </c>
      <c r="D68" s="228">
        <v>0.53275199447394717</v>
      </c>
      <c r="E68" s="228">
        <v>0.61630725484282323</v>
      </c>
      <c r="F68" s="228">
        <v>0.65583300495163421</v>
      </c>
      <c r="G68" s="228">
        <v>0.51114471420514385</v>
      </c>
      <c r="H68" s="228">
        <v>0.48946888978892522</v>
      </c>
      <c r="I68" s="228">
        <v>0.5184515492046432</v>
      </c>
      <c r="J68" s="228">
        <v>0.63560662587721406</v>
      </c>
      <c r="K68" s="228">
        <v>0.80340212357215601</v>
      </c>
      <c r="L68" s="228">
        <v>0.98167154250113542</v>
      </c>
      <c r="M68" s="228">
        <v>0.85124354323164042</v>
      </c>
      <c r="N68" s="228">
        <v>0.73294007748081558</v>
      </c>
      <c r="O68" s="228">
        <v>0.71694580482683601</v>
      </c>
      <c r="P68" s="228">
        <v>0.43899063866887611</v>
      </c>
      <c r="Q68" s="228">
        <v>0.34475686996635352</v>
      </c>
      <c r="R68" s="228">
        <v>0.33472808559122558</v>
      </c>
      <c r="S68" s="228">
        <v>0.32160815672877419</v>
      </c>
      <c r="T68" s="228">
        <v>0.3531541821967048</v>
      </c>
      <c r="U68" s="228">
        <v>0.3563069470966887</v>
      </c>
      <c r="V68" s="228">
        <v>0.40692685473457713</v>
      </c>
      <c r="W68" s="228">
        <v>0.49241557335962161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0.23751599436350329</v>
      </c>
      <c r="C71" s="228">
        <v>0.27524221171252511</v>
      </c>
      <c r="D71" s="228">
        <v>0.36039862441598458</v>
      </c>
      <c r="E71" s="228">
        <v>1.0770084360037391</v>
      </c>
      <c r="F71" s="228">
        <v>1.0626723337307791</v>
      </c>
      <c r="G71" s="228">
        <v>1.051925805946569</v>
      </c>
      <c r="H71" s="228">
        <v>0.89559779710874177</v>
      </c>
      <c r="I71" s="228">
        <v>1.0098314680127769</v>
      </c>
      <c r="J71" s="228">
        <v>0.49515812035890211</v>
      </c>
      <c r="K71" s="228">
        <v>0.47076967105742629</v>
      </c>
      <c r="L71" s="228">
        <v>0.5691276103914148</v>
      </c>
      <c r="M71" s="228">
        <v>0.62081057172925946</v>
      </c>
      <c r="N71" s="228">
        <v>0.59322385573261271</v>
      </c>
      <c r="O71" s="228">
        <v>0.52512122419817131</v>
      </c>
      <c r="P71" s="228">
        <v>0.57932546649734362</v>
      </c>
      <c r="Q71" s="228">
        <v>0.46760490146742578</v>
      </c>
      <c r="R71" s="228">
        <v>0.43878570029254732</v>
      </c>
      <c r="S71" s="228">
        <v>0.4430880974892944</v>
      </c>
      <c r="T71" s="228">
        <v>0.44291767363154572</v>
      </c>
      <c r="U71" s="228">
        <v>0.47169748336164341</v>
      </c>
      <c r="V71" s="228">
        <v>0.49314415391399141</v>
      </c>
      <c r="W71" s="228">
        <v>0.5944809207976659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13.40398828149587</v>
      </c>
      <c r="C72" s="263">
        <f t="shared" si="2"/>
        <v>10.686342671795277</v>
      </c>
      <c r="D72" s="263">
        <f t="shared" si="2"/>
        <v>11.325899984150798</v>
      </c>
      <c r="E72" s="263">
        <f t="shared" si="2"/>
        <v>21.475749126210907</v>
      </c>
      <c r="F72" s="263">
        <f t="shared" si="2"/>
        <v>20.445674552781647</v>
      </c>
      <c r="G72" s="263">
        <f t="shared" si="2"/>
        <v>18.64623730805852</v>
      </c>
      <c r="H72" s="263">
        <f t="shared" si="2"/>
        <v>17.577132578185168</v>
      </c>
      <c r="I72" s="263">
        <f t="shared" si="2"/>
        <v>19.268866022973651</v>
      </c>
      <c r="J72" s="263">
        <f t="shared" si="2"/>
        <v>17.96117784211912</v>
      </c>
      <c r="K72" s="263">
        <f t="shared" si="2"/>
        <v>21.018157943635835</v>
      </c>
      <c r="L72" s="263">
        <f t="shared" si="2"/>
        <v>25.451710801756207</v>
      </c>
      <c r="M72" s="263">
        <f t="shared" si="2"/>
        <v>25.447008258909811</v>
      </c>
      <c r="N72" s="263">
        <f t="shared" si="2"/>
        <v>22.68026822662075</v>
      </c>
      <c r="O72" s="263">
        <f t="shared" si="2"/>
        <v>21.774529475720502</v>
      </c>
      <c r="P72" s="263">
        <f t="shared" si="2"/>
        <v>16.046098895932086</v>
      </c>
      <c r="Q72" s="263">
        <f t="shared" si="2"/>
        <v>13.11503091779656</v>
      </c>
      <c r="R72" s="263">
        <f t="shared" si="2"/>
        <v>12.808870393263083</v>
      </c>
      <c r="S72" s="263">
        <f t="shared" si="2"/>
        <v>12.47111770490711</v>
      </c>
      <c r="T72" s="263">
        <f t="shared" si="2"/>
        <v>13.041802545339756</v>
      </c>
      <c r="U72" s="263">
        <f t="shared" si="2"/>
        <v>14.060857405992486</v>
      </c>
      <c r="V72" s="263">
        <f t="shared" si="2"/>
        <v>14.927008053017243</v>
      </c>
      <c r="W72" s="263">
        <f t="shared" si="2"/>
        <v>17.9720278132239</v>
      </c>
      <c r="DA72" s="70"/>
    </row>
    <row r="73" spans="1:105" ht="12" customHeight="1" x14ac:dyDescent="0.25">
      <c r="A73" s="60" t="s">
        <v>1054</v>
      </c>
      <c r="B73" s="264">
        <v>13.39384605062037</v>
      </c>
      <c r="C73" s="264">
        <v>10.67697797780102</v>
      </c>
      <c r="D73" s="264">
        <v>11.315331730413821</v>
      </c>
      <c r="E73" s="264">
        <v>21.453313073027061</v>
      </c>
      <c r="F73" s="264">
        <v>20.423486645624489</v>
      </c>
      <c r="G73" s="264">
        <v>18.626071418302239</v>
      </c>
      <c r="H73" s="264">
        <v>17.55946060994231</v>
      </c>
      <c r="I73" s="264">
        <v>19.249008774103121</v>
      </c>
      <c r="J73" s="264">
        <v>17.94773366519204</v>
      </c>
      <c r="K73" s="264">
        <v>21.00408193167274</v>
      </c>
      <c r="L73" s="264">
        <v>25.434494348247771</v>
      </c>
      <c r="M73" s="264">
        <v>25.43054373103444</v>
      </c>
      <c r="N73" s="264">
        <v>22.665098954539559</v>
      </c>
      <c r="O73" s="264">
        <v>21.760675398351001</v>
      </c>
      <c r="P73" s="264">
        <v>16.03355490907725</v>
      </c>
      <c r="Q73" s="264">
        <v>13.10496746067434</v>
      </c>
      <c r="R73" s="264">
        <v>12.799225449225441</v>
      </c>
      <c r="S73" s="264">
        <v>12.46163851478326</v>
      </c>
      <c r="T73" s="264">
        <v>13.03197384677582</v>
      </c>
      <c r="U73" s="264">
        <v>14.05067071634123</v>
      </c>
      <c r="V73" s="264">
        <v>14.91598026720281</v>
      </c>
      <c r="W73" s="264">
        <v>17.95874085095722</v>
      </c>
      <c r="DA73" s="72" t="s">
        <v>1190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0.98953359376290984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6.2667952617031044E-4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0.1955475172541549</v>
      </c>
      <c r="F76" s="231">
        <v>0.1953282890486118</v>
      </c>
      <c r="G76" s="231">
        <v>0.55088470729323402</v>
      </c>
      <c r="H76" s="231">
        <v>0.31681466852654949</v>
      </c>
      <c r="I76" s="231">
        <v>0.15909974183884909</v>
      </c>
      <c r="J76" s="231">
        <v>0.1408061279212833</v>
      </c>
      <c r="K76" s="231">
        <v>0.16781088264330379</v>
      </c>
      <c r="L76" s="231">
        <v>0.19544979626159309</v>
      </c>
      <c r="M76" s="231">
        <v>0.1941703195114767</v>
      </c>
      <c r="N76" s="231">
        <v>0.19346234871338411</v>
      </c>
      <c r="O76" s="231">
        <v>0.17294819711076301</v>
      </c>
      <c r="P76" s="231">
        <v>0.1233619563035607</v>
      </c>
      <c r="Q76" s="231">
        <v>8.7162262988482828E-2</v>
      </c>
      <c r="R76" s="231">
        <v>8.1917614630864E-2</v>
      </c>
      <c r="S76" s="231">
        <v>7.1136947124169875E-2</v>
      </c>
      <c r="T76" s="231">
        <v>8.6464789051294608E-2</v>
      </c>
      <c r="U76" s="231">
        <v>8.3307200580560264E-2</v>
      </c>
      <c r="V76" s="231">
        <v>9.5975270040336458E-2</v>
      </c>
      <c r="W76" s="231">
        <v>6.5414678729036224E-2</v>
      </c>
      <c r="DA76" s="73" t="s">
        <v>1193</v>
      </c>
    </row>
    <row r="77" spans="1:105" ht="12" customHeight="1" x14ac:dyDescent="0.25">
      <c r="A77" s="64" t="s">
        <v>160</v>
      </c>
      <c r="B77" s="231">
        <v>0.33250553577936048</v>
      </c>
      <c r="C77" s="231">
        <v>0.153150664747741</v>
      </c>
      <c r="D77" s="231">
        <v>0.30921023917345641</v>
      </c>
      <c r="E77" s="231">
        <v>1.324598167705358</v>
      </c>
      <c r="F77" s="231">
        <v>0.49660885771770202</v>
      </c>
      <c r="G77" s="231">
        <v>0.46663579692225837</v>
      </c>
      <c r="H77" s="231">
        <v>0.39630519118396113</v>
      </c>
      <c r="I77" s="231">
        <v>0.68368860826904954</v>
      </c>
      <c r="J77" s="231">
        <v>0.47561762576242628</v>
      </c>
      <c r="K77" s="231">
        <v>0.42477649813000568</v>
      </c>
      <c r="L77" s="231">
        <v>0.6612949520959891</v>
      </c>
      <c r="M77" s="231">
        <v>0.49283940385567682</v>
      </c>
      <c r="N77" s="231">
        <v>0.65668619142582529</v>
      </c>
      <c r="O77" s="231">
        <v>0.43821687037953372</v>
      </c>
      <c r="P77" s="231">
        <v>0.31304767829568148</v>
      </c>
      <c r="Q77" s="231">
        <v>0.2207945969046472</v>
      </c>
      <c r="R77" s="231">
        <v>0.2758998136758728</v>
      </c>
      <c r="S77" s="231">
        <v>0.203837240919334</v>
      </c>
      <c r="T77" s="231">
        <v>0.2368865023298925</v>
      </c>
      <c r="U77" s="231">
        <v>0.2054982894202029</v>
      </c>
      <c r="V77" s="231">
        <v>0.2163971139342577</v>
      </c>
      <c r="W77" s="231">
        <v>0.24437423706462599</v>
      </c>
      <c r="DA77" s="73" t="s">
        <v>1194</v>
      </c>
    </row>
    <row r="78" spans="1:105" ht="12" customHeight="1" x14ac:dyDescent="0.25">
      <c r="A78" s="64" t="s">
        <v>70</v>
      </c>
      <c r="B78" s="231">
        <v>0.74615997864130768</v>
      </c>
      <c r="C78" s="231">
        <v>0.68562066863410187</v>
      </c>
      <c r="D78" s="231">
        <v>0.41590845897170298</v>
      </c>
      <c r="E78" s="231">
        <v>1.029231438331176</v>
      </c>
      <c r="F78" s="231">
        <v>1.0280775675764751</v>
      </c>
      <c r="G78" s="231">
        <v>0.82841661770259778</v>
      </c>
      <c r="H78" s="231">
        <v>0.95285449602833217</v>
      </c>
      <c r="I78" s="231">
        <v>0.75143031417701878</v>
      </c>
      <c r="J78" s="231">
        <v>0.55340943360038919</v>
      </c>
      <c r="K78" s="231">
        <v>0.52844754445699205</v>
      </c>
      <c r="L78" s="231">
        <v>0.46138120843463448</v>
      </c>
      <c r="M78" s="231">
        <v>0.45782635933158189</v>
      </c>
      <c r="N78" s="231">
        <v>0.45590410155688837</v>
      </c>
      <c r="O78" s="231">
        <v>0.40752572868160741</v>
      </c>
      <c r="P78" s="231">
        <v>0.1937153614519484</v>
      </c>
      <c r="Q78" s="231">
        <v>0</v>
      </c>
      <c r="R78" s="231">
        <v>0</v>
      </c>
      <c r="S78" s="231">
        <v>1.6137044683482869E-3</v>
      </c>
      <c r="T78" s="231">
        <v>0</v>
      </c>
      <c r="U78" s="231">
        <v>0</v>
      </c>
      <c r="V78" s="231">
        <v>0</v>
      </c>
      <c r="W78" s="231">
        <v>0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0.18745819608654221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1.5927784976462001E-4</v>
      </c>
      <c r="T79" s="231">
        <v>1.7889610070983189E-4</v>
      </c>
      <c r="U79" s="231">
        <v>0</v>
      </c>
      <c r="V79" s="231">
        <v>0</v>
      </c>
      <c r="W79" s="231">
        <v>0</v>
      </c>
      <c r="DA79" s="73" t="s">
        <v>1196</v>
      </c>
    </row>
    <row r="80" spans="1:105" ht="12" customHeight="1" x14ac:dyDescent="0.25">
      <c r="A80" s="64" t="s">
        <v>162</v>
      </c>
      <c r="B80" s="231">
        <v>10.329046418096199</v>
      </c>
      <c r="C80" s="231">
        <v>8.4010919830764514</v>
      </c>
      <c r="D80" s="231">
        <v>7.7736126084920443</v>
      </c>
      <c r="E80" s="231">
        <v>9.6780993231012715</v>
      </c>
      <c r="F80" s="231">
        <v>10.8422610481046</v>
      </c>
      <c r="G80" s="231">
        <v>8.0364420866792639</v>
      </c>
      <c r="H80" s="231">
        <v>6.8026720953894033</v>
      </c>
      <c r="I80" s="231">
        <v>7.5268243068310658</v>
      </c>
      <c r="J80" s="231">
        <v>6.3871013749272683</v>
      </c>
      <c r="K80" s="231">
        <v>7.9464232810118416</v>
      </c>
      <c r="L80" s="231">
        <v>10.05316418300624</v>
      </c>
      <c r="M80" s="231">
        <v>8.0052732478727417</v>
      </c>
      <c r="N80" s="231">
        <v>7.4824284157243959</v>
      </c>
      <c r="O80" s="231">
        <v>6.6275883762033798</v>
      </c>
      <c r="P80" s="231">
        <v>4.4093387965667343</v>
      </c>
      <c r="Q80" s="231">
        <v>3.1932150056397099</v>
      </c>
      <c r="R80" s="231">
        <v>2.998113675221286</v>
      </c>
      <c r="S80" s="231">
        <v>2.9114033320869179</v>
      </c>
      <c r="T80" s="231">
        <v>3.2711331543099238</v>
      </c>
      <c r="U80" s="231">
        <v>3.06107452197582</v>
      </c>
      <c r="V80" s="231">
        <v>3.67468751066342</v>
      </c>
      <c r="W80" s="231">
        <v>4.3897865526550746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1.9861341181035079</v>
      </c>
      <c r="C82" s="231">
        <v>1.437114661342731</v>
      </c>
      <c r="D82" s="231">
        <v>1.8270668300137021</v>
      </c>
      <c r="E82" s="231">
        <v>2.228800351015447</v>
      </c>
      <c r="F82" s="231">
        <v>2.5735741363081619</v>
      </c>
      <c r="G82" s="231">
        <v>2.7425928049932762</v>
      </c>
      <c r="H82" s="231">
        <v>2.731569228876098</v>
      </c>
      <c r="I82" s="231">
        <v>3.3519423317255952</v>
      </c>
      <c r="J82" s="231">
        <v>3.0332221974924671</v>
      </c>
      <c r="K82" s="231">
        <v>3.3942890252937001</v>
      </c>
      <c r="L82" s="231">
        <v>4.5950702576691977</v>
      </c>
      <c r="M82" s="231">
        <v>4.3623820088704797</v>
      </c>
      <c r="N82" s="231">
        <v>3.283513198272014</v>
      </c>
      <c r="O82" s="231">
        <v>3.963150407545923</v>
      </c>
      <c r="P82" s="231">
        <v>3.4533204132955349</v>
      </c>
      <c r="Q82" s="231">
        <v>3.6580912475004181</v>
      </c>
      <c r="R82" s="231">
        <v>3.6533037994990969</v>
      </c>
      <c r="S82" s="231">
        <v>3.5920896961509632</v>
      </c>
      <c r="T82" s="231">
        <v>3.234042903727258</v>
      </c>
      <c r="U82" s="231">
        <v>3.36813363836142</v>
      </c>
      <c r="V82" s="231">
        <v>3.3786737200546102</v>
      </c>
      <c r="W82" s="231">
        <v>4.6191062057817849</v>
      </c>
      <c r="DA82" s="73" t="s">
        <v>1199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6.9970362756196574</v>
      </c>
      <c r="F83" s="231">
        <v>5.2876367468689436</v>
      </c>
      <c r="G83" s="231">
        <v>6.0010994047116082</v>
      </c>
      <c r="H83" s="231">
        <v>6.3592449299379634</v>
      </c>
      <c r="I83" s="231">
        <v>6.5885652751749948</v>
      </c>
      <c r="J83" s="231">
        <v>7.3575769054882061</v>
      </c>
      <c r="K83" s="231">
        <v>8.5423347001368946</v>
      </c>
      <c r="L83" s="231">
        <v>9.4681339507801194</v>
      </c>
      <c r="M83" s="231">
        <v>11.918052391592481</v>
      </c>
      <c r="N83" s="231">
        <v>10.59310469884705</v>
      </c>
      <c r="O83" s="231">
        <v>10.1512458184298</v>
      </c>
      <c r="P83" s="231">
        <v>7.5407707031637914</v>
      </c>
      <c r="Q83" s="231">
        <v>5.9457043476410778</v>
      </c>
      <c r="R83" s="231">
        <v>5.7899905461983217</v>
      </c>
      <c r="S83" s="231">
        <v>5.6813983161837607</v>
      </c>
      <c r="T83" s="231">
        <v>6.2032676012567416</v>
      </c>
      <c r="U83" s="231">
        <v>7.3320303864770597</v>
      </c>
      <c r="V83" s="231">
        <v>7.5502466525101886</v>
      </c>
      <c r="W83" s="231">
        <v>8.6400591767267017</v>
      </c>
      <c r="DA83" s="73" t="s">
        <v>1200</v>
      </c>
    </row>
    <row r="84" spans="1:105" ht="12" customHeight="1" x14ac:dyDescent="0.25">
      <c r="A84" s="60" t="s">
        <v>1066</v>
      </c>
      <c r="B84" s="264">
        <v>1.0142230875500719E-2</v>
      </c>
      <c r="C84" s="264">
        <v>9.3646939942565333E-3</v>
      </c>
      <c r="D84" s="264">
        <v>1.056825373697725E-2</v>
      </c>
      <c r="E84" s="264">
        <v>2.243605318384528E-2</v>
      </c>
      <c r="F84" s="264">
        <v>2.21879071571589E-2</v>
      </c>
      <c r="G84" s="264">
        <v>2.0165889756281821E-2</v>
      </c>
      <c r="H84" s="264">
        <v>1.767196824285866E-2</v>
      </c>
      <c r="I84" s="264">
        <v>1.9857248870531179E-2</v>
      </c>
      <c r="J84" s="264">
        <v>1.3444176927081259E-2</v>
      </c>
      <c r="K84" s="264">
        <v>1.4076011963095341E-2</v>
      </c>
      <c r="L84" s="264">
        <v>1.7216453508436438E-2</v>
      </c>
      <c r="M84" s="264">
        <v>1.6464527875371619E-2</v>
      </c>
      <c r="N84" s="264">
        <v>1.516927208119315E-2</v>
      </c>
      <c r="O84" s="264">
        <v>1.385407736950291E-2</v>
      </c>
      <c r="P84" s="264">
        <v>1.254398685483589E-2</v>
      </c>
      <c r="Q84" s="264">
        <v>1.006345712222049E-2</v>
      </c>
      <c r="R84" s="264">
        <v>9.6449440376416163E-3</v>
      </c>
      <c r="S84" s="264">
        <v>9.4791901238506227E-3</v>
      </c>
      <c r="T84" s="264">
        <v>9.8286985639364933E-3</v>
      </c>
      <c r="U84" s="264">
        <v>1.018668965125556E-2</v>
      </c>
      <c r="V84" s="264">
        <v>1.102778581443218E-2</v>
      </c>
      <c r="W84" s="264">
        <v>1.328696226668012E-2</v>
      </c>
      <c r="DA84" s="72" t="s">
        <v>1201</v>
      </c>
    </row>
    <row r="85" spans="1:105" ht="12" customHeight="1" x14ac:dyDescent="0.25">
      <c r="A85" s="57" t="s">
        <v>1012</v>
      </c>
      <c r="B85" s="263">
        <v>4.5954069021462116</v>
      </c>
      <c r="C85" s="263">
        <v>3.6910954227081039</v>
      </c>
      <c r="D85" s="263">
        <v>3.906897932151006</v>
      </c>
      <c r="E85" s="263">
        <v>6.8161290508979349</v>
      </c>
      <c r="F85" s="263">
        <v>6.6743698040286743</v>
      </c>
      <c r="G85" s="263">
        <v>5.935141600285549</v>
      </c>
      <c r="H85" s="263">
        <v>5.3975403255749246</v>
      </c>
      <c r="I85" s="263">
        <v>5.9603820791086459</v>
      </c>
      <c r="J85" s="263">
        <v>5.1303744250058072</v>
      </c>
      <c r="K85" s="263">
        <v>5.9970649123990611</v>
      </c>
      <c r="L85" s="263">
        <v>7.3685323642855511</v>
      </c>
      <c r="M85" s="263">
        <v>6.9395099601598869</v>
      </c>
      <c r="N85" s="263">
        <v>6.2876959238458872</v>
      </c>
      <c r="O85" s="263">
        <v>5.8963585886132233</v>
      </c>
      <c r="P85" s="263">
        <v>4.3413003240314421</v>
      </c>
      <c r="Q85" s="263">
        <v>3.4414656177676868</v>
      </c>
      <c r="R85" s="263">
        <v>3.3309988745757608</v>
      </c>
      <c r="S85" s="263">
        <v>3.2351068342212419</v>
      </c>
      <c r="T85" s="263">
        <v>3.41592890247435</v>
      </c>
      <c r="U85" s="263">
        <v>3.532838412449316</v>
      </c>
      <c r="V85" s="263">
        <v>3.8548211055530581</v>
      </c>
      <c r="W85" s="263">
        <v>4.6506719911129286</v>
      </c>
      <c r="DA85" s="70" t="s">
        <v>1202</v>
      </c>
    </row>
    <row r="86" spans="1:105" ht="12" customHeight="1" x14ac:dyDescent="0.25">
      <c r="A86" s="60" t="s">
        <v>1014</v>
      </c>
      <c r="B86" s="264">
        <v>4.4665744876778826</v>
      </c>
      <c r="C86" s="264">
        <v>3.5318325041490022</v>
      </c>
      <c r="D86" s="264">
        <v>3.702560502789586</v>
      </c>
      <c r="E86" s="264">
        <v>5.9895251854479286</v>
      </c>
      <c r="F86" s="264">
        <v>5.8581138097236609</v>
      </c>
      <c r="G86" s="264">
        <v>5.086746363142594</v>
      </c>
      <c r="H86" s="264">
        <v>4.7081388884189996</v>
      </c>
      <c r="I86" s="264">
        <v>5.1370812488791966</v>
      </c>
      <c r="J86" s="264">
        <v>4.8143532773740434</v>
      </c>
      <c r="K86" s="264">
        <v>5.7050517933319558</v>
      </c>
      <c r="L86" s="264">
        <v>7.0102476038302681</v>
      </c>
      <c r="M86" s="264">
        <v>6.5244757098647632</v>
      </c>
      <c r="N86" s="264">
        <v>5.8833349709266622</v>
      </c>
      <c r="O86" s="264">
        <v>5.5453560179192136</v>
      </c>
      <c r="P86" s="264">
        <v>3.8930154803221182</v>
      </c>
      <c r="Q86" s="264">
        <v>3.0633986723541491</v>
      </c>
      <c r="R86" s="264">
        <v>2.982404173658348</v>
      </c>
      <c r="S86" s="264">
        <v>2.8743050850242331</v>
      </c>
      <c r="T86" s="264">
        <v>3.0667066432610359</v>
      </c>
      <c r="U86" s="264">
        <v>3.1524566544482471</v>
      </c>
      <c r="V86" s="264">
        <v>3.4684026636866929</v>
      </c>
      <c r="W86" s="264">
        <v>4.180466783694377</v>
      </c>
      <c r="DA86" s="72" t="s">
        <v>1203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0.38884644097454119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5.9488444147322381E-4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9.5699790326333647E-2</v>
      </c>
      <c r="F88" s="297">
        <v>9.0873804964557534E-2</v>
      </c>
      <c r="G88" s="297">
        <v>0.28296129300215811</v>
      </c>
      <c r="H88" s="297">
        <v>0.17570460867144971</v>
      </c>
      <c r="I88" s="297">
        <v>8.9464074615970196E-2</v>
      </c>
      <c r="J88" s="297">
        <v>8.9547105121312406E-2</v>
      </c>
      <c r="K88" s="297">
        <v>0.1053776325120022</v>
      </c>
      <c r="L88" s="297">
        <v>0.12030688353234489</v>
      </c>
      <c r="M88" s="297">
        <v>0.13821605640026571</v>
      </c>
      <c r="N88" s="297">
        <v>0.12934394624777851</v>
      </c>
      <c r="O88" s="297">
        <v>0.1252191388042676</v>
      </c>
      <c r="P88" s="297">
        <v>9.5162889670987655E-2</v>
      </c>
      <c r="Q88" s="297">
        <v>7.6186156843395747E-2</v>
      </c>
      <c r="R88" s="297">
        <v>7.2754995627184835E-2</v>
      </c>
      <c r="S88" s="297">
        <v>6.4072489985393055E-2</v>
      </c>
      <c r="T88" s="297">
        <v>7.369830039985506E-2</v>
      </c>
      <c r="U88" s="297">
        <v>7.8300078652840444E-2</v>
      </c>
      <c r="V88" s="297">
        <v>8.3389694904700593E-2</v>
      </c>
      <c r="W88" s="297">
        <v>5.8114733438038593E-2</v>
      </c>
      <c r="DA88" s="122" t="s">
        <v>1205</v>
      </c>
    </row>
    <row r="89" spans="1:105" ht="12" customHeight="1" x14ac:dyDescent="0.25">
      <c r="A89" s="59" t="s">
        <v>160</v>
      </c>
      <c r="B89" s="297">
        <v>0.12744903980231351</v>
      </c>
      <c r="C89" s="297">
        <v>5.7287901348104089E-2</v>
      </c>
      <c r="D89" s="297">
        <v>0.1180626813756336</v>
      </c>
      <c r="E89" s="297">
        <v>0.63615283476961959</v>
      </c>
      <c r="F89" s="297">
        <v>0.2267287873585396</v>
      </c>
      <c r="G89" s="297">
        <v>0.23521391118713919</v>
      </c>
      <c r="H89" s="297">
        <v>0.21568814229089289</v>
      </c>
      <c r="I89" s="297">
        <v>0.37727339461459281</v>
      </c>
      <c r="J89" s="297">
        <v>0.29682916628132661</v>
      </c>
      <c r="K89" s="297">
        <v>0.26176250173589372</v>
      </c>
      <c r="L89" s="297">
        <v>0.39945613839034683</v>
      </c>
      <c r="M89" s="297">
        <v>0.34427042264302438</v>
      </c>
      <c r="N89" s="297">
        <v>0.43085007426528948</v>
      </c>
      <c r="O89" s="297">
        <v>0.31135970229898952</v>
      </c>
      <c r="P89" s="297">
        <v>0.23698207475681299</v>
      </c>
      <c r="Q89" s="297">
        <v>0.18938895494247349</v>
      </c>
      <c r="R89" s="297">
        <v>0.24046704442635439</v>
      </c>
      <c r="S89" s="297">
        <v>0.1801683692748404</v>
      </c>
      <c r="T89" s="297">
        <v>0.1981422720630403</v>
      </c>
      <c r="U89" s="297">
        <v>0.1895424567819497</v>
      </c>
      <c r="V89" s="297">
        <v>0.18451137420763339</v>
      </c>
      <c r="W89" s="297">
        <v>0.21305174376711519</v>
      </c>
      <c r="DA89" s="122" t="s">
        <v>1206</v>
      </c>
    </row>
    <row r="90" spans="1:105" ht="12" customHeight="1" x14ac:dyDescent="0.25">
      <c r="A90" s="59" t="s">
        <v>70</v>
      </c>
      <c r="B90" s="297">
        <v>0.29500695117246739</v>
      </c>
      <c r="C90" s="297">
        <v>0.26453950597676917</v>
      </c>
      <c r="D90" s="297">
        <v>0.16380197707761199</v>
      </c>
      <c r="E90" s="297">
        <v>0.50986238188705757</v>
      </c>
      <c r="F90" s="297">
        <v>0.48415084810922271</v>
      </c>
      <c r="G90" s="297">
        <v>0.4307213150298741</v>
      </c>
      <c r="H90" s="297">
        <v>0.53491614546800015</v>
      </c>
      <c r="I90" s="297">
        <v>0.42770975709480852</v>
      </c>
      <c r="J90" s="297">
        <v>0.35625240087428978</v>
      </c>
      <c r="K90" s="297">
        <v>0.33590111607390882</v>
      </c>
      <c r="L90" s="297">
        <v>0.28747256506055707</v>
      </c>
      <c r="M90" s="297">
        <v>0.32988129659864368</v>
      </c>
      <c r="N90" s="297">
        <v>0.30853497179958012</v>
      </c>
      <c r="O90" s="297">
        <v>0.29866955390104788</v>
      </c>
      <c r="P90" s="297">
        <v>0.15126264199071021</v>
      </c>
      <c r="Q90" s="297">
        <v>0</v>
      </c>
      <c r="R90" s="297">
        <v>0</v>
      </c>
      <c r="S90" s="297">
        <v>1.471233574707247E-3</v>
      </c>
      <c r="T90" s="297">
        <v>0</v>
      </c>
      <c r="U90" s="297">
        <v>0</v>
      </c>
      <c r="V90" s="297">
        <v>0</v>
      </c>
      <c r="W90" s="297">
        <v>0</v>
      </c>
      <c r="DA90" s="122" t="s">
        <v>1207</v>
      </c>
    </row>
    <row r="91" spans="1:105" ht="12" customHeight="1" x14ac:dyDescent="0.25">
      <c r="A91" s="59" t="s">
        <v>162</v>
      </c>
      <c r="B91" s="297">
        <v>4.0441184967031019</v>
      </c>
      <c r="C91" s="297">
        <v>3.210005096824128</v>
      </c>
      <c r="D91" s="297">
        <v>3.0318494033618002</v>
      </c>
      <c r="E91" s="297">
        <v>4.7478101784649187</v>
      </c>
      <c r="F91" s="297">
        <v>5.0563603692913413</v>
      </c>
      <c r="G91" s="297">
        <v>4.1378498439234228</v>
      </c>
      <c r="H91" s="297">
        <v>3.7818299919886571</v>
      </c>
      <c r="I91" s="297">
        <v>4.2426340225538262</v>
      </c>
      <c r="J91" s="297">
        <v>4.0717246050971143</v>
      </c>
      <c r="K91" s="297">
        <v>5.0020105430101509</v>
      </c>
      <c r="L91" s="297">
        <v>6.2030120168470191</v>
      </c>
      <c r="M91" s="297">
        <v>5.7121079342228294</v>
      </c>
      <c r="N91" s="297">
        <v>5.0146059786140142</v>
      </c>
      <c r="O91" s="297">
        <v>4.8101076229149076</v>
      </c>
      <c r="P91" s="297">
        <v>3.4096078739036071</v>
      </c>
      <c r="Q91" s="297">
        <v>2.79782356056828</v>
      </c>
      <c r="R91" s="297">
        <v>2.6691821336048092</v>
      </c>
      <c r="S91" s="297">
        <v>2.6285929921892919</v>
      </c>
      <c r="T91" s="297">
        <v>2.794866070798141</v>
      </c>
      <c r="U91" s="297">
        <v>2.8840192345719831</v>
      </c>
      <c r="V91" s="297">
        <v>3.20050159457436</v>
      </c>
      <c r="W91" s="297">
        <v>3.9093003064892229</v>
      </c>
      <c r="DA91" s="122" t="s">
        <v>1208</v>
      </c>
    </row>
    <row r="92" spans="1:105" ht="12" customHeight="1" x14ac:dyDescent="0.25">
      <c r="A92" s="60" t="s">
        <v>1021</v>
      </c>
      <c r="B92" s="264">
        <v>0.12883241446832891</v>
      </c>
      <c r="C92" s="264">
        <v>0.15926291855910241</v>
      </c>
      <c r="D92" s="264">
        <v>0.20433742936141991</v>
      </c>
      <c r="E92" s="264">
        <v>0.82660386545000553</v>
      </c>
      <c r="F92" s="264">
        <v>0.81625599430501372</v>
      </c>
      <c r="G92" s="264">
        <v>0.84839523714295495</v>
      </c>
      <c r="H92" s="264">
        <v>0.68940143715592495</v>
      </c>
      <c r="I92" s="264">
        <v>0.82330083022944889</v>
      </c>
      <c r="J92" s="264">
        <v>0.31602114763176409</v>
      </c>
      <c r="K92" s="264">
        <v>0.2920131190671057</v>
      </c>
      <c r="L92" s="264">
        <v>0.35828476045528318</v>
      </c>
      <c r="M92" s="264">
        <v>0.4150342502951237</v>
      </c>
      <c r="N92" s="264">
        <v>0.40436095291922469</v>
      </c>
      <c r="O92" s="264">
        <v>0.35100257069400942</v>
      </c>
      <c r="P92" s="264">
        <v>0.44828484370932359</v>
      </c>
      <c r="Q92" s="264">
        <v>0.37806694541353802</v>
      </c>
      <c r="R92" s="264">
        <v>0.3485947009174129</v>
      </c>
      <c r="S92" s="264">
        <v>0.36080174919700991</v>
      </c>
      <c r="T92" s="264">
        <v>0.34922225921331318</v>
      </c>
      <c r="U92" s="264">
        <v>0.38038175800106971</v>
      </c>
      <c r="V92" s="264">
        <v>0.38641844186636481</v>
      </c>
      <c r="W92" s="264">
        <v>0.47020520741855132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1.2620939638607163</v>
      </c>
      <c r="C93" s="263">
        <f t="shared" si="3"/>
        <v>1.064596484376171</v>
      </c>
      <c r="D93" s="263">
        <f t="shared" si="3"/>
        <v>1.1730648887486828</v>
      </c>
      <c r="E93" s="263">
        <f t="shared" si="3"/>
        <v>2.3946828985481128</v>
      </c>
      <c r="F93" s="263">
        <f t="shared" si="3"/>
        <v>2.3238080257224252</v>
      </c>
      <c r="G93" s="263">
        <f t="shared" si="3"/>
        <v>2.1413567020937965</v>
      </c>
      <c r="H93" s="263">
        <f t="shared" si="3"/>
        <v>1.9075421632559173</v>
      </c>
      <c r="I93" s="263">
        <f t="shared" si="3"/>
        <v>2.1308685609468965</v>
      </c>
      <c r="J93" s="263">
        <f t="shared" si="3"/>
        <v>1.5795344728943128</v>
      </c>
      <c r="K93" s="263">
        <f t="shared" si="3"/>
        <v>1.7567019629699661</v>
      </c>
      <c r="L93" s="263">
        <f t="shared" si="3"/>
        <v>2.1475899839575963</v>
      </c>
      <c r="M93" s="263">
        <f t="shared" si="3"/>
        <v>2.0729138679469732</v>
      </c>
      <c r="N93" s="263">
        <f t="shared" si="3"/>
        <v>1.8908437805174074</v>
      </c>
      <c r="O93" s="263">
        <f t="shared" si="3"/>
        <v>1.757617993560358</v>
      </c>
      <c r="P93" s="263">
        <f t="shared" si="3"/>
        <v>1.444996667659602</v>
      </c>
      <c r="Q93" s="263">
        <f t="shared" si="3"/>
        <v>1.1585493415014954</v>
      </c>
      <c r="R93" s="263">
        <f t="shared" si="3"/>
        <v>1.1164283153807513</v>
      </c>
      <c r="S93" s="263">
        <f t="shared" si="3"/>
        <v>1.0935684719849479</v>
      </c>
      <c r="T93" s="263">
        <f t="shared" si="3"/>
        <v>1.1367757744012996</v>
      </c>
      <c r="U93" s="263">
        <f t="shared" si="3"/>
        <v>1.1906270793480871</v>
      </c>
      <c r="V93" s="263">
        <f t="shared" si="3"/>
        <v>1.2803100435107297</v>
      </c>
      <c r="W93" s="263">
        <f t="shared" si="3"/>
        <v>1.5431423721667565</v>
      </c>
      <c r="DA93" s="70"/>
    </row>
    <row r="94" spans="1:105" ht="12" customHeight="1" x14ac:dyDescent="0.25">
      <c r="A94" s="60" t="s">
        <v>1024</v>
      </c>
      <c r="B94" s="264">
        <v>0.73531515766587507</v>
      </c>
      <c r="C94" s="264">
        <v>0.54103843166483601</v>
      </c>
      <c r="D94" s="264">
        <v>0.52782346689625081</v>
      </c>
      <c r="E94" s="264">
        <v>0.63173692125709413</v>
      </c>
      <c r="F94" s="264">
        <v>0.64758979678818174</v>
      </c>
      <c r="G94" s="264">
        <v>0.50601065370996046</v>
      </c>
      <c r="H94" s="264">
        <v>0.48500584441790828</v>
      </c>
      <c r="I94" s="264">
        <v>0.52025226743553032</v>
      </c>
      <c r="J94" s="264">
        <v>0.64087540425482514</v>
      </c>
      <c r="K94" s="264">
        <v>0.80239282111123444</v>
      </c>
      <c r="L94" s="264">
        <v>0.9877900957448551</v>
      </c>
      <c r="M94" s="264">
        <v>0.85182034388069361</v>
      </c>
      <c r="N94" s="264">
        <v>0.74263946212361898</v>
      </c>
      <c r="O94" s="264">
        <v>0.71900137311586654</v>
      </c>
      <c r="P94" s="264">
        <v>0.438612474128173</v>
      </c>
      <c r="Q94" s="264">
        <v>0.34408419609589541</v>
      </c>
      <c r="R94" s="264">
        <v>0.33764298580159491</v>
      </c>
      <c r="S94" s="264">
        <v>0.32100802802669959</v>
      </c>
      <c r="T94" s="264">
        <v>0.35332928629357979</v>
      </c>
      <c r="U94" s="264">
        <v>0.35530245825630719</v>
      </c>
      <c r="V94" s="264">
        <v>0.40473007602940719</v>
      </c>
      <c r="W94" s="264">
        <v>0.48907003477795241</v>
      </c>
      <c r="DA94" s="72" t="s">
        <v>1210</v>
      </c>
    </row>
    <row r="95" spans="1:105" ht="12" customHeight="1" x14ac:dyDescent="0.25">
      <c r="A95" s="60" t="s">
        <v>1026</v>
      </c>
      <c r="B95" s="264">
        <v>0.22965228920086991</v>
      </c>
      <c r="C95" s="264">
        <v>0.1830685842649139</v>
      </c>
      <c r="D95" s="264">
        <v>0.19401386466110759</v>
      </c>
      <c r="E95" s="264">
        <v>0.36784075608629341</v>
      </c>
      <c r="F95" s="264">
        <v>0.35018324414844348</v>
      </c>
      <c r="G95" s="264">
        <v>0.31936457413842512</v>
      </c>
      <c r="H95" s="264">
        <v>0.30107635334654098</v>
      </c>
      <c r="I95" s="264">
        <v>0.33004552337792908</v>
      </c>
      <c r="J95" s="264">
        <v>0.30773372387597059</v>
      </c>
      <c r="K95" s="264">
        <v>0.36013819181891021</v>
      </c>
      <c r="L95" s="264">
        <v>0.43610250779843351</v>
      </c>
      <c r="M95" s="264">
        <v>0.43603477010133213</v>
      </c>
      <c r="N95" s="264">
        <v>0.38861816390917558</v>
      </c>
      <c r="O95" s="264">
        <v>0.37311082275407298</v>
      </c>
      <c r="P95" s="264">
        <v>0.2749130141545032</v>
      </c>
      <c r="Q95" s="264">
        <v>0.224699146598551</v>
      </c>
      <c r="R95" s="264">
        <v>0.21945686200242009</v>
      </c>
      <c r="S95" s="264">
        <v>0.21366856101658341</v>
      </c>
      <c r="T95" s="264">
        <v>0.2234475904386935</v>
      </c>
      <c r="U95" s="264">
        <v>0.24091427381054101</v>
      </c>
      <c r="V95" s="264">
        <v>0.25575096212782489</v>
      </c>
      <c r="W95" s="264">
        <v>0.30792245423759201</v>
      </c>
      <c r="DA95" s="72" t="s">
        <v>1211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1.696664678614028E-2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1.0745112885156859E-5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3.352878240890578E-3</v>
      </c>
      <c r="F98" s="231">
        <v>3.3491193310845328E-3</v>
      </c>
      <c r="G98" s="231">
        <v>9.445526970931744E-3</v>
      </c>
      <c r="H98" s="231">
        <v>5.4321375357429119E-3</v>
      </c>
      <c r="I98" s="231">
        <v>2.7279408607855989E-3</v>
      </c>
      <c r="J98" s="231">
        <v>2.414276637824688E-3</v>
      </c>
      <c r="K98" s="231">
        <v>2.8773029946889848E-3</v>
      </c>
      <c r="L98" s="231">
        <v>3.3512027065026239E-3</v>
      </c>
      <c r="M98" s="231">
        <v>3.3292646639468851E-3</v>
      </c>
      <c r="N98" s="231">
        <v>3.317125722387093E-3</v>
      </c>
      <c r="O98" s="231">
        <v>2.9653879273765678E-3</v>
      </c>
      <c r="P98" s="231">
        <v>2.11517704163086E-3</v>
      </c>
      <c r="Q98" s="231">
        <v>1.49449330323654E-3</v>
      </c>
      <c r="R98" s="231">
        <v>1.404568012410538E-3</v>
      </c>
      <c r="S98" s="231">
        <v>1.21972155660772E-3</v>
      </c>
      <c r="T98" s="231">
        <v>1.4825343419547811E-3</v>
      </c>
      <c r="U98" s="231">
        <v>1.4283939988511041E-3</v>
      </c>
      <c r="V98" s="231">
        <v>1.6456020465020981E-3</v>
      </c>
      <c r="W98" s="231">
        <v>1.12160694252319E-3</v>
      </c>
      <c r="DA98" s="73" t="s">
        <v>1214</v>
      </c>
    </row>
    <row r="99" spans="1:105" ht="12" customHeight="1" x14ac:dyDescent="0.25">
      <c r="A99" s="64" t="s">
        <v>160</v>
      </c>
      <c r="B99" s="231">
        <v>5.7011747914001926E-3</v>
      </c>
      <c r="C99" s="231">
        <v>2.625937361011002E-3</v>
      </c>
      <c r="D99" s="231">
        <v>5.3017511924622791E-3</v>
      </c>
      <c r="E99" s="231">
        <v>2.2711699114290121E-2</v>
      </c>
      <c r="F99" s="231">
        <v>8.5149075613734498E-3</v>
      </c>
      <c r="G99" s="231">
        <v>8.0009863172427094E-3</v>
      </c>
      <c r="H99" s="231">
        <v>6.7950903746104747E-3</v>
      </c>
      <c r="I99" s="231">
        <v>1.1722596586233839E-2</v>
      </c>
      <c r="J99" s="231">
        <v>8.154989696597616E-3</v>
      </c>
      <c r="K99" s="231">
        <v>7.2832623897275926E-3</v>
      </c>
      <c r="L99" s="231">
        <v>1.1338632608726249E-2</v>
      </c>
      <c r="M99" s="231">
        <v>8.4502761100950403E-3</v>
      </c>
      <c r="N99" s="231">
        <v>1.1259610314884601E-2</v>
      </c>
      <c r="O99" s="231">
        <v>7.5137124220148437E-3</v>
      </c>
      <c r="P99" s="231">
        <v>5.3675483261427228E-3</v>
      </c>
      <c r="Q99" s="231">
        <v>3.785767316624257E-3</v>
      </c>
      <c r="R99" s="231">
        <v>4.7306071431082999E-3</v>
      </c>
      <c r="S99" s="231">
        <v>3.495014712323506E-3</v>
      </c>
      <c r="T99" s="231">
        <v>4.0616808148490873E-3</v>
      </c>
      <c r="U99" s="231">
        <v>3.523495224138896E-3</v>
      </c>
      <c r="V99" s="231">
        <v>3.7103676123828458E-3</v>
      </c>
      <c r="W99" s="231">
        <v>4.1900662999637796E-3</v>
      </c>
      <c r="DA99" s="73" t="s">
        <v>1215</v>
      </c>
    </row>
    <row r="100" spans="1:105" ht="12" customHeight="1" x14ac:dyDescent="0.25">
      <c r="A100" s="64" t="s">
        <v>70</v>
      </c>
      <c r="B100" s="231">
        <v>1.279373725496207E-2</v>
      </c>
      <c r="C100" s="231">
        <v>1.1755723895897669E-2</v>
      </c>
      <c r="D100" s="231">
        <v>7.1312100601928028E-3</v>
      </c>
      <c r="E100" s="231">
        <v>1.764731019282624E-2</v>
      </c>
      <c r="F100" s="231">
        <v>1.7627525803842119E-2</v>
      </c>
      <c r="G100" s="231">
        <v>1.420411821581536E-2</v>
      </c>
      <c r="H100" s="231">
        <v>1.633774312928676E-2</v>
      </c>
      <c r="I100" s="231">
        <v>1.288410298083785E-2</v>
      </c>
      <c r="J100" s="231">
        <v>9.4888161930007809E-3</v>
      </c>
      <c r="K100" s="231">
        <v>9.0608170236140331E-3</v>
      </c>
      <c r="L100" s="231">
        <v>7.9108905919050669E-3</v>
      </c>
      <c r="M100" s="231">
        <v>7.8499387763328772E-3</v>
      </c>
      <c r="N100" s="231">
        <v>7.8169795429114917E-3</v>
      </c>
      <c r="O100" s="231">
        <v>6.9874788874140356E-3</v>
      </c>
      <c r="P100" s="231">
        <v>3.3214639053398211E-3</v>
      </c>
      <c r="Q100" s="231">
        <v>0</v>
      </c>
      <c r="R100" s="231">
        <v>0</v>
      </c>
      <c r="S100" s="231">
        <v>2.7668746068101321E-5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3.2141778917001941E-3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2.7309947179617589E-6</v>
      </c>
      <c r="T101" s="231">
        <v>3.0673713063335789E-6</v>
      </c>
      <c r="U101" s="231">
        <v>0</v>
      </c>
      <c r="V101" s="231">
        <v>0</v>
      </c>
      <c r="W101" s="231">
        <v>0</v>
      </c>
      <c r="DA101" s="73" t="s">
        <v>1217</v>
      </c>
    </row>
    <row r="102" spans="1:105" ht="12" customHeight="1" x14ac:dyDescent="0.25">
      <c r="A102" s="64" t="s">
        <v>162</v>
      </c>
      <c r="B102" s="231">
        <v>0.1771029132493252</v>
      </c>
      <c r="C102" s="231">
        <v>0.14404600429248779</v>
      </c>
      <c r="D102" s="231">
        <v>0.13328717712253049</v>
      </c>
      <c r="E102" s="231">
        <v>0.16594170608379141</v>
      </c>
      <c r="F102" s="231">
        <v>0.1859025451240956</v>
      </c>
      <c r="G102" s="231">
        <v>0.13779367892246491</v>
      </c>
      <c r="H102" s="231">
        <v>0.1166393292475312</v>
      </c>
      <c r="I102" s="231">
        <v>0.12905571901779789</v>
      </c>
      <c r="J102" s="231">
        <v>0.1095139100872472</v>
      </c>
      <c r="K102" s="231">
        <v>0.13625020703884599</v>
      </c>
      <c r="L102" s="231">
        <v>0.1723726075104948</v>
      </c>
      <c r="M102" s="231">
        <v>0.13725925474313669</v>
      </c>
      <c r="N102" s="231">
        <v>0.1282945024124087</v>
      </c>
      <c r="O102" s="231">
        <v>0.1136373254346674</v>
      </c>
      <c r="P102" s="231">
        <v>7.5602985480548876E-2</v>
      </c>
      <c r="Q102" s="231">
        <v>5.4751199407862487E-2</v>
      </c>
      <c r="R102" s="231">
        <v>5.1405971533255802E-2</v>
      </c>
      <c r="S102" s="231">
        <v>4.9919226895237659E-2</v>
      </c>
      <c r="T102" s="231">
        <v>5.6087192157426753E-2</v>
      </c>
      <c r="U102" s="231">
        <v>5.2485504815373368E-2</v>
      </c>
      <c r="V102" s="231">
        <v>6.3006577478364578E-2</v>
      </c>
      <c r="W102" s="231">
        <v>7.526774065569751E-2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3.4054463905182422E-2</v>
      </c>
      <c r="C104" s="231">
        <v>2.4640918715517449E-2</v>
      </c>
      <c r="D104" s="231">
        <v>3.1327079499781828E-2</v>
      </c>
      <c r="E104" s="231">
        <v>3.8215244586799757E-2</v>
      </c>
      <c r="F104" s="231">
        <v>4.4126772071114401E-2</v>
      </c>
      <c r="G104" s="231">
        <v>4.7024783891955198E-2</v>
      </c>
      <c r="H104" s="231">
        <v>4.6835772499639487E-2</v>
      </c>
      <c r="I104" s="231">
        <v>5.747275478908688E-2</v>
      </c>
      <c r="J104" s="231">
        <v>5.20079459384837E-2</v>
      </c>
      <c r="K104" s="231">
        <v>5.8198835638549287E-2</v>
      </c>
      <c r="L104" s="231">
        <v>7.8787556593103061E-2</v>
      </c>
      <c r="M104" s="231">
        <v>7.4797859473634362E-2</v>
      </c>
      <c r="N104" s="231">
        <v>5.629946168968479E-2</v>
      </c>
      <c r="O104" s="231">
        <v>6.7952592563815944E-2</v>
      </c>
      <c r="P104" s="231">
        <v>5.9210994008750829E-2</v>
      </c>
      <c r="Q104" s="231">
        <v>6.272201620946849E-2</v>
      </c>
      <c r="R104" s="231">
        <v>6.263993012390516E-2</v>
      </c>
      <c r="S104" s="231">
        <v>6.1590346687441358E-2</v>
      </c>
      <c r="T104" s="231">
        <v>5.5451238830716038E-2</v>
      </c>
      <c r="U104" s="231">
        <v>5.7750372630894033E-2</v>
      </c>
      <c r="V104" s="231">
        <v>5.7931093977104588E-2</v>
      </c>
      <c r="W104" s="231">
        <v>7.919967948045796E-2</v>
      </c>
      <c r="DA104" s="73" t="s">
        <v>1220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0.1199719178676953</v>
      </c>
      <c r="F105" s="231">
        <v>9.0662374256933395E-2</v>
      </c>
      <c r="G105" s="231">
        <v>0.10289547982001521</v>
      </c>
      <c r="H105" s="231">
        <v>0.1090362805597303</v>
      </c>
      <c r="I105" s="231">
        <v>0.1129682312514869</v>
      </c>
      <c r="J105" s="231">
        <v>0.12615378532281671</v>
      </c>
      <c r="K105" s="231">
        <v>0.14646776673348419</v>
      </c>
      <c r="L105" s="231">
        <v>0.1623416177877017</v>
      </c>
      <c r="M105" s="231">
        <v>0.2043481763341862</v>
      </c>
      <c r="N105" s="231">
        <v>0.1816304842268989</v>
      </c>
      <c r="O105" s="231">
        <v>0.17405432551878419</v>
      </c>
      <c r="P105" s="231">
        <v>0.1292948453920901</v>
      </c>
      <c r="Q105" s="231">
        <v>0.10194567036135931</v>
      </c>
      <c r="R105" s="231">
        <v>9.9275785189740284E-2</v>
      </c>
      <c r="S105" s="231">
        <v>9.7413851424187112E-2</v>
      </c>
      <c r="T105" s="231">
        <v>0.10636187692244049</v>
      </c>
      <c r="U105" s="231">
        <v>0.12571576202839849</v>
      </c>
      <c r="V105" s="231">
        <v>0.12945732101347079</v>
      </c>
      <c r="W105" s="231">
        <v>0.1481433608589495</v>
      </c>
      <c r="DA105" s="73" t="s">
        <v>1221</v>
      </c>
    </row>
    <row r="106" spans="1:105" ht="12" customHeight="1" x14ac:dyDescent="0.25">
      <c r="A106" s="60" t="s">
        <v>1038</v>
      </c>
      <c r="B106" s="264">
        <v>0.2971265169939713</v>
      </c>
      <c r="C106" s="264">
        <v>0.34048946844642108</v>
      </c>
      <c r="D106" s="264">
        <v>0.4512275571913244</v>
      </c>
      <c r="E106" s="264">
        <v>1.395105221204725</v>
      </c>
      <c r="F106" s="264">
        <v>1.3260349847858</v>
      </c>
      <c r="G106" s="264">
        <v>1.315981474245411</v>
      </c>
      <c r="H106" s="264">
        <v>1.1214599654914681</v>
      </c>
      <c r="I106" s="264">
        <v>1.280570770133437</v>
      </c>
      <c r="J106" s="264">
        <v>0.63092534476351714</v>
      </c>
      <c r="K106" s="264">
        <v>0.59417095003982145</v>
      </c>
      <c r="L106" s="264">
        <v>0.72369738041430787</v>
      </c>
      <c r="M106" s="264">
        <v>0.78505875396494751</v>
      </c>
      <c r="N106" s="264">
        <v>0.75958615448461286</v>
      </c>
      <c r="O106" s="264">
        <v>0.6655057976904184</v>
      </c>
      <c r="P106" s="264">
        <v>0.73147117937692563</v>
      </c>
      <c r="Q106" s="264">
        <v>0.58976599880704894</v>
      </c>
      <c r="R106" s="264">
        <v>0.55932846757673627</v>
      </c>
      <c r="S106" s="264">
        <v>0.55889188294166481</v>
      </c>
      <c r="T106" s="264">
        <v>0.55999889766902644</v>
      </c>
      <c r="U106" s="264">
        <v>0.59441034728123887</v>
      </c>
      <c r="V106" s="264">
        <v>0.6198290053534975</v>
      </c>
      <c r="W106" s="264">
        <v>0.74614988315121222</v>
      </c>
      <c r="DA106" s="72" t="s">
        <v>1222</v>
      </c>
    </row>
    <row r="107" spans="1:105" ht="12" customHeight="1" x14ac:dyDescent="0.25">
      <c r="A107" s="132" t="s">
        <v>1040</v>
      </c>
      <c r="B107" s="318">
        <v>0.71281793434512908</v>
      </c>
      <c r="C107" s="318">
        <v>0.65817095969338368</v>
      </c>
      <c r="D107" s="318">
        <v>0.74275974298952219</v>
      </c>
      <c r="E107" s="318">
        <v>1.576854370767466</v>
      </c>
      <c r="F107" s="318">
        <v>1.559414131008596</v>
      </c>
      <c r="G107" s="318">
        <v>1.4173023723042319</v>
      </c>
      <c r="H107" s="318">
        <v>1.2420241713404421</v>
      </c>
      <c r="I107" s="318">
        <v>1.39561042293571</v>
      </c>
      <c r="J107" s="318">
        <v>0.94488584846569901</v>
      </c>
      <c r="K107" s="318">
        <v>0.9892925821268671</v>
      </c>
      <c r="L107" s="318">
        <v>1.210009610043189</v>
      </c>
      <c r="M107" s="318">
        <v>1.157162649337814</v>
      </c>
      <c r="N107" s="318">
        <v>1.0661292691092981</v>
      </c>
      <c r="O107" s="318">
        <v>0.97369453860900268</v>
      </c>
      <c r="P107" s="318">
        <v>0.8816185421212992</v>
      </c>
      <c r="Q107" s="318">
        <v>0.7072815444933197</v>
      </c>
      <c r="R107" s="318">
        <v>0.67786753922091547</v>
      </c>
      <c r="S107" s="318">
        <v>0.66621799545796256</v>
      </c>
      <c r="T107" s="318">
        <v>0.69078220498508014</v>
      </c>
      <c r="U107" s="318">
        <v>0.71594259331671939</v>
      </c>
      <c r="V107" s="318">
        <v>0.77505665184889405</v>
      </c>
      <c r="W107" s="318">
        <v>0.93383646191045766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12.049876128309229</v>
      </c>
      <c r="C110" s="225">
        <v>12.84059217252365</v>
      </c>
      <c r="D110" s="225">
        <v>13.406915723595469</v>
      </c>
      <c r="E110" s="225">
        <v>19.04101571017744</v>
      </c>
      <c r="F110" s="225">
        <v>19.828951847216022</v>
      </c>
      <c r="G110" s="225">
        <v>18.77599802281145</v>
      </c>
      <c r="H110" s="225">
        <v>24.02687735936302</v>
      </c>
      <c r="I110" s="225">
        <v>23.589556671240999</v>
      </c>
      <c r="J110" s="225">
        <v>22.045467225807471</v>
      </c>
      <c r="K110" s="225">
        <v>21.561116202536262</v>
      </c>
      <c r="L110" s="225">
        <v>21.39813975616849</v>
      </c>
      <c r="M110" s="225">
        <v>19.135236285557049</v>
      </c>
      <c r="N110" s="225">
        <v>18.990240453969051</v>
      </c>
      <c r="O110" s="225">
        <v>20.54915335033208</v>
      </c>
      <c r="P110" s="225">
        <v>27.685605052087769</v>
      </c>
      <c r="Q110" s="225">
        <v>31.630656712614979</v>
      </c>
      <c r="R110" s="225">
        <v>34.104166500189557</v>
      </c>
      <c r="S110" s="225">
        <v>36.604367112781588</v>
      </c>
      <c r="T110" s="225">
        <v>33.320643599920317</v>
      </c>
      <c r="U110" s="225">
        <v>35.921351432116339</v>
      </c>
      <c r="V110" s="225">
        <v>38.164387946021982</v>
      </c>
      <c r="W110" s="225">
        <v>35.603776513966892</v>
      </c>
      <c r="DA110" s="89" t="s">
        <v>1224</v>
      </c>
    </row>
    <row r="111" spans="1:105" ht="12" customHeight="1" x14ac:dyDescent="0.25">
      <c r="A111" s="55" t="s">
        <v>92</v>
      </c>
      <c r="B111" s="261">
        <v>3.9741145623753617E-2</v>
      </c>
      <c r="C111" s="261">
        <v>4.6923791629887718E-2</v>
      </c>
      <c r="D111" s="261">
        <v>5.1020284697136223E-2</v>
      </c>
      <c r="E111" s="261">
        <v>7.873243436348068E-2</v>
      </c>
      <c r="F111" s="261">
        <v>8.3586059968011758E-2</v>
      </c>
      <c r="G111" s="261">
        <v>7.9067236743593422E-2</v>
      </c>
      <c r="H111" s="261">
        <v>9.7555667310718533E-2</v>
      </c>
      <c r="I111" s="261">
        <v>9.7071517439379237E-2</v>
      </c>
      <c r="J111" s="261">
        <v>7.5384920647634246E-2</v>
      </c>
      <c r="K111" s="261">
        <v>9.360943486073435E-2</v>
      </c>
      <c r="L111" s="261">
        <v>9.6392961563012775E-2</v>
      </c>
      <c r="M111" s="261">
        <v>0.1009394539412885</v>
      </c>
      <c r="N111" s="261">
        <v>0.11093261450245551</v>
      </c>
      <c r="O111" s="261">
        <v>0.10909278705430631</v>
      </c>
      <c r="P111" s="261">
        <v>0.1101394997993045</v>
      </c>
      <c r="Q111" s="261">
        <v>0.11870459649786221</v>
      </c>
      <c r="R111" s="261">
        <v>0.12403684425554599</v>
      </c>
      <c r="S111" s="261">
        <v>0.1358863407226179</v>
      </c>
      <c r="T111" s="261">
        <v>0.1219067482406065</v>
      </c>
      <c r="U111" s="261">
        <v>0.12796091132325349</v>
      </c>
      <c r="V111" s="261">
        <v>0.136019007810676</v>
      </c>
      <c r="W111" s="261">
        <v>0.1268999171639564</v>
      </c>
      <c r="DA111" s="67" t="s">
        <v>1225</v>
      </c>
    </row>
    <row r="112" spans="1:105" ht="12" customHeight="1" x14ac:dyDescent="0.25">
      <c r="A112" s="202" t="s">
        <v>93</v>
      </c>
      <c r="B112" s="226">
        <v>8.5466913752033219E-2</v>
      </c>
      <c r="C112" s="226">
        <v>0.1009138410381638</v>
      </c>
      <c r="D112" s="226">
        <v>0.1097237184125861</v>
      </c>
      <c r="E112" s="226">
        <v>0.169321192723977</v>
      </c>
      <c r="F112" s="226">
        <v>0.17975935182624431</v>
      </c>
      <c r="G112" s="226">
        <v>0.17004121540314121</v>
      </c>
      <c r="H112" s="226">
        <v>0.20980225087129001</v>
      </c>
      <c r="I112" s="226">
        <v>0.20876104295824791</v>
      </c>
      <c r="J112" s="226">
        <v>0.16212206291668249</v>
      </c>
      <c r="K112" s="226">
        <v>0.2013155224905489</v>
      </c>
      <c r="L112" s="226">
        <v>0.20730174741829521</v>
      </c>
      <c r="M112" s="226">
        <v>0.2170793888493493</v>
      </c>
      <c r="N112" s="226">
        <v>0.23857058087178029</v>
      </c>
      <c r="O112" s="226">
        <v>0.23461386620335339</v>
      </c>
      <c r="P112" s="226">
        <v>0.2368649162547754</v>
      </c>
      <c r="Q112" s="226">
        <v>0.25528492829327859</v>
      </c>
      <c r="R112" s="226">
        <v>0.26675240745266249</v>
      </c>
      <c r="S112" s="226">
        <v>0.29223581706909102</v>
      </c>
      <c r="T112" s="226">
        <v>0.26217144408245802</v>
      </c>
      <c r="U112" s="226">
        <v>0.27519146718204512</v>
      </c>
      <c r="V112" s="226">
        <v>0.29252112959329818</v>
      </c>
      <c r="W112" s="226">
        <v>0.27290970366262968</v>
      </c>
      <c r="DA112" s="174" t="s">
        <v>1226</v>
      </c>
    </row>
    <row r="113" spans="1:105" ht="12" customHeight="1" x14ac:dyDescent="0.25">
      <c r="A113" s="202" t="s">
        <v>94</v>
      </c>
      <c r="B113" s="226">
        <v>0.54975407781789365</v>
      </c>
      <c r="C113" s="226">
        <v>0.649114296790405</v>
      </c>
      <c r="D113" s="226">
        <v>0.70578261203712334</v>
      </c>
      <c r="E113" s="226">
        <v>1.089135105908529</v>
      </c>
      <c r="F113" s="226">
        <v>1.156277117705427</v>
      </c>
      <c r="G113" s="226">
        <v>1.0937665520040361</v>
      </c>
      <c r="H113" s="226">
        <v>1.349523902155886</v>
      </c>
      <c r="I113" s="226">
        <v>1.3428264765566429</v>
      </c>
      <c r="J113" s="226">
        <v>1.042827701153243</v>
      </c>
      <c r="K113" s="226">
        <v>1.294934198025681</v>
      </c>
      <c r="L113" s="226">
        <v>1.3334397602402219</v>
      </c>
      <c r="M113" s="226">
        <v>1.396333083658434</v>
      </c>
      <c r="N113" s="226">
        <v>1.534572197870252</v>
      </c>
      <c r="O113" s="226">
        <v>1.509121179128186</v>
      </c>
      <c r="P113" s="226">
        <v>1.5236007466100749</v>
      </c>
      <c r="Q113" s="226">
        <v>1.6420849212112789</v>
      </c>
      <c r="R113" s="226">
        <v>1.715847891621719</v>
      </c>
      <c r="S113" s="226">
        <v>1.8797663922239729</v>
      </c>
      <c r="T113" s="226">
        <v>1.6863814796203329</v>
      </c>
      <c r="U113" s="226">
        <v>1.7701309737584769</v>
      </c>
      <c r="V113" s="226">
        <v>1.8816016254943639</v>
      </c>
      <c r="W113" s="226">
        <v>1.755453846150312</v>
      </c>
      <c r="DA113" s="174" t="s">
        <v>1227</v>
      </c>
    </row>
    <row r="114" spans="1:105" ht="12" customHeight="1" x14ac:dyDescent="0.25">
      <c r="A114" s="202" t="s">
        <v>95</v>
      </c>
      <c r="B114" s="226">
        <v>0.76670324010371194</v>
      </c>
      <c r="C114" s="226">
        <v>0.90527392997656353</v>
      </c>
      <c r="D114" s="226">
        <v>0.98430523263343872</v>
      </c>
      <c r="E114" s="226">
        <v>1.51893991932767</v>
      </c>
      <c r="F114" s="226">
        <v>1.612578147889959</v>
      </c>
      <c r="G114" s="226">
        <v>1.5253990705574081</v>
      </c>
      <c r="H114" s="226">
        <v>1.8820858091443979</v>
      </c>
      <c r="I114" s="226">
        <v>1.8727453820070949</v>
      </c>
      <c r="J114" s="226">
        <v>1.4543582478144801</v>
      </c>
      <c r="K114" s="226">
        <v>1.8059533988145651</v>
      </c>
      <c r="L114" s="226">
        <v>1.859654390772796</v>
      </c>
      <c r="M114" s="226">
        <v>1.9473672732984399</v>
      </c>
      <c r="N114" s="226">
        <v>2.1401596163692922</v>
      </c>
      <c r="O114" s="226">
        <v>2.1046648755009101</v>
      </c>
      <c r="P114" s="226">
        <v>2.1248585070747379</v>
      </c>
      <c r="Q114" s="226">
        <v>2.2901000291173421</v>
      </c>
      <c r="R114" s="226">
        <v>2.3929720417049292</v>
      </c>
      <c r="S114" s="226">
        <v>2.621577613897375</v>
      </c>
      <c r="T114" s="226">
        <v>2.351877315049391</v>
      </c>
      <c r="U114" s="226">
        <v>2.4686768279654761</v>
      </c>
      <c r="V114" s="226">
        <v>2.624137084307018</v>
      </c>
      <c r="W114" s="226">
        <v>2.4482076732167539</v>
      </c>
      <c r="DA114" s="174" t="s">
        <v>1228</v>
      </c>
    </row>
    <row r="115" spans="1:105" ht="12" customHeight="1" x14ac:dyDescent="0.25">
      <c r="A115" s="56" t="s">
        <v>96</v>
      </c>
      <c r="B115" s="262">
        <v>0.76300291062252157</v>
      </c>
      <c r="C115" s="262">
        <v>0.81463946319646219</v>
      </c>
      <c r="D115" s="262">
        <v>0.85594552512959177</v>
      </c>
      <c r="E115" s="262">
        <v>1.2083313412666139</v>
      </c>
      <c r="F115" s="262">
        <v>1.27763850111745</v>
      </c>
      <c r="G115" s="262">
        <v>1.211190609953934</v>
      </c>
      <c r="H115" s="262">
        <v>1.5133677721958929</v>
      </c>
      <c r="I115" s="262">
        <v>1.4928802073551191</v>
      </c>
      <c r="J115" s="262">
        <v>1.2799703404636329</v>
      </c>
      <c r="K115" s="262">
        <v>1.1258714251782851</v>
      </c>
      <c r="L115" s="262">
        <v>1.1101668095413979</v>
      </c>
      <c r="M115" s="262">
        <v>0.89466091118274105</v>
      </c>
      <c r="N115" s="262">
        <v>0.85426092662794262</v>
      </c>
      <c r="O115" s="262">
        <v>0.9502048323185428</v>
      </c>
      <c r="P115" s="262">
        <v>1.5409470521909421</v>
      </c>
      <c r="Q115" s="262">
        <v>1.766119455542926</v>
      </c>
      <c r="R115" s="262">
        <v>1.901703877360599</v>
      </c>
      <c r="S115" s="262">
        <v>2.0380544155503881</v>
      </c>
      <c r="T115" s="262">
        <v>1.8590042024357341</v>
      </c>
      <c r="U115" s="262">
        <v>1.9713809779771021</v>
      </c>
      <c r="V115" s="262">
        <v>2.1222436018217552</v>
      </c>
      <c r="W115" s="262">
        <v>1.9818134067413991</v>
      </c>
      <c r="DA115" s="68" t="s">
        <v>1229</v>
      </c>
    </row>
    <row r="116" spans="1:105" ht="12" customHeight="1" x14ac:dyDescent="0.25">
      <c r="A116" s="37" t="s">
        <v>160</v>
      </c>
      <c r="B116" s="228">
        <v>1.7378540954951009E-2</v>
      </c>
      <c r="C116" s="228">
        <v>9.3640759648540486E-3</v>
      </c>
      <c r="D116" s="228">
        <v>1.8975342652738252E-2</v>
      </c>
      <c r="E116" s="228">
        <v>5.4902547779243617E-2</v>
      </c>
      <c r="F116" s="228">
        <v>2.098936546394839E-2</v>
      </c>
      <c r="G116" s="228">
        <v>2.158396377172012E-2</v>
      </c>
      <c r="H116" s="228">
        <v>2.919690543938349E-2</v>
      </c>
      <c r="I116" s="228">
        <v>4.2699363936639881E-2</v>
      </c>
      <c r="J116" s="228">
        <v>4.9225114435835847E-2</v>
      </c>
      <c r="K116" s="228">
        <v>3.5128880848000602E-2</v>
      </c>
      <c r="L116" s="228">
        <v>4.2481009903191869E-2</v>
      </c>
      <c r="M116" s="228">
        <v>2.9433235691721391E-2</v>
      </c>
      <c r="N116" s="228">
        <v>3.7839821681403908E-2</v>
      </c>
      <c r="O116" s="228">
        <v>3.3433672924986821E-2</v>
      </c>
      <c r="P116" s="228">
        <v>4.3785137964062117E-2</v>
      </c>
      <c r="Q116" s="228">
        <v>4.8170620855347852E-2</v>
      </c>
      <c r="R116" s="228">
        <v>6.9710715905820092E-2</v>
      </c>
      <c r="S116" s="228">
        <v>5.5774104290186401E-2</v>
      </c>
      <c r="T116" s="228">
        <v>5.5367081127440022E-2</v>
      </c>
      <c r="U116" s="228">
        <v>5.2956459482201498E-2</v>
      </c>
      <c r="V116" s="228">
        <v>5.2650663754623253E-2</v>
      </c>
      <c r="W116" s="228">
        <v>4.6636355005471433E-2</v>
      </c>
      <c r="DA116" s="69" t="s">
        <v>1230</v>
      </c>
    </row>
    <row r="117" spans="1:105" ht="12" customHeight="1" x14ac:dyDescent="0.25">
      <c r="A117" s="37" t="s">
        <v>162</v>
      </c>
      <c r="B117" s="228">
        <v>0.56497128262470586</v>
      </c>
      <c r="C117" s="228">
        <v>0.53756810641188235</v>
      </c>
      <c r="D117" s="228">
        <v>0.49924114096674849</v>
      </c>
      <c r="E117" s="228">
        <v>0.41980744477450488</v>
      </c>
      <c r="F117" s="228">
        <v>0.4795748725676881</v>
      </c>
      <c r="G117" s="228">
        <v>0.38901709253676447</v>
      </c>
      <c r="H117" s="228">
        <v>0.52449132830962986</v>
      </c>
      <c r="I117" s="228">
        <v>0.49195633035700048</v>
      </c>
      <c r="J117" s="228">
        <v>0.69180598619995426</v>
      </c>
      <c r="K117" s="228">
        <v>0.6877446825294069</v>
      </c>
      <c r="L117" s="228">
        <v>0.67585590557129815</v>
      </c>
      <c r="M117" s="228">
        <v>0.50033450856296446</v>
      </c>
      <c r="N117" s="228">
        <v>0.45121702749563958</v>
      </c>
      <c r="O117" s="228">
        <v>0.52917855587020113</v>
      </c>
      <c r="P117" s="228">
        <v>0.6454185115827995</v>
      </c>
      <c r="Q117" s="228">
        <v>0.72907746749812952</v>
      </c>
      <c r="R117" s="228">
        <v>0.79277134414526995</v>
      </c>
      <c r="S117" s="228">
        <v>0.83368724968585117</v>
      </c>
      <c r="T117" s="228">
        <v>0.80013127947167562</v>
      </c>
      <c r="U117" s="228">
        <v>0.82553662550088425</v>
      </c>
      <c r="V117" s="228">
        <v>0.9356738932554326</v>
      </c>
      <c r="W117" s="228">
        <v>0.8767268296524936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0.1806530870428647</v>
      </c>
      <c r="C120" s="228">
        <v>0.26770728081972578</v>
      </c>
      <c r="D120" s="228">
        <v>0.33772904151010491</v>
      </c>
      <c r="E120" s="228">
        <v>0.73362134871286511</v>
      </c>
      <c r="F120" s="228">
        <v>0.77707426308581362</v>
      </c>
      <c r="G120" s="228">
        <v>0.80058955364544993</v>
      </c>
      <c r="H120" s="228">
        <v>0.95967953844687981</v>
      </c>
      <c r="I120" s="228">
        <v>0.95822451306147871</v>
      </c>
      <c r="J120" s="228">
        <v>0.53893923982784331</v>
      </c>
      <c r="K120" s="228">
        <v>0.4029978618008771</v>
      </c>
      <c r="L120" s="228">
        <v>0.39182989406690838</v>
      </c>
      <c r="M120" s="228">
        <v>0.36489316692805512</v>
      </c>
      <c r="N120" s="228">
        <v>0.365204077450899</v>
      </c>
      <c r="O120" s="228">
        <v>0.38759260352335478</v>
      </c>
      <c r="P120" s="228">
        <v>0.85174340264408044</v>
      </c>
      <c r="Q120" s="228">
        <v>0.98887136718944879</v>
      </c>
      <c r="R120" s="228">
        <v>1.0392218173095089</v>
      </c>
      <c r="S120" s="228">
        <v>1.14859306157435</v>
      </c>
      <c r="T120" s="228">
        <v>1.003505841836619</v>
      </c>
      <c r="U120" s="228">
        <v>1.092887892994016</v>
      </c>
      <c r="V120" s="228">
        <v>1.1339190448116989</v>
      </c>
      <c r="W120" s="228">
        <v>1.058450222083434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5.0290421900062405</v>
      </c>
      <c r="C121" s="263">
        <f t="shared" si="4"/>
        <v>5.1273592794324561</v>
      </c>
      <c r="D121" s="263">
        <f t="shared" si="4"/>
        <v>5.2358522490630266</v>
      </c>
      <c r="E121" s="263">
        <f t="shared" si="4"/>
        <v>7.2162137805008113</v>
      </c>
      <c r="F121" s="263">
        <f t="shared" si="4"/>
        <v>7.3754446925709241</v>
      </c>
      <c r="G121" s="263">
        <f t="shared" si="4"/>
        <v>7.0005331511513624</v>
      </c>
      <c r="H121" s="263">
        <f t="shared" si="4"/>
        <v>9.2909077202715817</v>
      </c>
      <c r="I121" s="263">
        <f t="shared" si="4"/>
        <v>9.0194130378332282</v>
      </c>
      <c r="J121" s="263">
        <f t="shared" si="4"/>
        <v>9.6422193452492575</v>
      </c>
      <c r="K121" s="263">
        <f t="shared" si="4"/>
        <v>8.8740508471960222</v>
      </c>
      <c r="L121" s="263">
        <f t="shared" si="4"/>
        <v>8.642578698861751</v>
      </c>
      <c r="M121" s="263">
        <f t="shared" si="4"/>
        <v>7.3767437573556451</v>
      </c>
      <c r="N121" s="263">
        <f t="shared" si="4"/>
        <v>6.8863721638834816</v>
      </c>
      <c r="O121" s="263">
        <f t="shared" si="4"/>
        <v>7.9265540512051205</v>
      </c>
      <c r="P121" s="263">
        <f t="shared" si="4"/>
        <v>11.635905469105408</v>
      </c>
      <c r="Q121" s="263">
        <f t="shared" si="4"/>
        <v>13.679624817862791</v>
      </c>
      <c r="R121" s="263">
        <f t="shared" si="4"/>
        <v>14.962646467574714</v>
      </c>
      <c r="S121" s="263">
        <f t="shared" si="4"/>
        <v>15.94498337079966</v>
      </c>
      <c r="T121" s="263">
        <f t="shared" si="4"/>
        <v>14.573822640093828</v>
      </c>
      <c r="U121" s="263">
        <f t="shared" si="4"/>
        <v>16.067638497567245</v>
      </c>
      <c r="V121" s="263">
        <f t="shared" si="4"/>
        <v>16.928308097305408</v>
      </c>
      <c r="W121" s="263">
        <f t="shared" si="4"/>
        <v>15.782123573065739</v>
      </c>
      <c r="DA121" s="70"/>
    </row>
    <row r="122" spans="1:105" ht="12" customHeight="1" x14ac:dyDescent="0.25">
      <c r="A122" s="60" t="s">
        <v>1054</v>
      </c>
      <c r="B122" s="264">
        <v>5.0237152749612459</v>
      </c>
      <c r="C122" s="264">
        <v>5.1210696003686493</v>
      </c>
      <c r="D122" s="264">
        <v>5.2290134748433266</v>
      </c>
      <c r="E122" s="264">
        <v>7.2056604614518207</v>
      </c>
      <c r="F122" s="264">
        <v>7.3642407920943036</v>
      </c>
      <c r="G122" s="264">
        <v>6.9899349550912104</v>
      </c>
      <c r="H122" s="264">
        <v>9.2778313294487837</v>
      </c>
      <c r="I122" s="264">
        <v>9.0064015426039816</v>
      </c>
      <c r="J122" s="264">
        <v>9.6321147279398964</v>
      </c>
      <c r="K122" s="264">
        <v>8.8657300747666206</v>
      </c>
      <c r="L122" s="264">
        <v>8.6343936484831563</v>
      </c>
      <c r="M122" s="264">
        <v>7.3700611543793579</v>
      </c>
      <c r="N122" s="264">
        <v>6.8799234738456079</v>
      </c>
      <c r="O122" s="264">
        <v>7.9194927738725287</v>
      </c>
      <c r="P122" s="264">
        <v>11.62317010107793</v>
      </c>
      <c r="Q122" s="264">
        <v>13.66492886673735</v>
      </c>
      <c r="R122" s="264">
        <v>14.946872343475849</v>
      </c>
      <c r="S122" s="264">
        <v>15.92801511941007</v>
      </c>
      <c r="T122" s="264">
        <v>14.55844524892759</v>
      </c>
      <c r="U122" s="264">
        <v>16.051340476231371</v>
      </c>
      <c r="V122" s="264">
        <v>16.910798093751829</v>
      </c>
      <c r="W122" s="264">
        <v>15.765787488600379</v>
      </c>
      <c r="DA122" s="72" t="s">
        <v>1235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0.4572808485754547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7.1601933453794826E-4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6.5685929500824664E-2</v>
      </c>
      <c r="F125" s="231">
        <v>7.0436129733920438E-2</v>
      </c>
      <c r="G125" s="231">
        <v>0.20675342543147671</v>
      </c>
      <c r="H125" s="231">
        <v>0.16741165404730479</v>
      </c>
      <c r="I125" s="231">
        <v>7.4448343545580012E-2</v>
      </c>
      <c r="J125" s="231">
        <v>7.5576128917459393E-2</v>
      </c>
      <c r="K125" s="231">
        <v>7.0840493032394869E-2</v>
      </c>
      <c r="L125" s="231">
        <v>6.635754665496553E-2</v>
      </c>
      <c r="M125" s="231">
        <v>5.6280333163561888E-2</v>
      </c>
      <c r="N125" s="231">
        <v>5.8732793003901412E-2</v>
      </c>
      <c r="O125" s="231">
        <v>6.2950492988000581E-2</v>
      </c>
      <c r="P125" s="231">
        <v>8.9440577308076044E-2</v>
      </c>
      <c r="Q125" s="231">
        <v>9.0898440449836401E-2</v>
      </c>
      <c r="R125" s="231">
        <v>9.5675397441936941E-2</v>
      </c>
      <c r="S125" s="231">
        <v>9.0936558737388484E-2</v>
      </c>
      <c r="T125" s="231">
        <v>9.6605837236239875E-2</v>
      </c>
      <c r="U125" s="231">
        <v>9.5183524961211782E-2</v>
      </c>
      <c r="V125" s="231">
        <v>0.1088265072385525</v>
      </c>
      <c r="W125" s="231">
        <v>5.743477416184823E-2</v>
      </c>
      <c r="DA125" s="73" t="s">
        <v>1238</v>
      </c>
    </row>
    <row r="126" spans="1:105" ht="12" customHeight="1" x14ac:dyDescent="0.25">
      <c r="A126" s="64" t="s">
        <v>160</v>
      </c>
      <c r="B126" s="231">
        <v>0.12471497229330759</v>
      </c>
      <c r="C126" s="231">
        <v>7.3456666778424579E-2</v>
      </c>
      <c r="D126" s="231">
        <v>0.142891480843788</v>
      </c>
      <c r="E126" s="231">
        <v>0.44494281023129151</v>
      </c>
      <c r="F126" s="231">
        <v>0.17907905761931259</v>
      </c>
      <c r="G126" s="231">
        <v>0.17513383139036509</v>
      </c>
      <c r="H126" s="231">
        <v>0.20941614816070431</v>
      </c>
      <c r="I126" s="231">
        <v>0.31992185404153167</v>
      </c>
      <c r="J126" s="231">
        <v>0.25528249040504891</v>
      </c>
      <c r="K126" s="231">
        <v>0.17931719374878399</v>
      </c>
      <c r="L126" s="231">
        <v>0.22451755630213369</v>
      </c>
      <c r="M126" s="231">
        <v>0.14284966886244049</v>
      </c>
      <c r="N126" s="231">
        <v>0.19936186242974679</v>
      </c>
      <c r="O126" s="231">
        <v>0.15950422431049249</v>
      </c>
      <c r="P126" s="231">
        <v>0.22696758312441309</v>
      </c>
      <c r="Q126" s="231">
        <v>0.2302588738550149</v>
      </c>
      <c r="R126" s="231">
        <v>0.32223624243142912</v>
      </c>
      <c r="S126" s="231">
        <v>0.26057144678099708</v>
      </c>
      <c r="T126" s="231">
        <v>0.26466980534663209</v>
      </c>
      <c r="U126" s="231">
        <v>0.23479424856677461</v>
      </c>
      <c r="V126" s="231">
        <v>0.24537302240536429</v>
      </c>
      <c r="W126" s="231">
        <v>0.21456314376960561</v>
      </c>
      <c r="DA126" s="73" t="s">
        <v>1239</v>
      </c>
    </row>
    <row r="127" spans="1:105" ht="12" customHeight="1" x14ac:dyDescent="0.25">
      <c r="A127" s="64" t="s">
        <v>70</v>
      </c>
      <c r="B127" s="231">
        <v>0.2798669827992738</v>
      </c>
      <c r="C127" s="231">
        <v>0.32884877826166109</v>
      </c>
      <c r="D127" s="231">
        <v>0.19219860169179709</v>
      </c>
      <c r="E127" s="231">
        <v>0.34572683226852641</v>
      </c>
      <c r="F127" s="231">
        <v>0.37072871154023251</v>
      </c>
      <c r="G127" s="231">
        <v>0.31091437305628372</v>
      </c>
      <c r="H127" s="231">
        <v>0.50350871690508925</v>
      </c>
      <c r="I127" s="231">
        <v>0.35162057168563948</v>
      </c>
      <c r="J127" s="231">
        <v>0.29703638126675092</v>
      </c>
      <c r="K127" s="231">
        <v>0.22308138781835751</v>
      </c>
      <c r="L127" s="231">
        <v>0.15664444604203401</v>
      </c>
      <c r="M127" s="231">
        <v>0.1327011259963399</v>
      </c>
      <c r="N127" s="231">
        <v>0.1384068859106016</v>
      </c>
      <c r="O127" s="231">
        <v>0.14833311913261249</v>
      </c>
      <c r="P127" s="231">
        <v>0.14044859761359671</v>
      </c>
      <c r="Q127" s="231">
        <v>0</v>
      </c>
      <c r="R127" s="231">
        <v>0</v>
      </c>
      <c r="S127" s="231">
        <v>2.0628483102401998E-3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8.7718257876379602E-2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2.036097994956559E-4</v>
      </c>
      <c r="T128" s="231">
        <v>1.9987798243651921E-4</v>
      </c>
      <c r="U128" s="231">
        <v>0</v>
      </c>
      <c r="V128" s="231">
        <v>0</v>
      </c>
      <c r="W128" s="231">
        <v>0</v>
      </c>
      <c r="DA128" s="73" t="s">
        <v>1241</v>
      </c>
    </row>
    <row r="129" spans="1:105" ht="12" customHeight="1" x14ac:dyDescent="0.25">
      <c r="A129" s="64" t="s">
        <v>162</v>
      </c>
      <c r="B129" s="231">
        <v>3.874181327025942</v>
      </c>
      <c r="C129" s="231">
        <v>4.029471340475153</v>
      </c>
      <c r="D129" s="231">
        <v>3.592322880712425</v>
      </c>
      <c r="E129" s="231">
        <v>3.250948714490526</v>
      </c>
      <c r="F129" s="231">
        <v>3.90976089286927</v>
      </c>
      <c r="G129" s="231">
        <v>3.0161700038229209</v>
      </c>
      <c r="H129" s="231">
        <v>3.5946775846180499</v>
      </c>
      <c r="I129" s="231">
        <v>3.5220648086894131</v>
      </c>
      <c r="J129" s="231">
        <v>3.4282058888107652</v>
      </c>
      <c r="K129" s="231">
        <v>3.3545413396551411</v>
      </c>
      <c r="L129" s="231">
        <v>3.413169642863191</v>
      </c>
      <c r="M129" s="231">
        <v>2.3203311741421802</v>
      </c>
      <c r="N129" s="231">
        <v>2.2715733693397882</v>
      </c>
      <c r="O129" s="231">
        <v>2.412340588530951</v>
      </c>
      <c r="P129" s="231">
        <v>3.196883539536111</v>
      </c>
      <c r="Q129" s="231">
        <v>3.3300909600295538</v>
      </c>
      <c r="R129" s="231">
        <v>3.5016365984957321</v>
      </c>
      <c r="S129" s="231">
        <v>3.7217368866620482</v>
      </c>
      <c r="T129" s="231">
        <v>3.654788967285417</v>
      </c>
      <c r="U129" s="231">
        <v>3.4974631381216361</v>
      </c>
      <c r="V129" s="231">
        <v>4.1667338556125948</v>
      </c>
      <c r="W129" s="231">
        <v>3.8542786446270338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0.74495199284272273</v>
      </c>
      <c r="C131" s="231">
        <v>0.68929281485341098</v>
      </c>
      <c r="D131" s="231">
        <v>0.84431966301986072</v>
      </c>
      <c r="E131" s="231">
        <v>0.74867134486773057</v>
      </c>
      <c r="F131" s="231">
        <v>0.92804069818965262</v>
      </c>
      <c r="G131" s="231">
        <v>1.029326916302014</v>
      </c>
      <c r="H131" s="231">
        <v>1.4434196651237019</v>
      </c>
      <c r="I131" s="231">
        <v>1.5684912582073409</v>
      </c>
      <c r="J131" s="231">
        <v>1.6280484039810019</v>
      </c>
      <c r="K131" s="231">
        <v>1.432881492896716</v>
      </c>
      <c r="L131" s="231">
        <v>1.5600813858000739</v>
      </c>
      <c r="M131" s="231">
        <v>1.2644379092729849</v>
      </c>
      <c r="N131" s="231">
        <v>0.99683427954964499</v>
      </c>
      <c r="O131" s="231">
        <v>1.4425260055231031</v>
      </c>
      <c r="P131" s="231">
        <v>2.503745730449328</v>
      </c>
      <c r="Q131" s="231">
        <v>3.814893946304736</v>
      </c>
      <c r="R131" s="231">
        <v>4.2668636601330183</v>
      </c>
      <c r="S131" s="231">
        <v>4.591879309549606</v>
      </c>
      <c r="T131" s="231">
        <v>3.6133485757670298</v>
      </c>
      <c r="U131" s="231">
        <v>3.8482967859381079</v>
      </c>
      <c r="V131" s="231">
        <v>3.8310833603041461</v>
      </c>
      <c r="W131" s="231">
        <v>4.0556237057678697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2.3496848300929201</v>
      </c>
      <c r="F132" s="231">
        <v>1.9061953021419149</v>
      </c>
      <c r="G132" s="231">
        <v>2.2516364050881501</v>
      </c>
      <c r="H132" s="231">
        <v>3.3593975605939339</v>
      </c>
      <c r="I132" s="231">
        <v>3.082136448558098</v>
      </c>
      <c r="J132" s="231">
        <v>3.9479654345588711</v>
      </c>
      <c r="K132" s="231">
        <v>3.6050681676152281</v>
      </c>
      <c r="L132" s="231">
        <v>3.2136230708207592</v>
      </c>
      <c r="M132" s="231">
        <v>3.453460942941851</v>
      </c>
      <c r="N132" s="231">
        <v>3.2150142836119251</v>
      </c>
      <c r="O132" s="231">
        <v>3.6938383433873669</v>
      </c>
      <c r="P132" s="231">
        <v>5.465684073046404</v>
      </c>
      <c r="Q132" s="231">
        <v>6.1987866460982124</v>
      </c>
      <c r="R132" s="231">
        <v>6.760460444973738</v>
      </c>
      <c r="S132" s="231">
        <v>7.2606244595702991</v>
      </c>
      <c r="T132" s="231">
        <v>6.9288321853098376</v>
      </c>
      <c r="U132" s="231">
        <v>8.3748867593090992</v>
      </c>
      <c r="V132" s="231">
        <v>8.5587813481911699</v>
      </c>
      <c r="W132" s="231">
        <v>7.5838872202740211</v>
      </c>
      <c r="DA132" s="73" t="s">
        <v>1245</v>
      </c>
    </row>
    <row r="133" spans="1:105" ht="12" customHeight="1" x14ac:dyDescent="0.25">
      <c r="A133" s="60" t="s">
        <v>1066</v>
      </c>
      <c r="B133" s="264">
        <v>5.3269150449943648E-3</v>
      </c>
      <c r="C133" s="264">
        <v>6.2896790638070276E-3</v>
      </c>
      <c r="D133" s="264">
        <v>6.8387742197000227E-3</v>
      </c>
      <c r="E133" s="264">
        <v>1.05533190489903E-2</v>
      </c>
      <c r="F133" s="264">
        <v>1.1203900476620119E-2</v>
      </c>
      <c r="G133" s="264">
        <v>1.059819606015166E-2</v>
      </c>
      <c r="H133" s="264">
        <v>1.3076390822798019E-2</v>
      </c>
      <c r="I133" s="264">
        <v>1.301149522924654E-2</v>
      </c>
      <c r="J133" s="264">
        <v>1.0104617309360299E-2</v>
      </c>
      <c r="K133" s="264">
        <v>8.3207724294016121E-3</v>
      </c>
      <c r="L133" s="264">
        <v>8.1850503785949429E-3</v>
      </c>
      <c r="M133" s="264">
        <v>6.682602976286825E-3</v>
      </c>
      <c r="N133" s="264">
        <v>6.4486900378736426E-3</v>
      </c>
      <c r="O133" s="264">
        <v>7.0612773325913827E-3</v>
      </c>
      <c r="P133" s="264">
        <v>1.273536802747847E-2</v>
      </c>
      <c r="Q133" s="264">
        <v>1.469595112544126E-2</v>
      </c>
      <c r="R133" s="264">
        <v>1.5774124098865149E-2</v>
      </c>
      <c r="S133" s="264">
        <v>1.6968251389589489E-2</v>
      </c>
      <c r="T133" s="264">
        <v>1.5377391166237439E-2</v>
      </c>
      <c r="U133" s="264">
        <v>1.629802133587584E-2</v>
      </c>
      <c r="V133" s="264">
        <v>1.751000355357835E-2</v>
      </c>
      <c r="W133" s="264">
        <v>1.6336084465360071E-2</v>
      </c>
      <c r="DA133" s="72" t="s">
        <v>1246</v>
      </c>
    </row>
    <row r="134" spans="1:105" ht="12" customHeight="1" x14ac:dyDescent="0.25">
      <c r="A134" s="57" t="s">
        <v>1012</v>
      </c>
      <c r="B134" s="263">
        <v>1.827928978005227</v>
      </c>
      <c r="C134" s="263">
        <v>1.877514221356132</v>
      </c>
      <c r="D134" s="263">
        <v>1.914697485049017</v>
      </c>
      <c r="E134" s="263">
        <v>2.4281386336907889</v>
      </c>
      <c r="F134" s="263">
        <v>2.552444076746454</v>
      </c>
      <c r="G134" s="263">
        <v>2.3623199249476539</v>
      </c>
      <c r="H134" s="263">
        <v>3.0247670458619891</v>
      </c>
      <c r="I134" s="263">
        <v>2.9578442083378822</v>
      </c>
      <c r="J134" s="263">
        <v>2.9203020974387179</v>
      </c>
      <c r="K134" s="263">
        <v>2.6848240792327678</v>
      </c>
      <c r="L134" s="263">
        <v>2.653088428908724</v>
      </c>
      <c r="M134" s="263">
        <v>2.1331345450205799</v>
      </c>
      <c r="N134" s="263">
        <v>2.0243768390947472</v>
      </c>
      <c r="O134" s="263">
        <v>2.2760542796398422</v>
      </c>
      <c r="P134" s="263">
        <v>3.3380190250445612</v>
      </c>
      <c r="Q134" s="263">
        <v>3.806159650422587</v>
      </c>
      <c r="R134" s="263">
        <v>4.1258467684880289</v>
      </c>
      <c r="S134" s="263">
        <v>4.3857871454740414</v>
      </c>
      <c r="T134" s="263">
        <v>4.0475156477803873</v>
      </c>
      <c r="U134" s="263">
        <v>4.2807380023638641</v>
      </c>
      <c r="V134" s="263">
        <v>4.6354852904564261</v>
      </c>
      <c r="W134" s="263">
        <v>4.3304302328343498</v>
      </c>
      <c r="DA134" s="70" t="s">
        <v>1247</v>
      </c>
    </row>
    <row r="135" spans="1:105" ht="12" customHeight="1" x14ac:dyDescent="0.25">
      <c r="A135" s="60" t="s">
        <v>1014</v>
      </c>
      <c r="B135" s="264">
        <v>1.776682916725419</v>
      </c>
      <c r="C135" s="264">
        <v>1.796503475145184</v>
      </c>
      <c r="D135" s="264">
        <v>1.8145555389592489</v>
      </c>
      <c r="E135" s="264">
        <v>2.1336740240172252</v>
      </c>
      <c r="F135" s="264">
        <v>2.2402875977160228</v>
      </c>
      <c r="G135" s="264">
        <v>2.024639527762679</v>
      </c>
      <c r="H135" s="264">
        <v>2.6384283392110071</v>
      </c>
      <c r="I135" s="264">
        <v>2.5492805357254511</v>
      </c>
      <c r="J135" s="264">
        <v>2.7404171331433509</v>
      </c>
      <c r="K135" s="264">
        <v>2.55409281902875</v>
      </c>
      <c r="L135" s="264">
        <v>2.5240856498986859</v>
      </c>
      <c r="M135" s="264">
        <v>2.0055572518465752</v>
      </c>
      <c r="N135" s="264">
        <v>1.894189413106234</v>
      </c>
      <c r="O135" s="264">
        <v>2.1405637236998611</v>
      </c>
      <c r="P135" s="264">
        <v>2.9933335102789589</v>
      </c>
      <c r="Q135" s="264">
        <v>3.3880287397540889</v>
      </c>
      <c r="R135" s="264">
        <v>3.6940698828007479</v>
      </c>
      <c r="S135" s="264">
        <v>3.896653477010906</v>
      </c>
      <c r="T135" s="264">
        <v>3.6337240850534109</v>
      </c>
      <c r="U135" s="264">
        <v>3.819829674051094</v>
      </c>
      <c r="V135" s="264">
        <v>4.1708108077282233</v>
      </c>
      <c r="W135" s="264">
        <v>3.89260300061233</v>
      </c>
      <c r="DA135" s="72" t="s">
        <v>1248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0.19056635610500969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7.2082109010582001E-4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3.4091543219368289E-2</v>
      </c>
      <c r="F137" s="297">
        <v>3.475239041642425E-2</v>
      </c>
      <c r="G137" s="297">
        <v>0.11262496254778311</v>
      </c>
      <c r="H137" s="297">
        <v>9.8464388973113909E-2</v>
      </c>
      <c r="I137" s="297">
        <v>4.43966160969212E-2</v>
      </c>
      <c r="J137" s="297">
        <v>5.0971835043996418E-2</v>
      </c>
      <c r="K137" s="297">
        <v>4.7176478713082039E-2</v>
      </c>
      <c r="L137" s="297">
        <v>4.3317282850623917E-2</v>
      </c>
      <c r="M137" s="297">
        <v>4.2486205261837627E-2</v>
      </c>
      <c r="N137" s="297">
        <v>4.164337656153113E-2</v>
      </c>
      <c r="O137" s="297">
        <v>4.833585890089153E-2</v>
      </c>
      <c r="P137" s="297">
        <v>7.3170596938797003E-2</v>
      </c>
      <c r="Q137" s="297">
        <v>8.4259646413725783E-2</v>
      </c>
      <c r="R137" s="297">
        <v>9.0115900635965251E-2</v>
      </c>
      <c r="S137" s="297">
        <v>8.6862140064099466E-2</v>
      </c>
      <c r="T137" s="297">
        <v>8.7324716819240894E-2</v>
      </c>
      <c r="U137" s="297">
        <v>9.4876154283238756E-2</v>
      </c>
      <c r="V137" s="297">
        <v>0.10027746905026071</v>
      </c>
      <c r="W137" s="297">
        <v>5.4112996817255163E-2</v>
      </c>
      <c r="DA137" s="122" t="s">
        <v>1250</v>
      </c>
    </row>
    <row r="138" spans="1:105" ht="12" customHeight="1" x14ac:dyDescent="0.25">
      <c r="A138" s="59" t="s">
        <v>160</v>
      </c>
      <c r="B138" s="297">
        <v>5.0695792132093152E-2</v>
      </c>
      <c r="C138" s="297">
        <v>2.914008909956551E-2</v>
      </c>
      <c r="D138" s="297">
        <v>5.7860308365826972E-2</v>
      </c>
      <c r="E138" s="297">
        <v>0.2266194292246472</v>
      </c>
      <c r="F138" s="297">
        <v>8.6706695510323367E-2</v>
      </c>
      <c r="G138" s="297">
        <v>9.3620430049303899E-2</v>
      </c>
      <c r="H138" s="297">
        <v>0.12087105341175799</v>
      </c>
      <c r="I138" s="297">
        <v>0.1872222133430122</v>
      </c>
      <c r="J138" s="297">
        <v>0.16896054070583011</v>
      </c>
      <c r="K138" s="297">
        <v>0.1171883709725587</v>
      </c>
      <c r="L138" s="297">
        <v>0.14382680379564949</v>
      </c>
      <c r="M138" s="297">
        <v>0.1058252146887546</v>
      </c>
      <c r="N138" s="297">
        <v>0.13871582246162731</v>
      </c>
      <c r="O138" s="297">
        <v>0.1201880062541576</v>
      </c>
      <c r="P138" s="297">
        <v>0.18221514640530201</v>
      </c>
      <c r="Q138" s="297">
        <v>0.209458608220913</v>
      </c>
      <c r="R138" s="297">
        <v>0.29784764736694791</v>
      </c>
      <c r="S138" s="297">
        <v>0.24425163015577139</v>
      </c>
      <c r="T138" s="297">
        <v>0.23477770455965641</v>
      </c>
      <c r="U138" s="297">
        <v>0.22966847137663771</v>
      </c>
      <c r="V138" s="297">
        <v>0.22187793872698369</v>
      </c>
      <c r="W138" s="297">
        <v>0.19838116171818199</v>
      </c>
      <c r="DA138" s="122" t="s">
        <v>1251</v>
      </c>
    </row>
    <row r="139" spans="1:105" ht="12" customHeight="1" x14ac:dyDescent="0.25">
      <c r="A139" s="59" t="s">
        <v>70</v>
      </c>
      <c r="B139" s="297">
        <v>0.11734581207798531</v>
      </c>
      <c r="C139" s="297">
        <v>0.13456078147595141</v>
      </c>
      <c r="D139" s="297">
        <v>8.0276280313237053E-2</v>
      </c>
      <c r="E139" s="297">
        <v>0.1816304442126839</v>
      </c>
      <c r="F139" s="297">
        <v>0.1851512578404397</v>
      </c>
      <c r="G139" s="297">
        <v>0.17143677659615969</v>
      </c>
      <c r="H139" s="297">
        <v>0.29976556570492718</v>
      </c>
      <c r="I139" s="297">
        <v>0.2122512971620894</v>
      </c>
      <c r="J139" s="297">
        <v>0.20278532272809499</v>
      </c>
      <c r="K139" s="297">
        <v>0.15037946359590459</v>
      </c>
      <c r="L139" s="297">
        <v>0.103506383399705</v>
      </c>
      <c r="M139" s="297">
        <v>0.101402144181739</v>
      </c>
      <c r="N139" s="297">
        <v>9.9335441555479714E-2</v>
      </c>
      <c r="O139" s="297">
        <v>0.11528948013225961</v>
      </c>
      <c r="P139" s="297">
        <v>0.1163056087017301</v>
      </c>
      <c r="Q139" s="297">
        <v>0</v>
      </c>
      <c r="R139" s="297">
        <v>0</v>
      </c>
      <c r="S139" s="297">
        <v>1.9945298967210521E-3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1252</v>
      </c>
    </row>
    <row r="140" spans="1:105" ht="12" customHeight="1" x14ac:dyDescent="0.25">
      <c r="A140" s="59" t="s">
        <v>162</v>
      </c>
      <c r="B140" s="297">
        <v>1.60864131251534</v>
      </c>
      <c r="C140" s="297">
        <v>1.6328026045696671</v>
      </c>
      <c r="D140" s="297">
        <v>1.485852594175175</v>
      </c>
      <c r="E140" s="297">
        <v>1.691332607360525</v>
      </c>
      <c r="F140" s="297">
        <v>1.9336772539488361</v>
      </c>
      <c r="G140" s="297">
        <v>1.6469573585694319</v>
      </c>
      <c r="H140" s="297">
        <v>2.119327331121208</v>
      </c>
      <c r="I140" s="297">
        <v>2.105410409123428</v>
      </c>
      <c r="J140" s="297">
        <v>2.31769943466543</v>
      </c>
      <c r="K140" s="297">
        <v>2.2393485057472038</v>
      </c>
      <c r="L140" s="297">
        <v>2.233435179852707</v>
      </c>
      <c r="M140" s="297">
        <v>1.755843687714244</v>
      </c>
      <c r="N140" s="297">
        <v>1.614494772527596</v>
      </c>
      <c r="O140" s="297">
        <v>1.8567503784125521</v>
      </c>
      <c r="P140" s="297">
        <v>2.6216421582331302</v>
      </c>
      <c r="Q140" s="297">
        <v>3.0943104851194509</v>
      </c>
      <c r="R140" s="297">
        <v>3.306106334797835</v>
      </c>
      <c r="S140" s="297">
        <v>3.5635451768943152</v>
      </c>
      <c r="T140" s="297">
        <v>3.3116216636745142</v>
      </c>
      <c r="U140" s="297">
        <v>3.4945642273011122</v>
      </c>
      <c r="V140" s="297">
        <v>3.8486553999509789</v>
      </c>
      <c r="W140" s="297">
        <v>3.6401088420768928</v>
      </c>
      <c r="DA140" s="122" t="s">
        <v>1253</v>
      </c>
    </row>
    <row r="141" spans="1:105" ht="12" customHeight="1" x14ac:dyDescent="0.25">
      <c r="A141" s="60" t="s">
        <v>1021</v>
      </c>
      <c r="B141" s="264">
        <v>5.1246061279808172E-2</v>
      </c>
      <c r="C141" s="264">
        <v>8.1010746210948031E-2</v>
      </c>
      <c r="D141" s="264">
        <v>0.1001419460897679</v>
      </c>
      <c r="E141" s="264">
        <v>0.29446460967356403</v>
      </c>
      <c r="F141" s="264">
        <v>0.3121564790304312</v>
      </c>
      <c r="G141" s="264">
        <v>0.33768039718497511</v>
      </c>
      <c r="H141" s="264">
        <v>0.38633870665098202</v>
      </c>
      <c r="I141" s="264">
        <v>0.40856367261243087</v>
      </c>
      <c r="J141" s="264">
        <v>0.17988496429536649</v>
      </c>
      <c r="K141" s="264">
        <v>0.13073126020401851</v>
      </c>
      <c r="L141" s="264">
        <v>0.12900277901003851</v>
      </c>
      <c r="M141" s="264">
        <v>0.1275772931740051</v>
      </c>
      <c r="N141" s="264">
        <v>0.13018742598851291</v>
      </c>
      <c r="O141" s="264">
        <v>0.1354905559399808</v>
      </c>
      <c r="P141" s="264">
        <v>0.34468551476560161</v>
      </c>
      <c r="Q141" s="264">
        <v>0.41813091066849789</v>
      </c>
      <c r="R141" s="264">
        <v>0.4317768856872809</v>
      </c>
      <c r="S141" s="264">
        <v>0.48913366846313472</v>
      </c>
      <c r="T141" s="264">
        <v>0.41379156272697548</v>
      </c>
      <c r="U141" s="264">
        <v>0.46090832831276951</v>
      </c>
      <c r="V141" s="264">
        <v>0.46467448272820228</v>
      </c>
      <c r="W141" s="264">
        <v>0.43782723222201952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1.9982803932191171</v>
      </c>
      <c r="C142" s="263">
        <f t="shared" si="5"/>
        <v>2.149976573236851</v>
      </c>
      <c r="D142" s="263">
        <f t="shared" si="5"/>
        <v>2.2786677508648587</v>
      </c>
      <c r="E142" s="263">
        <f t="shared" si="5"/>
        <v>3.3709697609801501</v>
      </c>
      <c r="F142" s="263">
        <f t="shared" si="5"/>
        <v>3.5090860139146551</v>
      </c>
      <c r="G142" s="263">
        <f t="shared" si="5"/>
        <v>3.3641067567695488</v>
      </c>
      <c r="H142" s="263">
        <f t="shared" si="5"/>
        <v>4.2287448610052056</v>
      </c>
      <c r="I142" s="263">
        <f t="shared" si="5"/>
        <v>4.1799526943951903</v>
      </c>
      <c r="J142" s="263">
        <f t="shared" si="5"/>
        <v>3.5904359010818716</v>
      </c>
      <c r="K142" s="263">
        <f t="shared" si="5"/>
        <v>3.1487360476417301</v>
      </c>
      <c r="L142" s="263">
        <f t="shared" si="5"/>
        <v>3.0943577555157611</v>
      </c>
      <c r="M142" s="263">
        <f t="shared" si="5"/>
        <v>2.5545650470625207</v>
      </c>
      <c r="N142" s="263">
        <f t="shared" si="5"/>
        <v>2.4376519682419366</v>
      </c>
      <c r="O142" s="263">
        <f t="shared" si="5"/>
        <v>2.7213342355069297</v>
      </c>
      <c r="P142" s="263">
        <f t="shared" si="5"/>
        <v>4.431682863403096</v>
      </c>
      <c r="Q142" s="263">
        <f t="shared" si="5"/>
        <v>5.1156338465747453</v>
      </c>
      <c r="R142" s="263">
        <f t="shared" si="5"/>
        <v>5.5245888604538074</v>
      </c>
      <c r="S142" s="263">
        <f t="shared" si="5"/>
        <v>5.9211324242292935</v>
      </c>
      <c r="T142" s="263">
        <f t="shared" si="5"/>
        <v>5.3812537057825391</v>
      </c>
      <c r="U142" s="263">
        <f t="shared" si="5"/>
        <v>5.772113493345266</v>
      </c>
      <c r="V142" s="263">
        <f t="shared" si="5"/>
        <v>6.1558237647606475</v>
      </c>
      <c r="W142" s="263">
        <f t="shared" si="5"/>
        <v>5.7448473609185324</v>
      </c>
      <c r="DA142" s="70"/>
    </row>
    <row r="143" spans="1:105" ht="12" customHeight="1" x14ac:dyDescent="0.25">
      <c r="A143" s="60" t="s">
        <v>1024</v>
      </c>
      <c r="B143" s="264">
        <v>1.1102227225569841</v>
      </c>
      <c r="C143" s="264">
        <v>1.0446175685197381</v>
      </c>
      <c r="D143" s="264">
        <v>0.98187916349320825</v>
      </c>
      <c r="E143" s="264">
        <v>0.8542267786179063</v>
      </c>
      <c r="F143" s="264">
        <v>0.94004190724357117</v>
      </c>
      <c r="G143" s="264">
        <v>0.76448423955986011</v>
      </c>
      <c r="H143" s="264">
        <v>1.0316782070944439</v>
      </c>
      <c r="I143" s="264">
        <v>0.97997822241304477</v>
      </c>
      <c r="J143" s="264">
        <v>1.3846932348730909</v>
      </c>
      <c r="K143" s="264">
        <v>1.363532100277737</v>
      </c>
      <c r="L143" s="264">
        <v>1.3500089416555441</v>
      </c>
      <c r="M143" s="264">
        <v>0.99389086997127418</v>
      </c>
      <c r="N143" s="264">
        <v>0.90756784299870963</v>
      </c>
      <c r="O143" s="264">
        <v>1.0534882471531459</v>
      </c>
      <c r="P143" s="264">
        <v>1.280121534301347</v>
      </c>
      <c r="Q143" s="264">
        <v>1.444473368493475</v>
      </c>
      <c r="R143" s="264">
        <v>1.587440982719815</v>
      </c>
      <c r="S143" s="264">
        <v>1.6518707553353451</v>
      </c>
      <c r="T143" s="264">
        <v>1.589134284051863</v>
      </c>
      <c r="U143" s="264">
        <v>1.6341590905958561</v>
      </c>
      <c r="V143" s="264">
        <v>1.847386243471806</v>
      </c>
      <c r="W143" s="264">
        <v>1.7285726537077011</v>
      </c>
      <c r="DA143" s="72" t="s">
        <v>1255</v>
      </c>
    </row>
    <row r="144" spans="1:105" ht="12" customHeight="1" x14ac:dyDescent="0.25">
      <c r="A144" s="60" t="s">
        <v>1026</v>
      </c>
      <c r="B144" s="264">
        <v>0.43943831717558962</v>
      </c>
      <c r="C144" s="264">
        <v>0.44795417020173972</v>
      </c>
      <c r="D144" s="264">
        <v>0.45739632047346862</v>
      </c>
      <c r="E144" s="264">
        <v>0.63029911808516981</v>
      </c>
      <c r="F144" s="264">
        <v>0.6441705797068118</v>
      </c>
      <c r="G144" s="264">
        <v>0.61142900935121347</v>
      </c>
      <c r="H144" s="264">
        <v>0.81155765470474206</v>
      </c>
      <c r="I144" s="264">
        <v>0.7878149379634295</v>
      </c>
      <c r="J144" s="264">
        <v>0.84254780679639041</v>
      </c>
      <c r="K144" s="264">
        <v>0.77551001427295496</v>
      </c>
      <c r="L144" s="264">
        <v>0.7552743750491131</v>
      </c>
      <c r="M144" s="264">
        <v>0.64467970294885624</v>
      </c>
      <c r="N144" s="264">
        <v>0.6018059997771017</v>
      </c>
      <c r="O144" s="264">
        <v>0.69274001151700082</v>
      </c>
      <c r="P144" s="264">
        <v>1.0167109459647301</v>
      </c>
      <c r="Q144" s="264">
        <v>1.195309251591596</v>
      </c>
      <c r="R144" s="264">
        <v>1.307444405217822</v>
      </c>
      <c r="S144" s="264">
        <v>1.393267686747018</v>
      </c>
      <c r="T144" s="264">
        <v>1.2734676092747019</v>
      </c>
      <c r="U144" s="264">
        <v>1.4040552979670911</v>
      </c>
      <c r="V144" s="264">
        <v>1.479234440982883</v>
      </c>
      <c r="W144" s="264">
        <v>1.379077185657573</v>
      </c>
      <c r="DA144" s="72" t="s">
        <v>1256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3.9999624894381289E-2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6.2632198325962809E-5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5.7457305484295146E-3</v>
      </c>
      <c r="F147" s="231">
        <v>6.1612437458200232E-3</v>
      </c>
      <c r="G147" s="231">
        <v>1.8085295915302009E-2</v>
      </c>
      <c r="H147" s="231">
        <v>1.4643961989007659E-2</v>
      </c>
      <c r="I147" s="231">
        <v>6.5122032228293863E-3</v>
      </c>
      <c r="J147" s="231">
        <v>6.6108537391960358E-3</v>
      </c>
      <c r="K147" s="231">
        <v>6.1966145257475467E-3</v>
      </c>
      <c r="L147" s="231">
        <v>5.8044787648089151E-3</v>
      </c>
      <c r="M147" s="231">
        <v>4.9229969339112199E-3</v>
      </c>
      <c r="N147" s="231">
        <v>5.1375204023392388E-3</v>
      </c>
      <c r="O147" s="231">
        <v>5.5064543251277564E-3</v>
      </c>
      <c r="P147" s="231">
        <v>7.8236155172582682E-3</v>
      </c>
      <c r="Q147" s="231">
        <v>7.9511388522053115E-3</v>
      </c>
      <c r="R147" s="231">
        <v>8.368992537562717E-3</v>
      </c>
      <c r="S147" s="231">
        <v>7.9544731646053364E-3</v>
      </c>
      <c r="T147" s="231">
        <v>8.4503806885750828E-3</v>
      </c>
      <c r="U147" s="231">
        <v>8.3259670866037087E-3</v>
      </c>
      <c r="V147" s="231">
        <v>9.5193566091134694E-3</v>
      </c>
      <c r="W147" s="231">
        <v>5.0239790918957528E-3</v>
      </c>
      <c r="DA147" s="73" t="s">
        <v>1259</v>
      </c>
    </row>
    <row r="148" spans="1:105" ht="12" customHeight="1" x14ac:dyDescent="0.25">
      <c r="A148" s="64" t="s">
        <v>160</v>
      </c>
      <c r="B148" s="231">
        <v>1.0909164741943729E-2</v>
      </c>
      <c r="C148" s="231">
        <v>6.4254585038535936E-3</v>
      </c>
      <c r="D148" s="231">
        <v>1.2499114389241849E-2</v>
      </c>
      <c r="E148" s="231">
        <v>3.8920382439254532E-2</v>
      </c>
      <c r="F148" s="231">
        <v>1.566454215943363E-2</v>
      </c>
      <c r="G148" s="231">
        <v>1.531944227219151E-2</v>
      </c>
      <c r="H148" s="231">
        <v>1.831821166215351E-2</v>
      </c>
      <c r="I148" s="231">
        <v>2.7984452436705769E-2</v>
      </c>
      <c r="J148" s="231">
        <v>2.2330267908914032E-2</v>
      </c>
      <c r="K148" s="231">
        <v>1.5685372587566221E-2</v>
      </c>
      <c r="L148" s="231">
        <v>1.9639173742494079E-2</v>
      </c>
      <c r="M148" s="231">
        <v>1.2495456979194609E-2</v>
      </c>
      <c r="N148" s="231">
        <v>1.7438735386092349E-2</v>
      </c>
      <c r="O148" s="231">
        <v>1.3952277164820269E-2</v>
      </c>
      <c r="P148" s="231">
        <v>1.9853484388080149E-2</v>
      </c>
      <c r="Q148" s="231">
        <v>2.0141382722446331E-2</v>
      </c>
      <c r="R148" s="231">
        <v>2.8186898412180601E-2</v>
      </c>
      <c r="S148" s="231">
        <v>2.2792907601303779E-2</v>
      </c>
      <c r="T148" s="231">
        <v>2.3151402399016759E-2</v>
      </c>
      <c r="U148" s="231">
        <v>2.053810453529066E-2</v>
      </c>
      <c r="V148" s="231">
        <v>2.1463459241712959E-2</v>
      </c>
      <c r="W148" s="231">
        <v>1.8768433652272799E-2</v>
      </c>
      <c r="DA148" s="73" t="s">
        <v>1260</v>
      </c>
    </row>
    <row r="149" spans="1:105" ht="12" customHeight="1" x14ac:dyDescent="0.25">
      <c r="A149" s="64" t="s">
        <v>70</v>
      </c>
      <c r="B149" s="231">
        <v>2.4480741686793019E-2</v>
      </c>
      <c r="C149" s="231">
        <v>2.876531527270278E-2</v>
      </c>
      <c r="D149" s="231">
        <v>1.6812145089491821E-2</v>
      </c>
      <c r="E149" s="231">
        <v>3.024168549753261E-2</v>
      </c>
      <c r="F149" s="231">
        <v>3.2428669263938552E-2</v>
      </c>
      <c r="G149" s="231">
        <v>2.7196543076898581E-2</v>
      </c>
      <c r="H149" s="231">
        <v>4.4043304831148038E-2</v>
      </c>
      <c r="I149" s="231">
        <v>3.0757227240958269E-2</v>
      </c>
      <c r="J149" s="231">
        <v>2.5982596620146799E-2</v>
      </c>
      <c r="K149" s="231">
        <v>1.9513548099489051E-2</v>
      </c>
      <c r="L149" s="231">
        <v>1.3702124423073491E-2</v>
      </c>
      <c r="M149" s="231">
        <v>1.16077357699352E-2</v>
      </c>
      <c r="N149" s="231">
        <v>1.2106834424556E-2</v>
      </c>
      <c r="O149" s="231">
        <v>1.2975109592281649E-2</v>
      </c>
      <c r="P149" s="231">
        <v>1.2285428613481E-2</v>
      </c>
      <c r="Q149" s="231">
        <v>0</v>
      </c>
      <c r="R149" s="231">
        <v>0</v>
      </c>
      <c r="S149" s="231">
        <v>1.804430666201431E-4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7.6729594566977144E-3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1.7810314230342298E-5</v>
      </c>
      <c r="T150" s="231">
        <v>1.748388183544769E-5</v>
      </c>
      <c r="U150" s="231">
        <v>0</v>
      </c>
      <c r="V150" s="231">
        <v>0</v>
      </c>
      <c r="W150" s="231">
        <v>0</v>
      </c>
      <c r="DA150" s="73" t="s">
        <v>1262</v>
      </c>
    </row>
    <row r="151" spans="1:105" ht="12" customHeight="1" x14ac:dyDescent="0.25">
      <c r="A151" s="64" t="s">
        <v>162</v>
      </c>
      <c r="B151" s="231">
        <v>0.33888539250356009</v>
      </c>
      <c r="C151" s="231">
        <v>0.35246904094884812</v>
      </c>
      <c r="D151" s="231">
        <v>0.31423045197636368</v>
      </c>
      <c r="E151" s="231">
        <v>0.28436950625767371</v>
      </c>
      <c r="F151" s="231">
        <v>0.34199763587012932</v>
      </c>
      <c r="G151" s="231">
        <v>0.26383276086554519</v>
      </c>
      <c r="H151" s="231">
        <v>0.3144364244618848</v>
      </c>
      <c r="I151" s="231">
        <v>0.30808478343267159</v>
      </c>
      <c r="J151" s="231">
        <v>0.29987468322875271</v>
      </c>
      <c r="K151" s="231">
        <v>0.29343104067643933</v>
      </c>
      <c r="L151" s="231">
        <v>0.29855942106634997</v>
      </c>
      <c r="M151" s="231">
        <v>0.2029658073054241</v>
      </c>
      <c r="N151" s="231">
        <v>0.1987008268041745</v>
      </c>
      <c r="O151" s="231">
        <v>0.21101412613130049</v>
      </c>
      <c r="P151" s="231">
        <v>0.2796402753599383</v>
      </c>
      <c r="Q151" s="231">
        <v>0.29129229811462981</v>
      </c>
      <c r="R151" s="231">
        <v>0.30629787119360402</v>
      </c>
      <c r="S151" s="231">
        <v>0.32555065423322682</v>
      </c>
      <c r="T151" s="231">
        <v>0.31969453392802089</v>
      </c>
      <c r="U151" s="231">
        <v>0.30593280703227849</v>
      </c>
      <c r="V151" s="231">
        <v>0.36447577408595871</v>
      </c>
      <c r="W151" s="231">
        <v>0.33714444963917312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6.5163018243292736E-2</v>
      </c>
      <c r="C153" s="231">
        <v>6.029435547633516E-2</v>
      </c>
      <c r="D153" s="231">
        <v>7.3854984123989914E-2</v>
      </c>
      <c r="E153" s="231">
        <v>6.5488360287058442E-2</v>
      </c>
      <c r="F153" s="231">
        <v>8.1178295417242974E-2</v>
      </c>
      <c r="G153" s="231">
        <v>9.0038082010287762E-2</v>
      </c>
      <c r="H153" s="231">
        <v>0.1262599239613566</v>
      </c>
      <c r="I153" s="231">
        <v>0.137200283313543</v>
      </c>
      <c r="J153" s="231">
        <v>0.1424099121404398</v>
      </c>
      <c r="K153" s="231">
        <v>0.12533812079058099</v>
      </c>
      <c r="L153" s="231">
        <v>0.13646464843456621</v>
      </c>
      <c r="M153" s="231">
        <v>0.1106038930576589</v>
      </c>
      <c r="N153" s="231">
        <v>8.7195860898310232E-2</v>
      </c>
      <c r="O153" s="231">
        <v>0.12618175307596191</v>
      </c>
      <c r="P153" s="231">
        <v>0.21900958756718311</v>
      </c>
      <c r="Q153" s="231">
        <v>0.33369936077446771</v>
      </c>
      <c r="R153" s="231">
        <v>0.37323440597277779</v>
      </c>
      <c r="S153" s="231">
        <v>0.40166442682750447</v>
      </c>
      <c r="T153" s="231">
        <v>0.31606962787438742</v>
      </c>
      <c r="U153" s="231">
        <v>0.33662119985848882</v>
      </c>
      <c r="V153" s="231">
        <v>0.33511549374669608</v>
      </c>
      <c r="W153" s="231">
        <v>0.35475666092040009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0.205533453055221</v>
      </c>
      <c r="F154" s="231">
        <v>0.1667401932502473</v>
      </c>
      <c r="G154" s="231">
        <v>0.19695688521098839</v>
      </c>
      <c r="H154" s="231">
        <v>0.29385582779919139</v>
      </c>
      <c r="I154" s="231">
        <v>0.26960302886002369</v>
      </c>
      <c r="J154" s="231">
        <v>0.34533949315894102</v>
      </c>
      <c r="K154" s="231">
        <v>0.31534531759313189</v>
      </c>
      <c r="L154" s="231">
        <v>0.28110452861782043</v>
      </c>
      <c r="M154" s="231">
        <v>0.30208381290273217</v>
      </c>
      <c r="N154" s="231">
        <v>0.28122622186162938</v>
      </c>
      <c r="O154" s="231">
        <v>0.32311029122750867</v>
      </c>
      <c r="P154" s="231">
        <v>0.47809855451878958</v>
      </c>
      <c r="Q154" s="231">
        <v>0.54222507112784746</v>
      </c>
      <c r="R154" s="231">
        <v>0.59135623710169671</v>
      </c>
      <c r="S154" s="231">
        <v>0.63510697153952667</v>
      </c>
      <c r="T154" s="231">
        <v>0.60608418050286628</v>
      </c>
      <c r="U154" s="231">
        <v>0.7325745872561038</v>
      </c>
      <c r="V154" s="231">
        <v>0.74866035729940217</v>
      </c>
      <c r="W154" s="231">
        <v>0.66338366235383139</v>
      </c>
      <c r="DA154" s="73" t="s">
        <v>1266</v>
      </c>
    </row>
    <row r="155" spans="1:105" ht="12" customHeight="1" x14ac:dyDescent="0.25">
      <c r="A155" s="60" t="s">
        <v>1038</v>
      </c>
      <c r="B155" s="264">
        <v>0.44861935348654358</v>
      </c>
      <c r="C155" s="264">
        <v>0.65740483451537302</v>
      </c>
      <c r="D155" s="264">
        <v>0.83939226689818192</v>
      </c>
      <c r="E155" s="264">
        <v>1.886443864277074</v>
      </c>
      <c r="F155" s="264">
        <v>1.9248735269642721</v>
      </c>
      <c r="G155" s="264">
        <v>1.9881935078584749</v>
      </c>
      <c r="H155" s="264">
        <v>2.3855089992060199</v>
      </c>
      <c r="I155" s="264">
        <v>2.4121595340187159</v>
      </c>
      <c r="J155" s="264">
        <v>1.3631948594123899</v>
      </c>
      <c r="K155" s="264">
        <v>1.0096939330910379</v>
      </c>
      <c r="L155" s="264">
        <v>0.9890744388111038</v>
      </c>
      <c r="M155" s="264">
        <v>0.91599447414239021</v>
      </c>
      <c r="N155" s="264">
        <v>0.9282781254661252</v>
      </c>
      <c r="O155" s="264">
        <v>0.9751059768367828</v>
      </c>
      <c r="P155" s="264">
        <v>2.1348503831370191</v>
      </c>
      <c r="Q155" s="264">
        <v>2.475851226489675</v>
      </c>
      <c r="R155" s="264">
        <v>2.6297034725161699</v>
      </c>
      <c r="S155" s="264">
        <v>2.8759939821469298</v>
      </c>
      <c r="T155" s="264">
        <v>2.5186518124559738</v>
      </c>
      <c r="U155" s="264">
        <v>2.7338991047823189</v>
      </c>
      <c r="V155" s="264">
        <v>2.829203080305958</v>
      </c>
      <c r="W155" s="264">
        <v>2.6371975215532579</v>
      </c>
      <c r="DA155" s="72" t="s">
        <v>1267</v>
      </c>
    </row>
    <row r="156" spans="1:105" ht="12" customHeight="1" x14ac:dyDescent="0.25">
      <c r="A156" s="132" t="s">
        <v>1040</v>
      </c>
      <c r="B156" s="318">
        <v>0.98995627915873241</v>
      </c>
      <c r="C156" s="318">
        <v>1.1688767758667289</v>
      </c>
      <c r="D156" s="318">
        <v>1.270920865708693</v>
      </c>
      <c r="E156" s="318">
        <v>1.9612335414154261</v>
      </c>
      <c r="F156" s="318">
        <v>2.0821378854768922</v>
      </c>
      <c r="G156" s="318">
        <v>1.9695735052807799</v>
      </c>
      <c r="H156" s="318">
        <v>2.43012233054605</v>
      </c>
      <c r="I156" s="318">
        <v>2.418062104358214</v>
      </c>
      <c r="J156" s="318">
        <v>1.8778466090419561</v>
      </c>
      <c r="K156" s="318">
        <v>2.3318212490959258</v>
      </c>
      <c r="L156" s="318">
        <v>2.4011592033465332</v>
      </c>
      <c r="M156" s="318">
        <v>2.5144128251880522</v>
      </c>
      <c r="N156" s="318">
        <v>2.7633435465071612</v>
      </c>
      <c r="O156" s="318">
        <v>2.7175132437748881</v>
      </c>
      <c r="P156" s="318">
        <v>2.7435869726048669</v>
      </c>
      <c r="Q156" s="318">
        <v>2.956944467092165</v>
      </c>
      <c r="R156" s="318">
        <v>3.0897713412775429</v>
      </c>
      <c r="S156" s="318">
        <v>3.3849435928151448</v>
      </c>
      <c r="T156" s="318">
        <v>3.0367104168350449</v>
      </c>
      <c r="U156" s="318">
        <v>3.1875202806336129</v>
      </c>
      <c r="V156" s="318">
        <v>3.3882483444723861</v>
      </c>
      <c r="W156" s="318">
        <v>3.1610908002132221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1</v>
      </c>
      <c r="D160" s="234">
        <f t="shared" si="6"/>
        <v>0.99999999999999967</v>
      </c>
      <c r="E160" s="234">
        <f t="shared" si="6"/>
        <v>1</v>
      </c>
      <c r="F160" s="234">
        <f t="shared" si="6"/>
        <v>0.99999999999999989</v>
      </c>
      <c r="G160" s="234">
        <f t="shared" si="6"/>
        <v>1</v>
      </c>
      <c r="H160" s="234">
        <f t="shared" si="6"/>
        <v>0.99999999999999989</v>
      </c>
      <c r="I160" s="234">
        <f t="shared" si="6"/>
        <v>1</v>
      </c>
      <c r="J160" s="234">
        <f t="shared" si="6"/>
        <v>0.99999999999999989</v>
      </c>
      <c r="K160" s="234">
        <f t="shared" si="6"/>
        <v>1</v>
      </c>
      <c r="L160" s="234">
        <f t="shared" si="6"/>
        <v>1.0000000000000002</v>
      </c>
      <c r="M160" s="234">
        <f t="shared" si="6"/>
        <v>1</v>
      </c>
      <c r="N160" s="234">
        <f t="shared" si="6"/>
        <v>0.99999999999999989</v>
      </c>
      <c r="O160" s="234">
        <f t="shared" si="6"/>
        <v>0.99999999999999989</v>
      </c>
      <c r="P160" s="234">
        <f t="shared" si="6"/>
        <v>1</v>
      </c>
      <c r="Q160" s="234">
        <f t="shared" si="6"/>
        <v>1</v>
      </c>
      <c r="R160" s="234">
        <f t="shared" si="6"/>
        <v>1</v>
      </c>
      <c r="S160" s="234">
        <f t="shared" si="6"/>
        <v>1.0000000000000002</v>
      </c>
      <c r="T160" s="234">
        <f t="shared" si="6"/>
        <v>1</v>
      </c>
      <c r="U160" s="234">
        <f t="shared" si="6"/>
        <v>1</v>
      </c>
      <c r="V160" s="234">
        <f t="shared" si="6"/>
        <v>0.99999999999999978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3.6923132274805558E-4</v>
      </c>
      <c r="C161" s="268">
        <f t="shared" si="7"/>
        <v>4.1679187070349223E-4</v>
      </c>
      <c r="D161" s="268">
        <f t="shared" si="7"/>
        <v>5.2249201220863455E-4</v>
      </c>
      <c r="E161" s="268">
        <f t="shared" si="7"/>
        <v>5.5518314418003315E-4</v>
      </c>
      <c r="F161" s="268">
        <f t="shared" si="7"/>
        <v>6.2186134124441687E-4</v>
      </c>
      <c r="G161" s="268">
        <f t="shared" si="7"/>
        <v>5.4254672044073743E-4</v>
      </c>
      <c r="H161" s="268">
        <f t="shared" si="7"/>
        <v>5.8836615243095317E-4</v>
      </c>
      <c r="I161" s="268">
        <f t="shared" si="7"/>
        <v>6.1349965661144912E-4</v>
      </c>
      <c r="J161" s="268">
        <f t="shared" si="7"/>
        <v>6.8037750813761621E-4</v>
      </c>
      <c r="K161" s="268">
        <f t="shared" si="7"/>
        <v>4.2387880925815044E-4</v>
      </c>
      <c r="L161" s="268">
        <f t="shared" si="7"/>
        <v>3.6430926198715782E-4</v>
      </c>
      <c r="M161" s="268">
        <f t="shared" si="7"/>
        <v>1.6192999821199744E-3</v>
      </c>
      <c r="N161" s="268">
        <f t="shared" si="7"/>
        <v>2.1600581467964269E-3</v>
      </c>
      <c r="O161" s="268">
        <f t="shared" si="7"/>
        <v>2.3203009961936865E-3</v>
      </c>
      <c r="P161" s="268">
        <f t="shared" si="7"/>
        <v>3.0812297410768657E-3</v>
      </c>
      <c r="Q161" s="268">
        <f t="shared" si="7"/>
        <v>3.737545543208722E-3</v>
      </c>
      <c r="R161" s="268">
        <f t="shared" si="7"/>
        <v>3.6102298255515949E-3</v>
      </c>
      <c r="S161" s="268">
        <f t="shared" si="7"/>
        <v>3.6406570815522266E-3</v>
      </c>
      <c r="T161" s="268">
        <f t="shared" si="7"/>
        <v>2.9237906184816343E-3</v>
      </c>
      <c r="U161" s="268">
        <f t="shared" si="7"/>
        <v>2.5983105438210068E-3</v>
      </c>
      <c r="V161" s="268">
        <f t="shared" si="7"/>
        <v>2.5391087240743486E-3</v>
      </c>
      <c r="W161" s="268">
        <f t="shared" si="7"/>
        <v>2.8238320952154775E-3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7.6548016346885414E-4</v>
      </c>
      <c r="C162" s="269">
        <f t="shared" si="8"/>
        <v>8.6408137571876333E-4</v>
      </c>
      <c r="D162" s="269">
        <f t="shared" si="8"/>
        <v>1.0832159848733803E-3</v>
      </c>
      <c r="E162" s="269">
        <f t="shared" si="8"/>
        <v>1.1509903352703076E-3</v>
      </c>
      <c r="F162" s="269">
        <f t="shared" si="8"/>
        <v>1.2892257287596106E-3</v>
      </c>
      <c r="G162" s="269">
        <f t="shared" si="8"/>
        <v>1.1247928511629863E-3</v>
      </c>
      <c r="H162" s="269">
        <f t="shared" si="8"/>
        <v>1.2197844299620931E-3</v>
      </c>
      <c r="I162" s="269">
        <f t="shared" si="8"/>
        <v>1.2718905155060835E-3</v>
      </c>
      <c r="J162" s="269">
        <f t="shared" si="8"/>
        <v>1.4105398271020771E-3</v>
      </c>
      <c r="K162" s="269">
        <f t="shared" si="8"/>
        <v>8.7877382066882295E-4</v>
      </c>
      <c r="L162" s="269">
        <f t="shared" si="8"/>
        <v>7.552758832690765E-4</v>
      </c>
      <c r="M162" s="269">
        <f t="shared" si="8"/>
        <v>3.3570879246994693E-3</v>
      </c>
      <c r="N162" s="269">
        <f t="shared" si="8"/>
        <v>4.4781727915326631E-3</v>
      </c>
      <c r="O162" s="269">
        <f t="shared" si="8"/>
        <v>4.8103838337551783E-3</v>
      </c>
      <c r="P162" s="269">
        <f t="shared" si="8"/>
        <v>6.3879202564133836E-3</v>
      </c>
      <c r="Q162" s="269">
        <f t="shared" si="8"/>
        <v>7.7485760202958371E-3</v>
      </c>
      <c r="R162" s="269">
        <f t="shared" si="8"/>
        <v>7.4846285966618182E-3</v>
      </c>
      <c r="S162" s="269">
        <f t="shared" si="8"/>
        <v>7.5477095420267001E-3</v>
      </c>
      <c r="T162" s="269">
        <f t="shared" si="8"/>
        <v>6.0615218230312181E-3</v>
      </c>
      <c r="U162" s="269">
        <f t="shared" si="8"/>
        <v>5.386745536710898E-3</v>
      </c>
      <c r="V162" s="269">
        <f t="shared" si="8"/>
        <v>5.264009961841354E-3</v>
      </c>
      <c r="W162" s="269">
        <f t="shared" si="8"/>
        <v>5.8542905779667455E-3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4.5789592016114459E-3</v>
      </c>
      <c r="C163" s="269">
        <f t="shared" si="9"/>
        <v>5.1687732159626304E-3</v>
      </c>
      <c r="D163" s="269">
        <f t="shared" si="9"/>
        <v>6.4795954721959094E-3</v>
      </c>
      <c r="E163" s="269">
        <f t="shared" si="9"/>
        <v>6.8850089632221606E-3</v>
      </c>
      <c r="F163" s="269">
        <f t="shared" si="9"/>
        <v>7.7119072385972293E-3</v>
      </c>
      <c r="G163" s="269">
        <f t="shared" si="9"/>
        <v>6.7283005119297152E-3</v>
      </c>
      <c r="H163" s="269">
        <f t="shared" si="9"/>
        <v>7.2965223739394269E-3</v>
      </c>
      <c r="I163" s="269">
        <f t="shared" si="9"/>
        <v>7.6082112344063044E-3</v>
      </c>
      <c r="J163" s="269">
        <f t="shared" si="9"/>
        <v>8.4375854904975272E-3</v>
      </c>
      <c r="K163" s="269">
        <f t="shared" si="9"/>
        <v>5.2566606743304333E-3</v>
      </c>
      <c r="L163" s="269">
        <f t="shared" si="9"/>
        <v>4.5179191055430496E-3</v>
      </c>
      <c r="M163" s="269">
        <f t="shared" si="9"/>
        <v>2.008147222752529E-2</v>
      </c>
      <c r="N163" s="269">
        <f t="shared" si="9"/>
        <v>2.6787592270545942E-2</v>
      </c>
      <c r="O163" s="269">
        <f t="shared" si="9"/>
        <v>2.877481660535864E-2</v>
      </c>
      <c r="P163" s="269">
        <f t="shared" si="9"/>
        <v>3.8211344503970755E-2</v>
      </c>
      <c r="Q163" s="269">
        <f t="shared" si="9"/>
        <v>4.6350532856052354E-2</v>
      </c>
      <c r="R163" s="269">
        <f t="shared" si="9"/>
        <v>4.477164872310016E-2</v>
      </c>
      <c r="S163" s="269">
        <f t="shared" si="9"/>
        <v>4.5148987142839145E-2</v>
      </c>
      <c r="T163" s="269">
        <f t="shared" si="9"/>
        <v>3.6258890108347958E-2</v>
      </c>
      <c r="U163" s="269">
        <f t="shared" si="9"/>
        <v>3.2222504539224914E-2</v>
      </c>
      <c r="V163" s="269">
        <f t="shared" si="9"/>
        <v>3.1488323280539902E-2</v>
      </c>
      <c r="W163" s="269">
        <f t="shared" si="9"/>
        <v>3.5019271550305493E-2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5.2884768936128914E-3</v>
      </c>
      <c r="C164" s="269">
        <f t="shared" si="10"/>
        <v>5.9696836152905112E-3</v>
      </c>
      <c r="D164" s="269">
        <f t="shared" si="10"/>
        <v>7.4836200599051692E-3</v>
      </c>
      <c r="E164" s="269">
        <f t="shared" si="10"/>
        <v>7.9518530764598246E-3</v>
      </c>
      <c r="F164" s="269">
        <f t="shared" si="10"/>
        <v>8.9068806777432043E-3</v>
      </c>
      <c r="G164" s="269">
        <f t="shared" si="10"/>
        <v>7.7708623780927671E-3</v>
      </c>
      <c r="H164" s="269">
        <f t="shared" si="10"/>
        <v>8.427131205870594E-3</v>
      </c>
      <c r="I164" s="269">
        <f t="shared" si="10"/>
        <v>8.7871167973551222E-3</v>
      </c>
      <c r="J164" s="269">
        <f t="shared" si="10"/>
        <v>9.7450040368728362E-3</v>
      </c>
      <c r="K164" s="269">
        <f t="shared" si="10"/>
        <v>6.0711893881860001E-3</v>
      </c>
      <c r="L164" s="269">
        <f t="shared" si="10"/>
        <v>5.2179785284979501E-3</v>
      </c>
      <c r="M164" s="269">
        <f t="shared" si="10"/>
        <v>2.3193131274815041E-2</v>
      </c>
      <c r="N164" s="269">
        <f t="shared" si="10"/>
        <v>3.0938376281765073E-2</v>
      </c>
      <c r="O164" s="269">
        <f t="shared" si="10"/>
        <v>3.3233524483431455E-2</v>
      </c>
      <c r="P164" s="269">
        <f t="shared" si="10"/>
        <v>4.4132258791913799E-2</v>
      </c>
      <c r="Q164" s="269">
        <f t="shared" si="10"/>
        <v>5.3532628534801757E-2</v>
      </c>
      <c r="R164" s="269">
        <f t="shared" si="10"/>
        <v>5.1709093559458179E-2</v>
      </c>
      <c r="S164" s="269">
        <f t="shared" si="10"/>
        <v>5.2144901223601534E-2</v>
      </c>
      <c r="T164" s="269">
        <f t="shared" si="10"/>
        <v>4.1877268191986568E-2</v>
      </c>
      <c r="U164" s="269">
        <f t="shared" si="10"/>
        <v>3.7215437658858534E-2</v>
      </c>
      <c r="V164" s="269">
        <f t="shared" si="10"/>
        <v>3.6367493737254494E-2</v>
      </c>
      <c r="W164" s="269">
        <f t="shared" si="10"/>
        <v>4.0445568582434616E-2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2.0332853269313203E-3</v>
      </c>
      <c r="C165" s="270">
        <f t="shared" si="11"/>
        <v>2.0754179326599119E-3</v>
      </c>
      <c r="D165" s="270">
        <f t="shared" si="11"/>
        <v>2.5141829781931647E-3</v>
      </c>
      <c r="E165" s="270">
        <f t="shared" si="11"/>
        <v>2.4438953821445761E-3</v>
      </c>
      <c r="F165" s="270">
        <f t="shared" si="11"/>
        <v>2.726350411130772E-3</v>
      </c>
      <c r="G165" s="270">
        <f t="shared" si="11"/>
        <v>2.3837848472199868E-3</v>
      </c>
      <c r="H165" s="270">
        <f t="shared" si="11"/>
        <v>2.6179035146558366E-3</v>
      </c>
      <c r="I165" s="270">
        <f t="shared" si="11"/>
        <v>2.7062096837764615E-3</v>
      </c>
      <c r="J165" s="270">
        <f t="shared" si="11"/>
        <v>3.3134418314164252E-3</v>
      </c>
      <c r="K165" s="270">
        <f t="shared" si="11"/>
        <v>2.2050387431003051E-3</v>
      </c>
      <c r="L165" s="270">
        <f t="shared" si="11"/>
        <v>1.8997062931082431E-3</v>
      </c>
      <c r="M165" s="270">
        <f t="shared" si="11"/>
        <v>8.3346905620402846E-3</v>
      </c>
      <c r="N165" s="270">
        <f t="shared" si="11"/>
        <v>1.1001042647809049E-2</v>
      </c>
      <c r="O165" s="270">
        <f t="shared" si="11"/>
        <v>1.2004046216612151E-2</v>
      </c>
      <c r="P165" s="270">
        <f t="shared" si="11"/>
        <v>1.4333414633350486E-2</v>
      </c>
      <c r="Q165" s="270">
        <f t="shared" si="11"/>
        <v>1.7268643966010321E-2</v>
      </c>
      <c r="R165" s="270">
        <f t="shared" si="11"/>
        <v>1.673330992778669E-2</v>
      </c>
      <c r="S165" s="270">
        <f t="shared" si="11"/>
        <v>1.681155269141742E-2</v>
      </c>
      <c r="T165" s="270">
        <f t="shared" si="11"/>
        <v>1.3589182908708509E-2</v>
      </c>
      <c r="U165" s="270">
        <f t="shared" si="11"/>
        <v>1.2083036900456414E-2</v>
      </c>
      <c r="V165" s="270">
        <f t="shared" si="11"/>
        <v>1.1831496042752798E-2</v>
      </c>
      <c r="W165" s="270">
        <f t="shared" si="11"/>
        <v>1.3170523216908423E-2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0.93304043454289809</v>
      </c>
      <c r="C166" s="319">
        <f t="shared" si="12"/>
        <v>0.93149736821492024</v>
      </c>
      <c r="D166" s="319">
        <f t="shared" si="12"/>
        <v>0.91888231808095933</v>
      </c>
      <c r="E166" s="319">
        <f t="shared" si="12"/>
        <v>0.92639358176088538</v>
      </c>
      <c r="F166" s="319">
        <f t="shared" si="12"/>
        <v>0.91949443361340422</v>
      </c>
      <c r="G166" s="319">
        <f t="shared" si="12"/>
        <v>0.92957742611913885</v>
      </c>
      <c r="H166" s="319">
        <f t="shared" si="12"/>
        <v>0.92028777976873188</v>
      </c>
      <c r="I166" s="319">
        <f t="shared" si="12"/>
        <v>0.91924279523723795</v>
      </c>
      <c r="J166" s="319">
        <f t="shared" si="12"/>
        <v>0.88849877528345567</v>
      </c>
      <c r="K166" s="319">
        <f t="shared" si="12"/>
        <v>0.91999449207063744</v>
      </c>
      <c r="L166" s="319">
        <f t="shared" si="12"/>
        <v>0.92575450366160783</v>
      </c>
      <c r="M166" s="319">
        <f t="shared" si="12"/>
        <v>0.63142616164282961</v>
      </c>
      <c r="N166" s="319">
        <f t="shared" si="12"/>
        <v>0.54803930750493546</v>
      </c>
      <c r="O166" s="319">
        <f t="shared" si="12"/>
        <v>0.51740509452469186</v>
      </c>
      <c r="P166" s="319">
        <f t="shared" si="12"/>
        <v>0.47578385950676227</v>
      </c>
      <c r="Q166" s="319">
        <f t="shared" si="12"/>
        <v>0.40653459279336818</v>
      </c>
      <c r="R166" s="319">
        <f t="shared" si="12"/>
        <v>0.41853496816450608</v>
      </c>
      <c r="S166" s="319">
        <f t="shared" si="12"/>
        <v>0.41265468215587975</v>
      </c>
      <c r="T166" s="319">
        <f t="shared" si="12"/>
        <v>0.50811073589690869</v>
      </c>
      <c r="U166" s="319">
        <f t="shared" si="12"/>
        <v>0.53989458019466352</v>
      </c>
      <c r="V166" s="319">
        <f t="shared" si="12"/>
        <v>0.54521149197148777</v>
      </c>
      <c r="W166" s="319">
        <f t="shared" si="12"/>
        <v>0.5123491848469206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2.8774983671484837E-2</v>
      </c>
      <c r="C167" s="271">
        <f t="shared" si="13"/>
        <v>2.8042629580824277E-2</v>
      </c>
      <c r="D167" s="271">
        <f t="shared" si="13"/>
        <v>3.3013263142677975E-2</v>
      </c>
      <c r="E167" s="271">
        <f t="shared" si="13"/>
        <v>3.1170557999063282E-2</v>
      </c>
      <c r="F167" s="271">
        <f t="shared" si="13"/>
        <v>3.3644866417570501E-2</v>
      </c>
      <c r="G167" s="271">
        <f t="shared" si="13"/>
        <v>2.9425782776356466E-2</v>
      </c>
      <c r="H167" s="271">
        <f t="shared" si="13"/>
        <v>3.4307772774698007E-2</v>
      </c>
      <c r="I167" s="271">
        <f t="shared" si="13"/>
        <v>3.4910470662979066E-2</v>
      </c>
      <c r="J167" s="271">
        <f t="shared" si="13"/>
        <v>5.3262650464101488E-2</v>
      </c>
      <c r="K167" s="271">
        <f t="shared" si="13"/>
        <v>3.7092408302422789E-2</v>
      </c>
      <c r="L167" s="271">
        <f t="shared" si="13"/>
        <v>3.1579144525263982E-2</v>
      </c>
      <c r="M167" s="271">
        <f t="shared" si="13"/>
        <v>0.14653327175628003</v>
      </c>
      <c r="N167" s="271">
        <f t="shared" si="13"/>
        <v>0.18909039864313643</v>
      </c>
      <c r="O167" s="271">
        <f t="shared" si="13"/>
        <v>0.21352865677488181</v>
      </c>
      <c r="P167" s="271">
        <f t="shared" si="13"/>
        <v>0.23073299867301653</v>
      </c>
      <c r="Q167" s="271">
        <f t="shared" si="13"/>
        <v>0.28521897552802905</v>
      </c>
      <c r="R167" s="271">
        <f t="shared" si="13"/>
        <v>0.28075722246789792</v>
      </c>
      <c r="S167" s="271">
        <f t="shared" si="13"/>
        <v>0.28046067845840333</v>
      </c>
      <c r="T167" s="271">
        <f t="shared" si="13"/>
        <v>0.22709812304794066</v>
      </c>
      <c r="U167" s="271">
        <f t="shared" si="13"/>
        <v>0.20979717375475293</v>
      </c>
      <c r="V167" s="271">
        <f t="shared" si="13"/>
        <v>0.2010919595859248</v>
      </c>
      <c r="W167" s="271">
        <f t="shared" si="13"/>
        <v>0.22356705466996687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1.0767252865606473E-2</v>
      </c>
      <c r="C168" s="271">
        <f t="shared" si="14"/>
        <v>1.057296558062859E-2</v>
      </c>
      <c r="D168" s="271">
        <f t="shared" si="14"/>
        <v>1.2431524367123884E-2</v>
      </c>
      <c r="E168" s="271">
        <f t="shared" si="14"/>
        <v>1.0855342044201988E-2</v>
      </c>
      <c r="F168" s="271">
        <f t="shared" si="14"/>
        <v>1.2039359466618904E-2</v>
      </c>
      <c r="G168" s="271">
        <f t="shared" si="14"/>
        <v>1.027700896543636E-2</v>
      </c>
      <c r="H168" s="271">
        <f t="shared" si="14"/>
        <v>1.1565769972682879E-2</v>
      </c>
      <c r="I168" s="271">
        <f t="shared" si="14"/>
        <v>1.1851825322353344E-2</v>
      </c>
      <c r="J168" s="271">
        <f t="shared" si="14"/>
        <v>1.6710163054595134E-2</v>
      </c>
      <c r="K168" s="271">
        <f t="shared" si="14"/>
        <v>1.1622959504994972E-2</v>
      </c>
      <c r="L168" s="271">
        <f t="shared" si="14"/>
        <v>1.0035139417837917E-2</v>
      </c>
      <c r="M168" s="271">
        <f t="shared" si="14"/>
        <v>4.392610844479769E-2</v>
      </c>
      <c r="N168" s="271">
        <f t="shared" si="14"/>
        <v>5.7624627169411469E-2</v>
      </c>
      <c r="O168" s="271">
        <f t="shared" si="14"/>
        <v>6.3557455466943455E-2</v>
      </c>
      <c r="P168" s="271">
        <f t="shared" si="14"/>
        <v>6.8631614942643623E-2</v>
      </c>
      <c r="Q168" s="271">
        <f t="shared" si="14"/>
        <v>8.2261878856817322E-2</v>
      </c>
      <c r="R168" s="271">
        <f t="shared" si="14"/>
        <v>8.0246392975093395E-2</v>
      </c>
      <c r="S168" s="271">
        <f t="shared" si="14"/>
        <v>7.9967416186865481E-2</v>
      </c>
      <c r="T168" s="271">
        <f t="shared" si="14"/>
        <v>6.5399581899654655E-2</v>
      </c>
      <c r="U168" s="271">
        <f t="shared" si="14"/>
        <v>5.7995947895084221E-2</v>
      </c>
      <c r="V168" s="271">
        <f t="shared" si="14"/>
        <v>5.7123275184989108E-2</v>
      </c>
      <c r="W168" s="271">
        <f t="shared" si="14"/>
        <v>6.3612838530090213E-2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1.0465392505162818E-2</v>
      </c>
      <c r="C169" s="320">
        <f t="shared" si="15"/>
        <v>1.0116764598709678E-2</v>
      </c>
      <c r="D169" s="320">
        <f t="shared" si="15"/>
        <v>1.1781334427090465E-2</v>
      </c>
      <c r="E169" s="320">
        <f t="shared" si="15"/>
        <v>9.5388957698555182E-3</v>
      </c>
      <c r="F169" s="320">
        <f t="shared" si="15"/>
        <v>1.0566980856987662E-2</v>
      </c>
      <c r="G169" s="320">
        <f t="shared" si="15"/>
        <v>8.8079681159421927E-3</v>
      </c>
      <c r="H169" s="320">
        <f t="shared" si="15"/>
        <v>1.0088530719239576E-2</v>
      </c>
      <c r="I169" s="320">
        <f t="shared" si="15"/>
        <v>1.0214746105262766E-2</v>
      </c>
      <c r="J169" s="320">
        <f t="shared" si="15"/>
        <v>1.568084931096499E-2</v>
      </c>
      <c r="K169" s="320">
        <f t="shared" si="15"/>
        <v>1.1057006541766752E-2</v>
      </c>
      <c r="L169" s="320">
        <f t="shared" si="15"/>
        <v>9.5471945538264467E-3</v>
      </c>
      <c r="M169" s="320">
        <f t="shared" si="15"/>
        <v>4.129900082604173E-2</v>
      </c>
      <c r="N169" s="320">
        <f t="shared" si="15"/>
        <v>5.3918794470748446E-2</v>
      </c>
      <c r="O169" s="320">
        <f t="shared" si="15"/>
        <v>5.9773962668735935E-2</v>
      </c>
      <c r="P169" s="320">
        <f t="shared" si="15"/>
        <v>6.1544680042569487E-2</v>
      </c>
      <c r="Q169" s="320">
        <f t="shared" si="15"/>
        <v>7.3224886854686325E-2</v>
      </c>
      <c r="R169" s="320">
        <f t="shared" si="15"/>
        <v>7.1848471386958171E-2</v>
      </c>
      <c r="S169" s="320">
        <f t="shared" si="15"/>
        <v>7.1048890426360978E-2</v>
      </c>
      <c r="T169" s="320">
        <f t="shared" si="15"/>
        <v>5.8713555815780395E-2</v>
      </c>
      <c r="U169" s="320">
        <f t="shared" si="15"/>
        <v>5.1751507011648518E-2</v>
      </c>
      <c r="V169" s="320">
        <f t="shared" si="15"/>
        <v>5.139707249312124E-2</v>
      </c>
      <c r="W169" s="320">
        <f t="shared" si="15"/>
        <v>5.7181275953180545E-2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3.0186036044365467E-4</v>
      </c>
      <c r="C170" s="320">
        <f t="shared" si="16"/>
        <v>4.5620098191891323E-4</v>
      </c>
      <c r="D170" s="320">
        <f t="shared" si="16"/>
        <v>6.5018994003341755E-4</v>
      </c>
      <c r="E170" s="320">
        <f t="shared" si="16"/>
        <v>1.3164462743464698E-3</v>
      </c>
      <c r="F170" s="320">
        <f t="shared" si="16"/>
        <v>1.4723786096312432E-3</v>
      </c>
      <c r="G170" s="320">
        <f t="shared" si="16"/>
        <v>1.4690408494941682E-3</v>
      </c>
      <c r="H170" s="320">
        <f t="shared" si="16"/>
        <v>1.4772392534433015E-3</v>
      </c>
      <c r="I170" s="320">
        <f t="shared" si="16"/>
        <v>1.6370792170905815E-3</v>
      </c>
      <c r="J170" s="320">
        <f t="shared" si="16"/>
        <v>1.0293137436301406E-3</v>
      </c>
      <c r="K170" s="320">
        <f t="shared" si="16"/>
        <v>5.6595296322822157E-4</v>
      </c>
      <c r="L170" s="320">
        <f t="shared" si="16"/>
        <v>4.8794486401146988E-4</v>
      </c>
      <c r="M170" s="320">
        <f t="shared" si="16"/>
        <v>2.6271076187559606E-3</v>
      </c>
      <c r="N170" s="320">
        <f t="shared" si="16"/>
        <v>3.7058326986630207E-3</v>
      </c>
      <c r="O170" s="320">
        <f t="shared" si="16"/>
        <v>3.7834927982075177E-3</v>
      </c>
      <c r="P170" s="320">
        <f t="shared" si="16"/>
        <v>7.0869349000741103E-3</v>
      </c>
      <c r="Q170" s="320">
        <f t="shared" si="16"/>
        <v>9.0369920021310043E-3</v>
      </c>
      <c r="R170" s="320">
        <f t="shared" si="16"/>
        <v>8.3979215881352081E-3</v>
      </c>
      <c r="S170" s="320">
        <f t="shared" si="16"/>
        <v>8.9185257605045119E-3</v>
      </c>
      <c r="T170" s="320">
        <f t="shared" si="16"/>
        <v>6.6860260838742655E-3</v>
      </c>
      <c r="U170" s="320">
        <f t="shared" si="16"/>
        <v>6.2444408834356922E-3</v>
      </c>
      <c r="V170" s="320">
        <f t="shared" si="16"/>
        <v>5.7262026918678925E-3</v>
      </c>
      <c r="W170" s="320">
        <f t="shared" si="16"/>
        <v>6.4315625769096703E-3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2.3768929050401498E-3</v>
      </c>
      <c r="C171" s="271">
        <f t="shared" si="17"/>
        <v>2.4414266698319568E-3</v>
      </c>
      <c r="D171" s="271">
        <f t="shared" si="17"/>
        <v>2.9805601166628059E-3</v>
      </c>
      <c r="E171" s="271">
        <f t="shared" si="17"/>
        <v>3.027949201180376E-3</v>
      </c>
      <c r="F171" s="271">
        <f t="shared" si="17"/>
        <v>3.3249183305150533E-3</v>
      </c>
      <c r="G171" s="271">
        <f t="shared" si="17"/>
        <v>2.9387401271376988E-3</v>
      </c>
      <c r="H171" s="271">
        <f t="shared" si="17"/>
        <v>3.2502629473396918E-3</v>
      </c>
      <c r="I171" s="271">
        <f t="shared" si="17"/>
        <v>3.3655730749340891E-3</v>
      </c>
      <c r="J171" s="271">
        <f t="shared" si="17"/>
        <v>4.1495119326412123E-3</v>
      </c>
      <c r="K171" s="271">
        <f t="shared" si="17"/>
        <v>2.7568917794515181E-3</v>
      </c>
      <c r="L171" s="271">
        <f t="shared" si="17"/>
        <v>2.3668720758325298E-3</v>
      </c>
      <c r="M171" s="271">
        <f t="shared" si="17"/>
        <v>1.0643748704273861E-2</v>
      </c>
      <c r="N171" s="271">
        <f t="shared" si="17"/>
        <v>1.4031138308599062E-2</v>
      </c>
      <c r="O171" s="271">
        <f t="shared" si="17"/>
        <v>1.5379821262476308E-2</v>
      </c>
      <c r="P171" s="271">
        <f t="shared" si="17"/>
        <v>1.8388218461934863E-2</v>
      </c>
      <c r="Q171" s="271">
        <f t="shared" si="17"/>
        <v>2.2324635417413852E-2</v>
      </c>
      <c r="R171" s="271">
        <f t="shared" si="17"/>
        <v>2.1703850339048418E-2</v>
      </c>
      <c r="S171" s="271">
        <f t="shared" si="17"/>
        <v>2.1803263316870446E-2</v>
      </c>
      <c r="T171" s="271">
        <f t="shared" si="17"/>
        <v>1.7561177880274177E-2</v>
      </c>
      <c r="U171" s="271">
        <f t="shared" si="17"/>
        <v>1.5803152155812961E-2</v>
      </c>
      <c r="V171" s="271">
        <f t="shared" si="17"/>
        <v>1.5325552007298161E-2</v>
      </c>
      <c r="W171" s="271">
        <f t="shared" si="17"/>
        <v>1.7050436176999757E-2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1.2852301559771935E-3</v>
      </c>
      <c r="C172" s="320">
        <f t="shared" si="18"/>
        <v>1.1561018853014642E-3</v>
      </c>
      <c r="D172" s="320">
        <f t="shared" si="18"/>
        <v>1.2528741922632168E-3</v>
      </c>
      <c r="E172" s="320">
        <f t="shared" si="18"/>
        <v>7.5053062095678102E-4</v>
      </c>
      <c r="F172" s="320">
        <f t="shared" si="18"/>
        <v>8.7140402520026364E-4</v>
      </c>
      <c r="G172" s="320">
        <f t="shared" si="18"/>
        <v>6.5361462256247191E-4</v>
      </c>
      <c r="H172" s="320">
        <f t="shared" si="18"/>
        <v>7.7526838688183784E-4</v>
      </c>
      <c r="I172" s="320">
        <f t="shared" si="18"/>
        <v>7.7170545774593612E-4</v>
      </c>
      <c r="J172" s="320">
        <f t="shared" si="18"/>
        <v>1.5571544040565509E-3</v>
      </c>
      <c r="K172" s="320">
        <f t="shared" si="18"/>
        <v>1.1600893978673658E-3</v>
      </c>
      <c r="L172" s="320">
        <f t="shared" si="18"/>
        <v>1.00353732659793E-3</v>
      </c>
      <c r="M172" s="320">
        <f t="shared" si="18"/>
        <v>4.0222437202709713E-3</v>
      </c>
      <c r="N172" s="320">
        <f t="shared" si="18"/>
        <v>5.0771625605635067E-3</v>
      </c>
      <c r="O172" s="320">
        <f t="shared" si="18"/>
        <v>5.7814767369828201E-3</v>
      </c>
      <c r="P172" s="320">
        <f t="shared" si="18"/>
        <v>5.1726347688914893E-3</v>
      </c>
      <c r="Q172" s="320">
        <f t="shared" si="18"/>
        <v>6.1354491851495791E-3</v>
      </c>
      <c r="R172" s="320">
        <f t="shared" si="18"/>
        <v>6.0678552868417609E-3</v>
      </c>
      <c r="S172" s="320">
        <f t="shared" si="18"/>
        <v>5.9192513070142061E-3</v>
      </c>
      <c r="T172" s="320">
        <f t="shared" si="18"/>
        <v>5.0462903310659014E-3</v>
      </c>
      <c r="U172" s="320">
        <f t="shared" si="18"/>
        <v>4.3510947210722815E-3</v>
      </c>
      <c r="V172" s="320">
        <f t="shared" si="18"/>
        <v>4.474049643531707E-3</v>
      </c>
      <c r="W172" s="320">
        <f t="shared" si="18"/>
        <v>4.9902990009615972E-3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5.7232630427468591E-4</v>
      </c>
      <c r="C173" s="320">
        <f t="shared" si="19"/>
        <v>5.5775998809833418E-4</v>
      </c>
      <c r="D173" s="320">
        <f t="shared" si="19"/>
        <v>6.5662448681840077E-4</v>
      </c>
      <c r="E173" s="320">
        <f t="shared" si="19"/>
        <v>6.1997360156496907E-4</v>
      </c>
      <c r="F173" s="320">
        <f t="shared" si="19"/>
        <v>6.691868977032854E-4</v>
      </c>
      <c r="G173" s="320">
        <f t="shared" si="19"/>
        <v>5.8527051480035711E-4</v>
      </c>
      <c r="H173" s="320">
        <f t="shared" si="19"/>
        <v>6.8237191805938522E-4</v>
      </c>
      <c r="I173" s="320">
        <f t="shared" si="19"/>
        <v>6.9435940896232133E-4</v>
      </c>
      <c r="J173" s="320">
        <f t="shared" si="19"/>
        <v>1.0593790858064655E-3</v>
      </c>
      <c r="K173" s="320">
        <f t="shared" si="19"/>
        <v>7.3775753281870974E-4</v>
      </c>
      <c r="L173" s="320">
        <f t="shared" si="19"/>
        <v>6.2810027225874325E-4</v>
      </c>
      <c r="M173" s="320">
        <f t="shared" si="19"/>
        <v>2.9145054202292246E-3</v>
      </c>
      <c r="N173" s="320">
        <f t="shared" si="19"/>
        <v>3.7609546634251485E-3</v>
      </c>
      <c r="O173" s="320">
        <f t="shared" si="19"/>
        <v>4.2470247206364371E-3</v>
      </c>
      <c r="P173" s="320">
        <f t="shared" si="19"/>
        <v>4.5892142255359739E-3</v>
      </c>
      <c r="Q173" s="320">
        <f t="shared" si="19"/>
        <v>5.6729249280072867E-3</v>
      </c>
      <c r="R173" s="320">
        <f t="shared" si="19"/>
        <v>5.5841819188488977E-3</v>
      </c>
      <c r="S173" s="320">
        <f t="shared" si="19"/>
        <v>5.5782837421914748E-3</v>
      </c>
      <c r="T173" s="320">
        <f t="shared" si="19"/>
        <v>4.51691757519732E-3</v>
      </c>
      <c r="U173" s="320">
        <f t="shared" si="19"/>
        <v>4.1728065764749731E-3</v>
      </c>
      <c r="V173" s="320">
        <f t="shared" si="19"/>
        <v>3.9996623234652903E-3</v>
      </c>
      <c r="W173" s="320">
        <f t="shared" si="19"/>
        <v>4.4466856217067734E-3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5.1933644478827014E-4</v>
      </c>
      <c r="C174" s="320">
        <f t="shared" si="20"/>
        <v>7.2756479643215893E-4</v>
      </c>
      <c r="D174" s="320">
        <f t="shared" si="20"/>
        <v>1.0710614375811882E-3</v>
      </c>
      <c r="E174" s="320">
        <f t="shared" si="20"/>
        <v>1.6574449786586258E-3</v>
      </c>
      <c r="F174" s="320">
        <f t="shared" si="20"/>
        <v>1.7843274076115041E-3</v>
      </c>
      <c r="G174" s="320">
        <f t="shared" si="20"/>
        <v>1.6998549897748695E-3</v>
      </c>
      <c r="H174" s="320">
        <f t="shared" si="20"/>
        <v>1.7926226423984688E-3</v>
      </c>
      <c r="I174" s="320">
        <f t="shared" si="20"/>
        <v>1.899508208225832E-3</v>
      </c>
      <c r="J174" s="320">
        <f t="shared" si="20"/>
        <v>1.5329784427781958E-3</v>
      </c>
      <c r="K174" s="320">
        <f t="shared" si="20"/>
        <v>8.5904484876544258E-4</v>
      </c>
      <c r="L174" s="320">
        <f t="shared" si="20"/>
        <v>7.3523447697585636E-4</v>
      </c>
      <c r="M174" s="320">
        <f t="shared" si="20"/>
        <v>3.7069995637736644E-3</v>
      </c>
      <c r="N174" s="320">
        <f t="shared" si="20"/>
        <v>5.1930210846104063E-3</v>
      </c>
      <c r="O174" s="320">
        <f t="shared" si="20"/>
        <v>5.3513198048570501E-3</v>
      </c>
      <c r="P174" s="320">
        <f t="shared" si="20"/>
        <v>8.6263694675073974E-3</v>
      </c>
      <c r="Q174" s="320">
        <f t="shared" si="20"/>
        <v>1.0516261304256985E-2</v>
      </c>
      <c r="R174" s="320">
        <f t="shared" si="20"/>
        <v>1.0051813133357759E-2</v>
      </c>
      <c r="S174" s="320">
        <f t="shared" si="20"/>
        <v>1.0305728267664767E-2</v>
      </c>
      <c r="T174" s="320">
        <f t="shared" si="20"/>
        <v>7.9979699740109558E-3</v>
      </c>
      <c r="U174" s="320">
        <f t="shared" si="20"/>
        <v>7.279250858265706E-3</v>
      </c>
      <c r="V174" s="320">
        <f t="shared" si="20"/>
        <v>6.851840040301164E-3</v>
      </c>
      <c r="W174" s="320">
        <f t="shared" si="20"/>
        <v>7.6134515543313857E-3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1.2005003106597648E-2</v>
      </c>
      <c r="C175" s="321">
        <f t="shared" si="21"/>
        <v>1.2950861943459556E-2</v>
      </c>
      <c r="D175" s="321">
        <f t="shared" si="21"/>
        <v>1.4609227785199588E-2</v>
      </c>
      <c r="E175" s="321">
        <f t="shared" si="21"/>
        <v>9.565638093392068E-3</v>
      </c>
      <c r="F175" s="321">
        <f t="shared" si="21"/>
        <v>1.0240196774416123E-2</v>
      </c>
      <c r="G175" s="321">
        <f t="shared" si="21"/>
        <v>9.230754703084279E-3</v>
      </c>
      <c r="H175" s="321">
        <f t="shared" si="21"/>
        <v>1.0438706859688628E-2</v>
      </c>
      <c r="I175" s="321">
        <f t="shared" si="21"/>
        <v>9.6424078148402512E-3</v>
      </c>
      <c r="J175" s="321">
        <f t="shared" si="21"/>
        <v>1.3791950571179889E-2</v>
      </c>
      <c r="K175" s="321">
        <f t="shared" si="21"/>
        <v>1.3697706906949648E-2</v>
      </c>
      <c r="L175" s="321">
        <f t="shared" si="21"/>
        <v>1.7509151247052285E-2</v>
      </c>
      <c r="M175" s="321">
        <f t="shared" si="21"/>
        <v>0.11088502748061879</v>
      </c>
      <c r="N175" s="321">
        <f t="shared" si="21"/>
        <v>0.11584928623546835</v>
      </c>
      <c r="O175" s="321">
        <f t="shared" si="21"/>
        <v>0.1089858998356554</v>
      </c>
      <c r="P175" s="321">
        <f t="shared" si="21"/>
        <v>0.10031714048891757</v>
      </c>
      <c r="Q175" s="321">
        <f t="shared" si="21"/>
        <v>7.5021990484002626E-2</v>
      </c>
      <c r="R175" s="321">
        <f t="shared" si="21"/>
        <v>7.4448655420895765E-2</v>
      </c>
      <c r="S175" s="321">
        <f t="shared" si="21"/>
        <v>7.9820152200544087E-2</v>
      </c>
      <c r="T175" s="321">
        <f t="shared" si="21"/>
        <v>8.1119727624666002E-2</v>
      </c>
      <c r="U175" s="321">
        <f t="shared" si="21"/>
        <v>8.7003110820614571E-2</v>
      </c>
      <c r="V175" s="321">
        <f t="shared" si="21"/>
        <v>9.3757289503837188E-2</v>
      </c>
      <c r="W175" s="321">
        <f t="shared" si="21"/>
        <v>8.6106999753191776E-2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0.99999999999999967</v>
      </c>
      <c r="C178" s="234">
        <f t="shared" si="22"/>
        <v>0.99999999999999967</v>
      </c>
      <c r="D178" s="234">
        <f t="shared" si="22"/>
        <v>1.0000000000000002</v>
      </c>
      <c r="E178" s="234">
        <f t="shared" si="22"/>
        <v>1</v>
      </c>
      <c r="F178" s="234">
        <f t="shared" si="22"/>
        <v>1</v>
      </c>
      <c r="G178" s="234">
        <f t="shared" si="22"/>
        <v>0.99999999999999978</v>
      </c>
      <c r="H178" s="234">
        <f t="shared" si="22"/>
        <v>1.0000000000000004</v>
      </c>
      <c r="I178" s="234">
        <f t="shared" si="22"/>
        <v>1</v>
      </c>
      <c r="J178" s="234">
        <f t="shared" si="22"/>
        <v>1.0000000000000002</v>
      </c>
      <c r="K178" s="234">
        <f t="shared" si="22"/>
        <v>0.99999999999999978</v>
      </c>
      <c r="L178" s="234">
        <f t="shared" si="22"/>
        <v>0.99999999999999978</v>
      </c>
      <c r="M178" s="234">
        <f t="shared" si="22"/>
        <v>0.99999999999999989</v>
      </c>
      <c r="N178" s="234">
        <f t="shared" si="22"/>
        <v>1.0000000000000002</v>
      </c>
      <c r="O178" s="234">
        <f t="shared" si="22"/>
        <v>1</v>
      </c>
      <c r="P178" s="234">
        <f t="shared" si="22"/>
        <v>1.0000000000000002</v>
      </c>
      <c r="Q178" s="234">
        <f t="shared" si="22"/>
        <v>1</v>
      </c>
      <c r="R178" s="234">
        <f t="shared" si="22"/>
        <v>0.99999999999999978</v>
      </c>
      <c r="S178" s="234">
        <f t="shared" si="22"/>
        <v>0.99999999999999967</v>
      </c>
      <c r="T178" s="234">
        <f t="shared" si="22"/>
        <v>0.99999999999999967</v>
      </c>
      <c r="U178" s="234">
        <f t="shared" si="22"/>
        <v>0.99999999999999989</v>
      </c>
      <c r="V178" s="234">
        <f t="shared" si="22"/>
        <v>1.0000000000000002</v>
      </c>
      <c r="W178" s="234">
        <f t="shared" si="22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6.87940356330464E-3</v>
      </c>
      <c r="C179" s="268">
        <f t="shared" si="23"/>
        <v>7.6365719104944689E-3</v>
      </c>
      <c r="D179" s="268">
        <f t="shared" si="23"/>
        <v>7.9732067174531421E-3</v>
      </c>
      <c r="E179" s="268">
        <f t="shared" si="23"/>
        <v>8.7136640124019539E-3</v>
      </c>
      <c r="F179" s="268">
        <f t="shared" si="23"/>
        <v>8.8900993124213287E-3</v>
      </c>
      <c r="G179" s="268">
        <f t="shared" si="23"/>
        <v>8.89759080369424E-3</v>
      </c>
      <c r="H179" s="268">
        <f t="shared" si="23"/>
        <v>8.5437230355057923E-3</v>
      </c>
      <c r="I179" s="268">
        <f t="shared" si="23"/>
        <v>8.6705930671488012E-3</v>
      </c>
      <c r="J179" s="268">
        <f t="shared" si="23"/>
        <v>7.0836297493287233E-3</v>
      </c>
      <c r="K179" s="268">
        <f t="shared" si="23"/>
        <v>6.5316378457348969E-3</v>
      </c>
      <c r="L179" s="268">
        <f t="shared" si="23"/>
        <v>6.561958680729744E-3</v>
      </c>
      <c r="M179" s="268">
        <f t="shared" si="23"/>
        <v>6.4200870704663078E-3</v>
      </c>
      <c r="N179" s="268">
        <f t="shared" si="23"/>
        <v>6.5594681389744029E-3</v>
      </c>
      <c r="O179" s="268">
        <f t="shared" si="23"/>
        <v>6.3483680876171922E-3</v>
      </c>
      <c r="P179" s="268">
        <f t="shared" si="23"/>
        <v>7.3691198765893891E-3</v>
      </c>
      <c r="Q179" s="268">
        <f t="shared" si="23"/>
        <v>7.3113967962753785E-3</v>
      </c>
      <c r="R179" s="268">
        <f t="shared" si="23"/>
        <v>7.2261023464016581E-3</v>
      </c>
      <c r="S179" s="268">
        <f t="shared" si="23"/>
        <v>7.2762528252678033E-3</v>
      </c>
      <c r="T179" s="268">
        <f t="shared" si="23"/>
        <v>7.2226511549858333E-3</v>
      </c>
      <c r="U179" s="268">
        <f t="shared" si="23"/>
        <v>7.0697717105323741E-3</v>
      </c>
      <c r="V179" s="268">
        <f t="shared" si="23"/>
        <v>7.1386964080534781E-3</v>
      </c>
      <c r="W179" s="268">
        <f t="shared" si="23"/>
        <v>7.1398103500730148E-3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1.4522416451160911E-2</v>
      </c>
      <c r="C180" s="269">
        <f t="shared" si="24"/>
        <v>1.6120798339989331E-2</v>
      </c>
      <c r="D180" s="269">
        <f t="shared" si="24"/>
        <v>1.6831434198697644E-2</v>
      </c>
      <c r="E180" s="269">
        <f t="shared" si="24"/>
        <v>1.8394539067105926E-2</v>
      </c>
      <c r="F180" s="269">
        <f t="shared" si="24"/>
        <v>1.8766993870780218E-2</v>
      </c>
      <c r="G180" s="269">
        <f t="shared" si="24"/>
        <v>1.8782808403988549E-2</v>
      </c>
      <c r="H180" s="269">
        <f t="shared" si="24"/>
        <v>1.8035793775324015E-2</v>
      </c>
      <c r="I180" s="269">
        <f t="shared" si="24"/>
        <v>1.8303616329668641E-2</v>
      </c>
      <c r="J180" s="269">
        <f t="shared" si="24"/>
        <v>1.4953537797129638E-2</v>
      </c>
      <c r="K180" s="269">
        <f t="shared" si="24"/>
        <v>1.3788283247386689E-2</v>
      </c>
      <c r="L180" s="269">
        <f t="shared" si="24"/>
        <v>1.3852290510355081E-2</v>
      </c>
      <c r="M180" s="269">
        <f t="shared" si="24"/>
        <v>1.3552799633292369E-2</v>
      </c>
      <c r="N180" s="269">
        <f t="shared" si="24"/>
        <v>1.3847032978328162E-2</v>
      </c>
      <c r="O180" s="269">
        <f t="shared" si="24"/>
        <v>1.3401400907108582E-2</v>
      </c>
      <c r="P180" s="269">
        <f t="shared" si="24"/>
        <v>1.5556207270234764E-2</v>
      </c>
      <c r="Q180" s="269">
        <f t="shared" si="24"/>
        <v>1.5434353885206547E-2</v>
      </c>
      <c r="R180" s="269">
        <f t="shared" si="24"/>
        <v>1.52542973569566E-2</v>
      </c>
      <c r="S180" s="269">
        <f t="shared" si="24"/>
        <v>1.5360164985249882E-2</v>
      </c>
      <c r="T180" s="269">
        <f t="shared" si="24"/>
        <v>1.5247011894120758E-2</v>
      </c>
      <c r="U180" s="269">
        <f t="shared" si="24"/>
        <v>1.4924283486236979E-2</v>
      </c>
      <c r="V180" s="269">
        <f t="shared" si="24"/>
        <v>1.5069783477909372E-2</v>
      </c>
      <c r="W180" s="269">
        <f t="shared" si="24"/>
        <v>1.5072135008788651E-2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8.6453631134551845E-2</v>
      </c>
      <c r="C181" s="269">
        <f t="shared" si="25"/>
        <v>9.5968984085188044E-2</v>
      </c>
      <c r="D181" s="269">
        <f t="shared" si="25"/>
        <v>0.10019948185436904</v>
      </c>
      <c r="E181" s="269">
        <f t="shared" si="25"/>
        <v>0.10950482660690773</v>
      </c>
      <c r="F181" s="269">
        <f t="shared" si="25"/>
        <v>0.11172209329385606</v>
      </c>
      <c r="G181" s="269">
        <f t="shared" si="25"/>
        <v>0.1118162390460562</v>
      </c>
      <c r="H181" s="269">
        <f t="shared" si="25"/>
        <v>0.10736917423588024</v>
      </c>
      <c r="I181" s="269">
        <f t="shared" si="25"/>
        <v>0.1089635529951378</v>
      </c>
      <c r="J181" s="269">
        <f t="shared" si="25"/>
        <v>8.9020146558755467E-2</v>
      </c>
      <c r="K181" s="269">
        <f t="shared" si="25"/>
        <v>8.2083250942235494E-2</v>
      </c>
      <c r="L181" s="269">
        <f t="shared" si="25"/>
        <v>8.2464293609701436E-2</v>
      </c>
      <c r="M181" s="269">
        <f t="shared" si="25"/>
        <v>8.068138964872372E-2</v>
      </c>
      <c r="N181" s="269">
        <f t="shared" si="25"/>
        <v>8.2432994911164473E-2</v>
      </c>
      <c r="O181" s="269">
        <f t="shared" si="25"/>
        <v>7.9780095454899114E-2</v>
      </c>
      <c r="P181" s="269">
        <f t="shared" si="25"/>
        <v>9.2607907899928149E-2</v>
      </c>
      <c r="Q181" s="269">
        <f t="shared" si="25"/>
        <v>9.1882500552111446E-2</v>
      </c>
      <c r="R181" s="269">
        <f t="shared" si="25"/>
        <v>9.081060313551835E-2</v>
      </c>
      <c r="S181" s="269">
        <f t="shared" si="25"/>
        <v>9.1440845417602556E-2</v>
      </c>
      <c r="T181" s="269">
        <f t="shared" si="25"/>
        <v>9.0767231929440306E-2</v>
      </c>
      <c r="U181" s="269">
        <f t="shared" si="25"/>
        <v>8.8845992249690212E-2</v>
      </c>
      <c r="V181" s="269">
        <f t="shared" si="25"/>
        <v>8.9712170592146409E-2</v>
      </c>
      <c r="W181" s="269">
        <f t="shared" si="25"/>
        <v>8.9726169528475133E-2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0.10231517163165735</v>
      </c>
      <c r="C182" s="269">
        <f t="shared" si="26"/>
        <v>0.11357629458859746</v>
      </c>
      <c r="D182" s="269">
        <f t="shared" si="26"/>
        <v>0.11858295653744541</v>
      </c>
      <c r="E182" s="269">
        <f t="shared" si="26"/>
        <v>0.12959554135260459</v>
      </c>
      <c r="F182" s="269">
        <f t="shared" si="26"/>
        <v>0.13221960720907738</v>
      </c>
      <c r="G182" s="269">
        <f t="shared" si="26"/>
        <v>0.13233102576568792</v>
      </c>
      <c r="H182" s="269">
        <f t="shared" si="26"/>
        <v>0.12706806348938846</v>
      </c>
      <c r="I182" s="269">
        <f t="shared" si="26"/>
        <v>0.12895496094249156</v>
      </c>
      <c r="J182" s="269">
        <f t="shared" si="26"/>
        <v>0.10535256245812238</v>
      </c>
      <c r="K182" s="269">
        <f t="shared" si="26"/>
        <v>9.7142963204963059E-2</v>
      </c>
      <c r="L182" s="269">
        <f t="shared" si="26"/>
        <v>9.7593915298115591E-2</v>
      </c>
      <c r="M182" s="269">
        <f t="shared" si="26"/>
        <v>9.5483904158314079E-2</v>
      </c>
      <c r="N182" s="269">
        <f t="shared" si="26"/>
        <v>9.7556874266170185E-2</v>
      </c>
      <c r="O182" s="269">
        <f t="shared" si="26"/>
        <v>9.4417250636401745E-2</v>
      </c>
      <c r="P182" s="269">
        <f t="shared" si="26"/>
        <v>0.1095985659235431</v>
      </c>
      <c r="Q182" s="269">
        <f t="shared" si="26"/>
        <v>0.10874006898916659</v>
      </c>
      <c r="R182" s="269">
        <f t="shared" si="26"/>
        <v>0.10747151188276159</v>
      </c>
      <c r="S182" s="269">
        <f t="shared" si="26"/>
        <v>0.1082173839348055</v>
      </c>
      <c r="T182" s="269">
        <f t="shared" si="26"/>
        <v>0.10742018341528697</v>
      </c>
      <c r="U182" s="269">
        <f t="shared" si="26"/>
        <v>0.10514645627393374</v>
      </c>
      <c r="V182" s="269">
        <f t="shared" si="26"/>
        <v>0.10617155128277263</v>
      </c>
      <c r="W182" s="269">
        <f t="shared" si="26"/>
        <v>0.10618811858659008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3.7770587233012458E-2</v>
      </c>
      <c r="C183" s="270">
        <f t="shared" si="27"/>
        <v>3.7912980757109256E-2</v>
      </c>
      <c r="D183" s="270">
        <f t="shared" si="27"/>
        <v>3.8251935064394844E-2</v>
      </c>
      <c r="E183" s="270">
        <f t="shared" si="27"/>
        <v>3.8242855125574536E-2</v>
      </c>
      <c r="F183" s="270">
        <f t="shared" si="27"/>
        <v>3.8859560706503128E-2</v>
      </c>
      <c r="G183" s="270">
        <f t="shared" si="27"/>
        <v>3.8976738966823188E-2</v>
      </c>
      <c r="H183" s="270">
        <f t="shared" si="27"/>
        <v>3.7901489372683929E-2</v>
      </c>
      <c r="I183" s="270">
        <f t="shared" si="27"/>
        <v>3.8132834052486679E-2</v>
      </c>
      <c r="J183" s="270">
        <f t="shared" si="27"/>
        <v>3.4394453654958648E-2</v>
      </c>
      <c r="K183" s="270">
        <f t="shared" si="27"/>
        <v>3.387659679859862E-2</v>
      </c>
      <c r="L183" s="270">
        <f t="shared" si="27"/>
        <v>3.4115591041027384E-2</v>
      </c>
      <c r="M183" s="270">
        <f t="shared" si="27"/>
        <v>3.2946269539759911E-2</v>
      </c>
      <c r="N183" s="270">
        <f t="shared" si="27"/>
        <v>3.3307358583302409E-2</v>
      </c>
      <c r="O183" s="270">
        <f t="shared" si="27"/>
        <v>3.274527120289894E-2</v>
      </c>
      <c r="P183" s="270">
        <f t="shared" si="27"/>
        <v>3.4177820455586053E-2</v>
      </c>
      <c r="Q183" s="270">
        <f t="shared" si="27"/>
        <v>3.3680246070376903E-2</v>
      </c>
      <c r="R183" s="270">
        <f t="shared" si="27"/>
        <v>3.3392910470038437E-2</v>
      </c>
      <c r="S183" s="270">
        <f t="shared" si="27"/>
        <v>3.3499551488546768E-2</v>
      </c>
      <c r="T183" s="270">
        <f t="shared" si="27"/>
        <v>3.3469318932080543E-2</v>
      </c>
      <c r="U183" s="270">
        <f t="shared" si="27"/>
        <v>3.2778841168666133E-2</v>
      </c>
      <c r="V183" s="270">
        <f t="shared" si="27"/>
        <v>3.3165033283884829E-2</v>
      </c>
      <c r="W183" s="270">
        <f t="shared" si="27"/>
        <v>3.320121628113288E-2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0.50467769253099359</v>
      </c>
      <c r="C184" s="271">
        <f t="shared" si="28"/>
        <v>0.48372298703980632</v>
      </c>
      <c r="D184" s="271">
        <f t="shared" si="28"/>
        <v>0.47431328510215887</v>
      </c>
      <c r="E184" s="271">
        <f t="shared" si="28"/>
        <v>0.46298342782671448</v>
      </c>
      <c r="F184" s="271">
        <f t="shared" si="28"/>
        <v>0.45473092554682748</v>
      </c>
      <c r="G184" s="271">
        <f t="shared" si="28"/>
        <v>0.4566768766079396</v>
      </c>
      <c r="H184" s="271">
        <f t="shared" si="28"/>
        <v>0.47170778304882377</v>
      </c>
      <c r="I184" s="271">
        <f t="shared" si="28"/>
        <v>0.4670341708279318</v>
      </c>
      <c r="J184" s="271">
        <f t="shared" si="28"/>
        <v>0.52531429821812758</v>
      </c>
      <c r="K184" s="271">
        <f t="shared" si="28"/>
        <v>0.54137711763747132</v>
      </c>
      <c r="L184" s="271">
        <f t="shared" si="28"/>
        <v>0.53847996815926347</v>
      </c>
      <c r="M184" s="271">
        <f t="shared" si="28"/>
        <v>0.55079646192176734</v>
      </c>
      <c r="N184" s="271">
        <f t="shared" si="28"/>
        <v>0.54439590158557338</v>
      </c>
      <c r="O184" s="271">
        <f t="shared" si="28"/>
        <v>0.55385495451561662</v>
      </c>
      <c r="P184" s="271">
        <f t="shared" si="28"/>
        <v>0.52325365481417518</v>
      </c>
      <c r="Q184" s="271">
        <f t="shared" si="28"/>
        <v>0.52891422459921633</v>
      </c>
      <c r="R184" s="271">
        <f t="shared" si="28"/>
        <v>0.53269424180132552</v>
      </c>
      <c r="S184" s="271">
        <f t="shared" si="28"/>
        <v>0.5313793826077613</v>
      </c>
      <c r="T184" s="271">
        <f t="shared" si="28"/>
        <v>0.53198699908935088</v>
      </c>
      <c r="U184" s="271">
        <f t="shared" si="28"/>
        <v>0.54168510519881352</v>
      </c>
      <c r="V184" s="271">
        <f t="shared" si="28"/>
        <v>0.53637204163521179</v>
      </c>
      <c r="W184" s="271">
        <f t="shared" si="28"/>
        <v>0.53606917004135435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0.50429582427149722</v>
      </c>
      <c r="C185" s="320">
        <f t="shared" si="29"/>
        <v>0.48329908918337955</v>
      </c>
      <c r="D185" s="320">
        <f t="shared" si="29"/>
        <v>0.47387070101128809</v>
      </c>
      <c r="E185" s="320">
        <f t="shared" si="29"/>
        <v>0.4624997417513691</v>
      </c>
      <c r="F185" s="320">
        <f t="shared" si="29"/>
        <v>0.45423744573859348</v>
      </c>
      <c r="G185" s="320">
        <f t="shared" si="29"/>
        <v>0.45618298095511861</v>
      </c>
      <c r="H185" s="320">
        <f t="shared" si="29"/>
        <v>0.47123353021350672</v>
      </c>
      <c r="I185" s="320">
        <f t="shared" si="29"/>
        <v>0.46655287557422492</v>
      </c>
      <c r="J185" s="320">
        <f t="shared" si="29"/>
        <v>0.52492109358368488</v>
      </c>
      <c r="K185" s="320">
        <f t="shared" si="29"/>
        <v>0.54101455347724159</v>
      </c>
      <c r="L185" s="320">
        <f t="shared" si="29"/>
        <v>0.5381157209222408</v>
      </c>
      <c r="M185" s="320">
        <f t="shared" si="29"/>
        <v>0.55044008982455661</v>
      </c>
      <c r="N185" s="320">
        <f t="shared" si="29"/>
        <v>0.54403179259583301</v>
      </c>
      <c r="O185" s="320">
        <f t="shared" si="29"/>
        <v>0.55350256346166082</v>
      </c>
      <c r="P185" s="320">
        <f t="shared" si="29"/>
        <v>0.52284460293120327</v>
      </c>
      <c r="Q185" s="320">
        <f t="shared" si="29"/>
        <v>0.52850837686207042</v>
      </c>
      <c r="R185" s="320">
        <f t="shared" si="29"/>
        <v>0.53229312866694245</v>
      </c>
      <c r="S185" s="320">
        <f t="shared" si="29"/>
        <v>0.5309754856744775</v>
      </c>
      <c r="T185" s="320">
        <f t="shared" si="29"/>
        <v>0.5315860775268747</v>
      </c>
      <c r="U185" s="320">
        <f t="shared" si="29"/>
        <v>0.5412926698091326</v>
      </c>
      <c r="V185" s="320">
        <f t="shared" si="29"/>
        <v>0.53597578031003568</v>
      </c>
      <c r="W185" s="320">
        <f t="shared" si="29"/>
        <v>0.5356728468824602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3.8186825949635019E-4</v>
      </c>
      <c r="C186" s="320">
        <f t="shared" si="30"/>
        <v>4.238978564267293E-4</v>
      </c>
      <c r="D186" s="320">
        <f t="shared" si="30"/>
        <v>4.4258409087078739E-4</v>
      </c>
      <c r="E186" s="320">
        <f t="shared" si="30"/>
        <v>4.8368607534539078E-4</v>
      </c>
      <c r="F186" s="320">
        <f t="shared" si="30"/>
        <v>4.9347980823402366E-4</v>
      </c>
      <c r="G186" s="320">
        <f t="shared" si="30"/>
        <v>4.9389565282099881E-4</v>
      </c>
      <c r="H186" s="320">
        <f t="shared" si="30"/>
        <v>4.7425283531705406E-4</v>
      </c>
      <c r="I186" s="320">
        <f t="shared" si="30"/>
        <v>4.8129525370695434E-4</v>
      </c>
      <c r="J186" s="320">
        <f t="shared" si="30"/>
        <v>3.9320463444265897E-4</v>
      </c>
      <c r="K186" s="320">
        <f t="shared" si="30"/>
        <v>3.6256416022977591E-4</v>
      </c>
      <c r="L186" s="320">
        <f t="shared" si="30"/>
        <v>3.6424723702261301E-4</v>
      </c>
      <c r="M186" s="320">
        <f t="shared" si="30"/>
        <v>3.5637209721075137E-4</v>
      </c>
      <c r="N186" s="320">
        <f t="shared" si="30"/>
        <v>3.6410898974048106E-4</v>
      </c>
      <c r="O186" s="320">
        <f t="shared" si="30"/>
        <v>3.5239105395584995E-4</v>
      </c>
      <c r="P186" s="320">
        <f t="shared" si="30"/>
        <v>4.0905188297186908E-4</v>
      </c>
      <c r="Q186" s="320">
        <f t="shared" si="30"/>
        <v>4.058477371459352E-4</v>
      </c>
      <c r="R186" s="320">
        <f t="shared" si="30"/>
        <v>4.0111313438302742E-4</v>
      </c>
      <c r="S186" s="320">
        <f t="shared" si="30"/>
        <v>4.0389693328380386E-4</v>
      </c>
      <c r="T186" s="320">
        <f t="shared" si="30"/>
        <v>4.0092156247609954E-4</v>
      </c>
      <c r="U186" s="320">
        <f t="shared" si="30"/>
        <v>3.9243538968088598E-4</v>
      </c>
      <c r="V186" s="320">
        <f t="shared" si="30"/>
        <v>3.9626132517609234E-4</v>
      </c>
      <c r="W186" s="320">
        <f t="shared" si="30"/>
        <v>3.9632315889412693E-4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0.17302308110920936</v>
      </c>
      <c r="C187" s="271">
        <f t="shared" si="31"/>
        <v>0.16707939827100518</v>
      </c>
      <c r="D187" s="271">
        <f t="shared" si="31"/>
        <v>0.16361557097895543</v>
      </c>
      <c r="E187" s="271">
        <f t="shared" si="31"/>
        <v>0.1469450389808481</v>
      </c>
      <c r="F187" s="271">
        <f t="shared" si="31"/>
        <v>0.14844422719302441</v>
      </c>
      <c r="G187" s="271">
        <f t="shared" si="31"/>
        <v>0.14536133394981815</v>
      </c>
      <c r="H187" s="271">
        <f t="shared" si="31"/>
        <v>0.14485080371149217</v>
      </c>
      <c r="I187" s="271">
        <f t="shared" si="31"/>
        <v>0.14446631674200505</v>
      </c>
      <c r="J187" s="271">
        <f t="shared" si="31"/>
        <v>0.15004912619640223</v>
      </c>
      <c r="K187" s="271">
        <f t="shared" si="31"/>
        <v>0.15446994571389119</v>
      </c>
      <c r="L187" s="271">
        <f t="shared" si="31"/>
        <v>0.15589549574118219</v>
      </c>
      <c r="M187" s="271">
        <f t="shared" si="31"/>
        <v>0.15020459358669935</v>
      </c>
      <c r="N187" s="271">
        <f t="shared" si="31"/>
        <v>0.15092395985600857</v>
      </c>
      <c r="O187" s="271">
        <f t="shared" si="31"/>
        <v>0.14997924164311163</v>
      </c>
      <c r="P187" s="271">
        <f t="shared" si="31"/>
        <v>0.1415671981039141</v>
      </c>
      <c r="Q187" s="271">
        <f t="shared" si="31"/>
        <v>0.13879037953593137</v>
      </c>
      <c r="R187" s="271">
        <f t="shared" si="31"/>
        <v>0.13852930550897477</v>
      </c>
      <c r="S187" s="271">
        <f t="shared" si="31"/>
        <v>0.13784402592577705</v>
      </c>
      <c r="T187" s="271">
        <f t="shared" si="31"/>
        <v>0.13933884979567202</v>
      </c>
      <c r="U187" s="271">
        <f t="shared" si="31"/>
        <v>0.13610023143271749</v>
      </c>
      <c r="V187" s="271">
        <f t="shared" si="31"/>
        <v>0.13851525095855119</v>
      </c>
      <c r="W187" s="271">
        <f t="shared" si="31"/>
        <v>0.13872012108595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0.16817237217902989</v>
      </c>
      <c r="C188" s="320">
        <f t="shared" si="32"/>
        <v>0.1598702775216381</v>
      </c>
      <c r="D188" s="320">
        <f t="shared" si="32"/>
        <v>0.15505819739051011</v>
      </c>
      <c r="E188" s="320">
        <f t="shared" si="32"/>
        <v>0.1291247576564695</v>
      </c>
      <c r="F188" s="320">
        <f t="shared" si="32"/>
        <v>0.13028993040935749</v>
      </c>
      <c r="G188" s="320">
        <f t="shared" si="32"/>
        <v>0.12458274572172282</v>
      </c>
      <c r="H188" s="320">
        <f t="shared" si="32"/>
        <v>0.12634971873048154</v>
      </c>
      <c r="I188" s="320">
        <f t="shared" si="32"/>
        <v>0.12451134792704105</v>
      </c>
      <c r="J188" s="320">
        <f t="shared" si="32"/>
        <v>0.14080639006575876</v>
      </c>
      <c r="K188" s="320">
        <f t="shared" si="32"/>
        <v>0.14694839120198661</v>
      </c>
      <c r="L188" s="320">
        <f t="shared" si="32"/>
        <v>0.14831529149068451</v>
      </c>
      <c r="M188" s="320">
        <f t="shared" si="32"/>
        <v>0.14122124299738725</v>
      </c>
      <c r="N188" s="320">
        <f t="shared" si="32"/>
        <v>0.14121805852667224</v>
      </c>
      <c r="O188" s="320">
        <f t="shared" si="32"/>
        <v>0.14105117212760895</v>
      </c>
      <c r="P188" s="320">
        <f t="shared" si="32"/>
        <v>0.12694889839194043</v>
      </c>
      <c r="Q188" s="320">
        <f t="shared" si="32"/>
        <v>0.12354337123428481</v>
      </c>
      <c r="R188" s="320">
        <f t="shared" si="32"/>
        <v>0.12403197793832278</v>
      </c>
      <c r="S188" s="320">
        <f t="shared" si="32"/>
        <v>0.12247069570240274</v>
      </c>
      <c r="T188" s="320">
        <f t="shared" si="32"/>
        <v>0.12509375591020447</v>
      </c>
      <c r="U188" s="320">
        <f t="shared" si="32"/>
        <v>0.12144627921279773</v>
      </c>
      <c r="V188" s="320">
        <f t="shared" si="32"/>
        <v>0.12463008067839818</v>
      </c>
      <c r="W188" s="320">
        <f t="shared" si="32"/>
        <v>0.12469485260152682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4.8507089301794582E-3</v>
      </c>
      <c r="C189" s="320">
        <f t="shared" si="33"/>
        <v>7.2091207493671034E-3</v>
      </c>
      <c r="D189" s="320">
        <f t="shared" si="33"/>
        <v>8.557373588445329E-3</v>
      </c>
      <c r="E189" s="320">
        <f t="shared" si="33"/>
        <v>1.782028132437858E-2</v>
      </c>
      <c r="F189" s="320">
        <f t="shared" si="33"/>
        <v>1.8154296783666937E-2</v>
      </c>
      <c r="G189" s="320">
        <f t="shared" si="33"/>
        <v>2.0778588228095338E-2</v>
      </c>
      <c r="H189" s="320">
        <f t="shared" si="33"/>
        <v>1.8501084981010635E-2</v>
      </c>
      <c r="I189" s="320">
        <f t="shared" si="33"/>
        <v>1.9954968814963996E-2</v>
      </c>
      <c r="J189" s="320">
        <f t="shared" si="33"/>
        <v>9.2427361306434766E-3</v>
      </c>
      <c r="K189" s="320">
        <f t="shared" si="33"/>
        <v>7.5215545119045896E-3</v>
      </c>
      <c r="L189" s="320">
        <f t="shared" si="33"/>
        <v>7.5802042504976835E-3</v>
      </c>
      <c r="M189" s="320">
        <f t="shared" si="33"/>
        <v>8.9833505893121002E-3</v>
      </c>
      <c r="N189" s="320">
        <f t="shared" si="33"/>
        <v>9.7059013293363337E-3</v>
      </c>
      <c r="O189" s="320">
        <f t="shared" si="33"/>
        <v>8.9280695155026946E-3</v>
      </c>
      <c r="P189" s="320">
        <f t="shared" si="33"/>
        <v>1.461829971197366E-2</v>
      </c>
      <c r="Q189" s="320">
        <f t="shared" si="33"/>
        <v>1.5247008301646579E-2</v>
      </c>
      <c r="R189" s="320">
        <f t="shared" si="33"/>
        <v>1.4497327570652007E-2</v>
      </c>
      <c r="S189" s="320">
        <f t="shared" si="33"/>
        <v>1.5373330223374353E-2</v>
      </c>
      <c r="T189" s="320">
        <f t="shared" si="33"/>
        <v>1.4245093885467503E-2</v>
      </c>
      <c r="U189" s="320">
        <f t="shared" si="33"/>
        <v>1.465395221991978E-2</v>
      </c>
      <c r="V189" s="320">
        <f t="shared" si="33"/>
        <v>1.3885170280152999E-2</v>
      </c>
      <c r="W189" s="320">
        <f t="shared" si="33"/>
        <v>1.4025268484423162E-2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4.7519488682172921E-2</v>
      </c>
      <c r="C190" s="271">
        <f t="shared" si="34"/>
        <v>4.8189526316958768E-2</v>
      </c>
      <c r="D190" s="271">
        <f t="shared" si="34"/>
        <v>4.9126361860779268E-2</v>
      </c>
      <c r="E190" s="271">
        <f t="shared" si="34"/>
        <v>5.1625602925984254E-2</v>
      </c>
      <c r="F190" s="271">
        <f t="shared" si="34"/>
        <v>5.1683664023994678E-2</v>
      </c>
      <c r="G190" s="271">
        <f t="shared" si="34"/>
        <v>5.2445331154990796E-2</v>
      </c>
      <c r="H190" s="271">
        <f t="shared" si="34"/>
        <v>5.1191653752350005E-2</v>
      </c>
      <c r="I190" s="271">
        <f t="shared" si="34"/>
        <v>5.1647483059906636E-2</v>
      </c>
      <c r="J190" s="271">
        <f t="shared" si="34"/>
        <v>4.6196972739395749E-2</v>
      </c>
      <c r="K190" s="271">
        <f t="shared" si="34"/>
        <v>4.5248410817501562E-2</v>
      </c>
      <c r="L190" s="271">
        <f t="shared" si="34"/>
        <v>4.543640288812506E-2</v>
      </c>
      <c r="M190" s="271">
        <f t="shared" si="34"/>
        <v>4.4867892237744449E-2</v>
      </c>
      <c r="N190" s="271">
        <f t="shared" si="34"/>
        <v>4.5386041927142538E-2</v>
      </c>
      <c r="O190" s="271">
        <f t="shared" si="34"/>
        <v>4.4706611684291755E-2</v>
      </c>
      <c r="P190" s="271">
        <f t="shared" si="34"/>
        <v>4.71204741071908E-2</v>
      </c>
      <c r="Q190" s="271">
        <f t="shared" si="34"/>
        <v>4.6722972325493183E-2</v>
      </c>
      <c r="R190" s="271">
        <f t="shared" si="34"/>
        <v>4.6429928379951052E-2</v>
      </c>
      <c r="S190" s="271">
        <f t="shared" si="34"/>
        <v>4.6595642285857393E-2</v>
      </c>
      <c r="T190" s="271">
        <f t="shared" si="34"/>
        <v>4.6370118759183052E-2</v>
      </c>
      <c r="U190" s="271">
        <f t="shared" si="34"/>
        <v>4.586811003818022E-2</v>
      </c>
      <c r="V190" s="271">
        <f t="shared" si="34"/>
        <v>4.6005368894077039E-2</v>
      </c>
      <c r="W190" s="271">
        <f t="shared" si="34"/>
        <v>4.6028809842726788E-2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2.7685577550539572E-2</v>
      </c>
      <c r="C191" s="320">
        <f t="shared" si="35"/>
        <v>2.4490392485634151E-2</v>
      </c>
      <c r="D191" s="320">
        <f t="shared" si="35"/>
        <v>2.2104528813419726E-2</v>
      </c>
      <c r="E191" s="320">
        <f t="shared" si="35"/>
        <v>1.3619256006829191E-2</v>
      </c>
      <c r="F191" s="320">
        <f t="shared" si="35"/>
        <v>1.4403002792006573E-2</v>
      </c>
      <c r="G191" s="320">
        <f t="shared" si="35"/>
        <v>1.2393029277104449E-2</v>
      </c>
      <c r="H191" s="320">
        <f t="shared" si="35"/>
        <v>1.3015833533623821E-2</v>
      </c>
      <c r="I191" s="320">
        <f t="shared" si="35"/>
        <v>1.2609750156205994E-2</v>
      </c>
      <c r="J191" s="320">
        <f t="shared" si="35"/>
        <v>1.8743816034264147E-2</v>
      </c>
      <c r="K191" s="320">
        <f t="shared" si="35"/>
        <v>2.066770617440012E-2</v>
      </c>
      <c r="L191" s="320">
        <f t="shared" si="35"/>
        <v>2.089860219801111E-2</v>
      </c>
      <c r="M191" s="320">
        <f t="shared" si="35"/>
        <v>1.8437516380268176E-2</v>
      </c>
      <c r="N191" s="320">
        <f t="shared" si="35"/>
        <v>1.7825621615060152E-2</v>
      </c>
      <c r="O191" s="320">
        <f t="shared" si="35"/>
        <v>1.8288453637897831E-2</v>
      </c>
      <c r="P191" s="320">
        <f t="shared" si="35"/>
        <v>1.4302889544874816E-2</v>
      </c>
      <c r="Q191" s="320">
        <f t="shared" si="35"/>
        <v>1.3876522816881114E-2</v>
      </c>
      <c r="R191" s="320">
        <f t="shared" si="35"/>
        <v>1.4041868548823418E-2</v>
      </c>
      <c r="S191" s="320">
        <f t="shared" si="35"/>
        <v>1.3677767444841312E-2</v>
      </c>
      <c r="T191" s="320">
        <f t="shared" si="35"/>
        <v>1.4412623259111522E-2</v>
      </c>
      <c r="U191" s="320">
        <f t="shared" si="35"/>
        <v>1.3687789010358708E-2</v>
      </c>
      <c r="V191" s="320">
        <f t="shared" si="35"/>
        <v>1.4543162060342519E-2</v>
      </c>
      <c r="W191" s="320">
        <f t="shared" si="35"/>
        <v>1.4587968055702841E-2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8.6467090961542606E-3</v>
      </c>
      <c r="C192" s="320">
        <f t="shared" si="36"/>
        <v>8.2866968740855224E-3</v>
      </c>
      <c r="D192" s="320">
        <f t="shared" si="36"/>
        <v>8.1250367415879477E-3</v>
      </c>
      <c r="E192" s="320">
        <f t="shared" si="36"/>
        <v>7.9300690814714456E-3</v>
      </c>
      <c r="F192" s="320">
        <f t="shared" si="36"/>
        <v>7.7884028874433868E-3</v>
      </c>
      <c r="G192" s="320">
        <f t="shared" si="36"/>
        <v>7.8217612383238797E-3</v>
      </c>
      <c r="H192" s="320">
        <f t="shared" si="36"/>
        <v>8.0798195344888666E-3</v>
      </c>
      <c r="I192" s="320">
        <f t="shared" si="36"/>
        <v>7.9995645391120942E-3</v>
      </c>
      <c r="J192" s="320">
        <f t="shared" si="36"/>
        <v>9.0003521270676148E-3</v>
      </c>
      <c r="K192" s="320">
        <f t="shared" si="36"/>
        <v>9.2762922783691526E-3</v>
      </c>
      <c r="L192" s="320">
        <f t="shared" si="36"/>
        <v>9.226588591336328E-3</v>
      </c>
      <c r="M192" s="320">
        <f t="shared" si="36"/>
        <v>9.4379035131799821E-3</v>
      </c>
      <c r="N192" s="320">
        <f t="shared" si="36"/>
        <v>9.3280261767604115E-3</v>
      </c>
      <c r="O192" s="320">
        <f t="shared" si="36"/>
        <v>9.4904130073700955E-3</v>
      </c>
      <c r="P192" s="320">
        <f t="shared" si="36"/>
        <v>8.9647484005469201E-3</v>
      </c>
      <c r="Q192" s="320">
        <f t="shared" si="36"/>
        <v>9.0618600624119226E-3</v>
      </c>
      <c r="R192" s="320">
        <f t="shared" si="36"/>
        <v>9.1267538138229184E-3</v>
      </c>
      <c r="S192" s="320">
        <f t="shared" si="36"/>
        <v>9.1041613688727947E-3</v>
      </c>
      <c r="T192" s="320">
        <f t="shared" si="36"/>
        <v>9.1146306408160793E-3</v>
      </c>
      <c r="U192" s="320">
        <f t="shared" si="36"/>
        <v>9.2810608901660596E-3</v>
      </c>
      <c r="V192" s="320">
        <f t="shared" si="36"/>
        <v>9.1898969451512432E-3</v>
      </c>
      <c r="W192" s="320">
        <f t="shared" si="36"/>
        <v>9.1847028168287864E-3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1.1187202035479092E-2</v>
      </c>
      <c r="C193" s="320">
        <f t="shared" si="37"/>
        <v>1.5412436957239095E-2</v>
      </c>
      <c r="D193" s="320">
        <f t="shared" si="37"/>
        <v>1.8896796305771593E-2</v>
      </c>
      <c r="E193" s="320">
        <f t="shared" si="37"/>
        <v>3.0076277837683615E-2</v>
      </c>
      <c r="F193" s="320">
        <f t="shared" si="37"/>
        <v>2.9492258344544716E-2</v>
      </c>
      <c r="G193" s="320">
        <f t="shared" si="37"/>
        <v>3.2230540639562467E-2</v>
      </c>
      <c r="H193" s="320">
        <f t="shared" si="37"/>
        <v>3.0096000684237317E-2</v>
      </c>
      <c r="I193" s="320">
        <f t="shared" si="37"/>
        <v>3.1038168364588545E-2</v>
      </c>
      <c r="J193" s="320">
        <f t="shared" si="37"/>
        <v>1.8452804578063989E-2</v>
      </c>
      <c r="K193" s="320">
        <f t="shared" si="37"/>
        <v>1.5304412364732293E-2</v>
      </c>
      <c r="L193" s="320">
        <f t="shared" si="37"/>
        <v>1.5311212098777626E-2</v>
      </c>
      <c r="M193" s="320">
        <f t="shared" si="37"/>
        <v>1.6992472344296291E-2</v>
      </c>
      <c r="N193" s="320">
        <f t="shared" si="37"/>
        <v>1.8232394135321975E-2</v>
      </c>
      <c r="O193" s="320">
        <f t="shared" si="37"/>
        <v>1.6927745039023827E-2</v>
      </c>
      <c r="P193" s="320">
        <f t="shared" si="37"/>
        <v>2.3852836161769062E-2</v>
      </c>
      <c r="Q193" s="320">
        <f t="shared" si="37"/>
        <v>2.3784589446200141E-2</v>
      </c>
      <c r="R193" s="320">
        <f t="shared" si="37"/>
        <v>2.3261306017304719E-2</v>
      </c>
      <c r="S193" s="320">
        <f t="shared" si="37"/>
        <v>2.3813713472143283E-2</v>
      </c>
      <c r="T193" s="320">
        <f t="shared" si="37"/>
        <v>2.2842864859255452E-2</v>
      </c>
      <c r="U193" s="320">
        <f t="shared" si="37"/>
        <v>2.2899260137655447E-2</v>
      </c>
      <c r="V193" s="320">
        <f t="shared" si="37"/>
        <v>2.227230988858327E-2</v>
      </c>
      <c r="W193" s="320">
        <f t="shared" si="37"/>
        <v>2.2256138970195165E-2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2.6838527663936608E-2</v>
      </c>
      <c r="C194" s="321">
        <f t="shared" si="38"/>
        <v>2.979245869085104E-2</v>
      </c>
      <c r="D194" s="321">
        <f t="shared" si="38"/>
        <v>3.110576768574657E-2</v>
      </c>
      <c r="E194" s="321">
        <f t="shared" si="38"/>
        <v>3.3994504101858392E-2</v>
      </c>
      <c r="F194" s="321">
        <f t="shared" si="38"/>
        <v>3.4682828843515222E-2</v>
      </c>
      <c r="G194" s="321">
        <f t="shared" si="38"/>
        <v>3.4712055301001236E-2</v>
      </c>
      <c r="H194" s="321">
        <f t="shared" si="38"/>
        <v>3.3331515578551976E-2</v>
      </c>
      <c r="I194" s="321">
        <f t="shared" si="38"/>
        <v>3.3826471983223146E-2</v>
      </c>
      <c r="J194" s="321">
        <f t="shared" si="38"/>
        <v>2.7635272627779751E-2</v>
      </c>
      <c r="K194" s="321">
        <f t="shared" si="38"/>
        <v>2.5481793792216937E-2</v>
      </c>
      <c r="L194" s="321">
        <f t="shared" si="38"/>
        <v>2.5600084071499826E-2</v>
      </c>
      <c r="M194" s="321">
        <f t="shared" si="38"/>
        <v>2.5046602203232522E-2</v>
      </c>
      <c r="N194" s="321">
        <f t="shared" si="38"/>
        <v>2.5590367753335914E-2</v>
      </c>
      <c r="O194" s="321">
        <f t="shared" si="38"/>
        <v>2.4766805868054194E-2</v>
      </c>
      <c r="P194" s="321">
        <f t="shared" si="38"/>
        <v>2.874905154883866E-2</v>
      </c>
      <c r="Q194" s="321">
        <f t="shared" si="38"/>
        <v>2.8523857246222254E-2</v>
      </c>
      <c r="R194" s="321">
        <f t="shared" si="38"/>
        <v>2.8191099118071876E-2</v>
      </c>
      <c r="S194" s="321">
        <f t="shared" si="38"/>
        <v>2.8386750529131449E-2</v>
      </c>
      <c r="T194" s="321">
        <f t="shared" si="38"/>
        <v>2.8177635029879532E-2</v>
      </c>
      <c r="U194" s="321">
        <f t="shared" si="38"/>
        <v>2.7581208441229087E-2</v>
      </c>
      <c r="V194" s="321">
        <f t="shared" si="38"/>
        <v>2.7850103467393274E-2</v>
      </c>
      <c r="W194" s="321">
        <f t="shared" si="38"/>
        <v>2.7854449274908721E-2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</v>
      </c>
      <c r="C197" s="234">
        <f t="shared" si="39"/>
        <v>1</v>
      </c>
      <c r="D197" s="234">
        <f t="shared" si="39"/>
        <v>1.0000000000000002</v>
      </c>
      <c r="E197" s="234">
        <f t="shared" si="39"/>
        <v>1.0000000000000004</v>
      </c>
      <c r="F197" s="234">
        <f t="shared" si="39"/>
        <v>0.99999999999999989</v>
      </c>
      <c r="G197" s="234">
        <f t="shared" si="39"/>
        <v>1.0000000000000004</v>
      </c>
      <c r="H197" s="234">
        <f t="shared" si="39"/>
        <v>0.99999999999999967</v>
      </c>
      <c r="I197" s="234">
        <f t="shared" si="39"/>
        <v>1</v>
      </c>
      <c r="J197" s="234">
        <f t="shared" si="39"/>
        <v>1</v>
      </c>
      <c r="K197" s="234">
        <f t="shared" si="39"/>
        <v>1</v>
      </c>
      <c r="L197" s="234">
        <f t="shared" si="39"/>
        <v>1.0000000000000002</v>
      </c>
      <c r="M197" s="234">
        <f t="shared" si="39"/>
        <v>1.0000000000000002</v>
      </c>
      <c r="N197" s="234">
        <f t="shared" si="39"/>
        <v>0.99999999999999978</v>
      </c>
      <c r="O197" s="234">
        <f t="shared" si="39"/>
        <v>0.99999999999999978</v>
      </c>
      <c r="P197" s="234">
        <f t="shared" si="39"/>
        <v>1</v>
      </c>
      <c r="Q197" s="234">
        <f t="shared" si="39"/>
        <v>0.99999999999999978</v>
      </c>
      <c r="R197" s="234">
        <f t="shared" si="39"/>
        <v>0.99999999999999989</v>
      </c>
      <c r="S197" s="234">
        <f t="shared" si="39"/>
        <v>0.99999999999999978</v>
      </c>
      <c r="T197" s="234">
        <f t="shared" si="39"/>
        <v>1</v>
      </c>
      <c r="U197" s="234">
        <f t="shared" si="39"/>
        <v>1</v>
      </c>
      <c r="V197" s="234">
        <f t="shared" si="39"/>
        <v>1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3.2980542870800341E-3</v>
      </c>
      <c r="C198" s="268">
        <f t="shared" si="40"/>
        <v>3.6543323703010703E-3</v>
      </c>
      <c r="D198" s="268">
        <f t="shared" si="40"/>
        <v>3.8055199084561404E-3</v>
      </c>
      <c r="E198" s="268">
        <f t="shared" si="40"/>
        <v>4.1348862666710645E-3</v>
      </c>
      <c r="F198" s="268">
        <f t="shared" si="40"/>
        <v>4.2153544278109292E-3</v>
      </c>
      <c r="G198" s="268">
        <f t="shared" si="40"/>
        <v>4.2110803722674329E-3</v>
      </c>
      <c r="H198" s="268">
        <f t="shared" si="40"/>
        <v>4.0602724129152022E-3</v>
      </c>
      <c r="I198" s="268">
        <f t="shared" si="40"/>
        <v>4.1150208455474338E-3</v>
      </c>
      <c r="J198" s="268">
        <f t="shared" si="40"/>
        <v>3.4195202068289612E-3</v>
      </c>
      <c r="K198" s="268">
        <f t="shared" si="40"/>
        <v>4.3415857500792542E-3</v>
      </c>
      <c r="L198" s="268">
        <f t="shared" si="40"/>
        <v>4.5047355826912643E-3</v>
      </c>
      <c r="M198" s="268">
        <f t="shared" si="40"/>
        <v>5.2750565728564265E-3</v>
      </c>
      <c r="N198" s="268">
        <f t="shared" si="40"/>
        <v>5.8415592351949422E-3</v>
      </c>
      <c r="O198" s="268">
        <f t="shared" si="40"/>
        <v>5.3088701609472072E-3</v>
      </c>
      <c r="P198" s="268">
        <f t="shared" si="40"/>
        <v>3.9782226031212882E-3</v>
      </c>
      <c r="Q198" s="268">
        <f t="shared" si="40"/>
        <v>3.7528337642929901E-3</v>
      </c>
      <c r="R198" s="268">
        <f t="shared" si="40"/>
        <v>3.6369997271405701E-3</v>
      </c>
      <c r="S198" s="268">
        <f t="shared" si="40"/>
        <v>3.7122985982502845E-3</v>
      </c>
      <c r="T198" s="268">
        <f t="shared" si="40"/>
        <v>3.6585952451680145E-3</v>
      </c>
      <c r="U198" s="268">
        <f t="shared" si="40"/>
        <v>3.5622521486997002E-3</v>
      </c>
      <c r="V198" s="268">
        <f t="shared" si="40"/>
        <v>3.5640295870342596E-3</v>
      </c>
      <c r="W198" s="268">
        <f t="shared" si="40"/>
        <v>3.5642263149858622E-3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7.09276285017093E-3</v>
      </c>
      <c r="C199" s="269">
        <f t="shared" si="41"/>
        <v>7.8589709635120755E-3</v>
      </c>
      <c r="D199" s="269">
        <f t="shared" si="41"/>
        <v>8.1841133840707386E-3</v>
      </c>
      <c r="E199" s="269">
        <f t="shared" si="41"/>
        <v>8.8924454084387244E-3</v>
      </c>
      <c r="F199" s="269">
        <f t="shared" si="41"/>
        <v>9.0654994379585664E-3</v>
      </c>
      <c r="G199" s="269">
        <f t="shared" si="41"/>
        <v>9.0563076964832283E-3</v>
      </c>
      <c r="H199" s="269">
        <f t="shared" si="41"/>
        <v>8.7319815943344911E-3</v>
      </c>
      <c r="I199" s="269">
        <f t="shared" si="41"/>
        <v>8.8497230307323701E-3</v>
      </c>
      <c r="J199" s="269">
        <f t="shared" si="41"/>
        <v>7.3539862528699193E-3</v>
      </c>
      <c r="K199" s="269">
        <f t="shared" si="41"/>
        <v>9.3369712680676474E-3</v>
      </c>
      <c r="L199" s="269">
        <f t="shared" si="41"/>
        <v>9.687839680481378E-3</v>
      </c>
      <c r="M199" s="269">
        <f t="shared" si="41"/>
        <v>1.1344484364334561E-2</v>
      </c>
      <c r="N199" s="269">
        <f t="shared" si="41"/>
        <v>1.2562799373186341E-2</v>
      </c>
      <c r="O199" s="269">
        <f t="shared" si="41"/>
        <v>1.1417203531626861E-2</v>
      </c>
      <c r="P199" s="269">
        <f t="shared" si="41"/>
        <v>8.5555260869010132E-3</v>
      </c>
      <c r="Q199" s="269">
        <f t="shared" si="41"/>
        <v>8.0708070848072386E-3</v>
      </c>
      <c r="R199" s="269">
        <f t="shared" si="41"/>
        <v>7.8216955529811834E-3</v>
      </c>
      <c r="S199" s="269">
        <f t="shared" si="41"/>
        <v>7.9836325586147752E-3</v>
      </c>
      <c r="T199" s="269">
        <f t="shared" si="41"/>
        <v>7.8681386599352768E-3</v>
      </c>
      <c r="U199" s="269">
        <f t="shared" si="41"/>
        <v>7.6609441518952328E-3</v>
      </c>
      <c r="V199" s="269">
        <f t="shared" si="41"/>
        <v>7.6647666931545476E-3</v>
      </c>
      <c r="W199" s="269">
        <f t="shared" si="41"/>
        <v>7.6651897743367416E-3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4.5623214045025375E-2</v>
      </c>
      <c r="C200" s="269">
        <f t="shared" si="42"/>
        <v>5.0551741545018646E-2</v>
      </c>
      <c r="D200" s="269">
        <f t="shared" si="42"/>
        <v>5.2643175103650644E-2</v>
      </c>
      <c r="E200" s="269">
        <f t="shared" si="42"/>
        <v>5.7199422682393218E-2</v>
      </c>
      <c r="F200" s="269">
        <f t="shared" si="42"/>
        <v>5.8312568743655903E-2</v>
      </c>
      <c r="G200" s="269">
        <f t="shared" si="42"/>
        <v>5.8253444140502708E-2</v>
      </c>
      <c r="H200" s="269">
        <f t="shared" si="42"/>
        <v>5.6167261436908728E-2</v>
      </c>
      <c r="I200" s="269">
        <f t="shared" si="42"/>
        <v>5.6924616908707655E-2</v>
      </c>
      <c r="J200" s="269">
        <f t="shared" si="42"/>
        <v>4.7303497379835947E-2</v>
      </c>
      <c r="K200" s="269">
        <f t="shared" si="42"/>
        <v>6.0058773667448453E-2</v>
      </c>
      <c r="L200" s="269">
        <f t="shared" si="42"/>
        <v>6.2315686103313173E-2</v>
      </c>
      <c r="M200" s="269">
        <f t="shared" si="42"/>
        <v>7.2971823437182351E-2</v>
      </c>
      <c r="N200" s="269">
        <f t="shared" si="42"/>
        <v>8.0808465884881359E-2</v>
      </c>
      <c r="O200" s="269">
        <f t="shared" si="42"/>
        <v>7.3439579402613114E-2</v>
      </c>
      <c r="P200" s="269">
        <f t="shared" si="42"/>
        <v>5.5032235840378731E-2</v>
      </c>
      <c r="Q200" s="269">
        <f t="shared" si="42"/>
        <v>5.191434803680129E-2</v>
      </c>
      <c r="R200" s="269">
        <f t="shared" si="42"/>
        <v>5.031197263279201E-2</v>
      </c>
      <c r="S200" s="269">
        <f t="shared" si="42"/>
        <v>5.1353609978618979E-2</v>
      </c>
      <c r="T200" s="269">
        <f t="shared" si="42"/>
        <v>5.0610711481706365E-2</v>
      </c>
      <c r="U200" s="269">
        <f t="shared" si="42"/>
        <v>4.9277961523904394E-2</v>
      </c>
      <c r="V200" s="269">
        <f t="shared" si="42"/>
        <v>4.930254949078753E-2</v>
      </c>
      <c r="W200" s="269">
        <f t="shared" si="42"/>
        <v>4.9305270901857011E-2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6.3627478983162913E-2</v>
      </c>
      <c r="C201" s="269">
        <f t="shared" si="43"/>
        <v>7.0500948695627313E-2</v>
      </c>
      <c r="D201" s="269">
        <f t="shared" si="43"/>
        <v>7.3417723578370314E-2</v>
      </c>
      <c r="E201" s="269">
        <f t="shared" si="43"/>
        <v>7.9772000740264887E-2</v>
      </c>
      <c r="F201" s="269">
        <f t="shared" si="43"/>
        <v>8.1324427045616349E-2</v>
      </c>
      <c r="G201" s="269">
        <f t="shared" si="43"/>
        <v>8.1241970131449792E-2</v>
      </c>
      <c r="H201" s="269">
        <f t="shared" si="43"/>
        <v>7.8332518245903857E-2</v>
      </c>
      <c r="I201" s="269">
        <f t="shared" si="43"/>
        <v>7.9388748508793974E-2</v>
      </c>
      <c r="J201" s="269">
        <f t="shared" si="43"/>
        <v>6.5970851645726941E-2</v>
      </c>
      <c r="K201" s="269">
        <f t="shared" si="43"/>
        <v>8.3759735899114923E-2</v>
      </c>
      <c r="L201" s="269">
        <f t="shared" si="43"/>
        <v>8.6907292501289007E-2</v>
      </c>
      <c r="M201" s="269">
        <f t="shared" si="43"/>
        <v>0.10176865570080677</v>
      </c>
      <c r="N201" s="269">
        <f t="shared" si="43"/>
        <v>0.11269786823167838</v>
      </c>
      <c r="O201" s="269">
        <f t="shared" si="43"/>
        <v>0.10242100195660363</v>
      </c>
      <c r="P201" s="269">
        <f t="shared" si="43"/>
        <v>7.6749578095801893E-2</v>
      </c>
      <c r="Q201" s="269">
        <f t="shared" si="43"/>
        <v>7.2401279869854909E-2</v>
      </c>
      <c r="R201" s="269">
        <f t="shared" si="43"/>
        <v>7.0166559903806144E-2</v>
      </c>
      <c r="S201" s="269">
        <f t="shared" si="43"/>
        <v>7.1619258046998632E-2</v>
      </c>
      <c r="T201" s="269">
        <f t="shared" si="43"/>
        <v>7.0583189907382687E-2</v>
      </c>
      <c r="U201" s="269">
        <f t="shared" si="43"/>
        <v>6.8724497535421147E-2</v>
      </c>
      <c r="V201" s="269">
        <f t="shared" si="43"/>
        <v>6.8758788638729931E-2</v>
      </c>
      <c r="W201" s="269">
        <f t="shared" si="43"/>
        <v>6.8762583998816934E-2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6.3320394541647618E-2</v>
      </c>
      <c r="C202" s="270">
        <f t="shared" si="44"/>
        <v>6.3442515131010152E-2</v>
      </c>
      <c r="D202" s="270">
        <f t="shared" si="44"/>
        <v>6.3843582131509369E-2</v>
      </c>
      <c r="E202" s="270">
        <f t="shared" si="44"/>
        <v>6.3459395216020939E-2</v>
      </c>
      <c r="F202" s="270">
        <f t="shared" si="44"/>
        <v>6.443298218492724E-2</v>
      </c>
      <c r="G202" s="270">
        <f t="shared" si="44"/>
        <v>6.4507389086983655E-2</v>
      </c>
      <c r="H202" s="270">
        <f t="shared" si="44"/>
        <v>6.2986452611418914E-2</v>
      </c>
      <c r="I202" s="270">
        <f t="shared" si="44"/>
        <v>6.3285640682478397E-2</v>
      </c>
      <c r="J202" s="270">
        <f t="shared" si="44"/>
        <v>5.8060476893192756E-2</v>
      </c>
      <c r="K202" s="270">
        <f t="shared" si="44"/>
        <v>5.2217678092465705E-2</v>
      </c>
      <c r="L202" s="270">
        <f t="shared" si="44"/>
        <v>5.1881463631499446E-2</v>
      </c>
      <c r="M202" s="270">
        <f t="shared" si="44"/>
        <v>4.6754630976677092E-2</v>
      </c>
      <c r="N202" s="270">
        <f t="shared" si="44"/>
        <v>4.4984208004032827E-2</v>
      </c>
      <c r="O202" s="270">
        <f t="shared" si="44"/>
        <v>4.624058306047861E-2</v>
      </c>
      <c r="P202" s="270">
        <f t="shared" si="44"/>
        <v>5.565878185764047E-2</v>
      </c>
      <c r="Q202" s="270">
        <f t="shared" si="44"/>
        <v>5.5835687244475074E-2</v>
      </c>
      <c r="R202" s="270">
        <f t="shared" si="44"/>
        <v>5.5761628930295924E-2</v>
      </c>
      <c r="S202" s="270">
        <f t="shared" si="44"/>
        <v>5.5677903384340609E-2</v>
      </c>
      <c r="T202" s="270">
        <f t="shared" si="44"/>
        <v>5.579136539968213E-2</v>
      </c>
      <c r="U202" s="270">
        <f t="shared" si="44"/>
        <v>5.4880479140730271E-2</v>
      </c>
      <c r="V202" s="270">
        <f t="shared" si="44"/>
        <v>5.5607955899184401E-2</v>
      </c>
      <c r="W202" s="270">
        <f t="shared" si="44"/>
        <v>5.5663011084342691E-2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0.41735218988611189</v>
      </c>
      <c r="C203" s="271">
        <f t="shared" si="45"/>
        <v>0.39930863082810153</v>
      </c>
      <c r="D203" s="271">
        <f t="shared" si="45"/>
        <v>0.39053368850884929</v>
      </c>
      <c r="E203" s="271">
        <f t="shared" si="45"/>
        <v>0.37898260735343747</v>
      </c>
      <c r="F203" s="271">
        <f t="shared" si="45"/>
        <v>0.37195333113920664</v>
      </c>
      <c r="G203" s="271">
        <f t="shared" si="45"/>
        <v>0.3728447959275577</v>
      </c>
      <c r="H203" s="271">
        <f t="shared" si="45"/>
        <v>0.38668810687756783</v>
      </c>
      <c r="I203" s="271">
        <f t="shared" si="45"/>
        <v>0.38234771274142537</v>
      </c>
      <c r="J203" s="271">
        <f t="shared" si="45"/>
        <v>0.43737877026990918</v>
      </c>
      <c r="K203" s="271">
        <f t="shared" si="45"/>
        <v>0.41157659760454129</v>
      </c>
      <c r="L203" s="271">
        <f t="shared" si="45"/>
        <v>0.40389392710505762</v>
      </c>
      <c r="M203" s="271">
        <f t="shared" si="45"/>
        <v>0.38550575740334525</v>
      </c>
      <c r="N203" s="271">
        <f t="shared" si="45"/>
        <v>0.36262690725667968</v>
      </c>
      <c r="O203" s="271">
        <f t="shared" si="45"/>
        <v>0.38573628392709547</v>
      </c>
      <c r="P203" s="271">
        <f t="shared" si="45"/>
        <v>0.42028720149744192</v>
      </c>
      <c r="Q203" s="271">
        <f t="shared" si="45"/>
        <v>0.43247994950440172</v>
      </c>
      <c r="R203" s="271">
        <f t="shared" si="45"/>
        <v>0.438733679871389</v>
      </c>
      <c r="S203" s="271">
        <f t="shared" si="45"/>
        <v>0.43560330715926948</v>
      </c>
      <c r="T203" s="271">
        <f t="shared" si="45"/>
        <v>0.43738118672259624</v>
      </c>
      <c r="U203" s="271">
        <f t="shared" si="45"/>
        <v>0.447300501149898</v>
      </c>
      <c r="V203" s="271">
        <f t="shared" si="45"/>
        <v>0.44356293938862734</v>
      </c>
      <c r="W203" s="271">
        <f t="shared" si="45"/>
        <v>0.44327105488022095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0.41691011770310582</v>
      </c>
      <c r="C204" s="320">
        <f t="shared" si="46"/>
        <v>0.39881880302426664</v>
      </c>
      <c r="D204" s="320">
        <f t="shared" si="46"/>
        <v>0.39002359548218363</v>
      </c>
      <c r="E204" s="320">
        <f t="shared" si="46"/>
        <v>0.37842836596161145</v>
      </c>
      <c r="F204" s="320">
        <f t="shared" si="46"/>
        <v>0.37138830377099535</v>
      </c>
      <c r="G204" s="320">
        <f t="shared" si="46"/>
        <v>0.37228034145502975</v>
      </c>
      <c r="H204" s="320">
        <f t="shared" si="46"/>
        <v>0.38614386674901435</v>
      </c>
      <c r="I204" s="320">
        <f t="shared" si="46"/>
        <v>0.38179613411658803</v>
      </c>
      <c r="J204" s="320">
        <f t="shared" si="46"/>
        <v>0.43692041675869248</v>
      </c>
      <c r="K204" s="320">
        <f t="shared" si="46"/>
        <v>0.41119068194269709</v>
      </c>
      <c r="L204" s="320">
        <f t="shared" si="46"/>
        <v>0.40351141486465431</v>
      </c>
      <c r="M204" s="320">
        <f t="shared" si="46"/>
        <v>0.38515652717297016</v>
      </c>
      <c r="N204" s="320">
        <f t="shared" si="46"/>
        <v>0.36228732808950143</v>
      </c>
      <c r="O204" s="320">
        <f t="shared" si="46"/>
        <v>0.38539265530102956</v>
      </c>
      <c r="P204" s="320">
        <f t="shared" si="46"/>
        <v>0.41982720186934935</v>
      </c>
      <c r="Q204" s="320">
        <f t="shared" si="46"/>
        <v>0.43201533850188717</v>
      </c>
      <c r="R204" s="320">
        <f t="shared" si="46"/>
        <v>0.43827115210080775</v>
      </c>
      <c r="S204" s="320">
        <f t="shared" si="46"/>
        <v>0.43513974904508845</v>
      </c>
      <c r="T204" s="320">
        <f t="shared" si="46"/>
        <v>0.43691968929923086</v>
      </c>
      <c r="U204" s="320">
        <f t="shared" si="46"/>
        <v>0.44684678711392489</v>
      </c>
      <c r="V204" s="320">
        <f t="shared" si="46"/>
        <v>0.44310413461024745</v>
      </c>
      <c r="W204" s="320">
        <f t="shared" si="46"/>
        <v>0.44281222477665166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4.4207218300606777E-4</v>
      </c>
      <c r="C205" s="320">
        <f t="shared" si="47"/>
        <v>4.8982780383491256E-4</v>
      </c>
      <c r="D205" s="320">
        <f t="shared" si="47"/>
        <v>5.1009302666564374E-4</v>
      </c>
      <c r="E205" s="320">
        <f t="shared" si="47"/>
        <v>5.542413918260432E-4</v>
      </c>
      <c r="F205" s="320">
        <f t="shared" si="47"/>
        <v>5.6502736821125235E-4</v>
      </c>
      <c r="G205" s="320">
        <f t="shared" si="47"/>
        <v>5.6445447252793891E-4</v>
      </c>
      <c r="H205" s="320">
        <f t="shared" si="47"/>
        <v>5.4424012855346299E-4</v>
      </c>
      <c r="I205" s="320">
        <f t="shared" si="47"/>
        <v>5.5157862483737937E-4</v>
      </c>
      <c r="J205" s="320">
        <f t="shared" si="47"/>
        <v>4.5835351121664388E-4</v>
      </c>
      <c r="K205" s="320">
        <f t="shared" si="47"/>
        <v>3.8591566184420587E-4</v>
      </c>
      <c r="L205" s="320">
        <f t="shared" si="47"/>
        <v>3.8251224040330046E-4</v>
      </c>
      <c r="M205" s="320">
        <f t="shared" si="47"/>
        <v>3.4923023037508767E-4</v>
      </c>
      <c r="N205" s="320">
        <f t="shared" si="47"/>
        <v>3.3957916717825633E-4</v>
      </c>
      <c r="O205" s="320">
        <f t="shared" si="47"/>
        <v>3.4362862606586518E-4</v>
      </c>
      <c r="P205" s="320">
        <f t="shared" si="47"/>
        <v>4.5999962809258152E-4</v>
      </c>
      <c r="Q205" s="320">
        <f t="shared" si="47"/>
        <v>4.6461100251453846E-4</v>
      </c>
      <c r="R205" s="320">
        <f t="shared" si="47"/>
        <v>4.6252777058127117E-4</v>
      </c>
      <c r="S205" s="320">
        <f t="shared" si="47"/>
        <v>4.6355811418098469E-4</v>
      </c>
      <c r="T205" s="320">
        <f t="shared" si="47"/>
        <v>4.6149742336532219E-4</v>
      </c>
      <c r="U205" s="320">
        <f t="shared" si="47"/>
        <v>4.5371403597316236E-4</v>
      </c>
      <c r="V205" s="320">
        <f t="shared" si="47"/>
        <v>4.5880477837987921E-4</v>
      </c>
      <c r="W205" s="320">
        <f t="shared" si="47"/>
        <v>4.588301035692559E-4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0.15169691028697005</v>
      </c>
      <c r="C206" s="271">
        <f t="shared" si="48"/>
        <v>0.14621710557661385</v>
      </c>
      <c r="D206" s="271">
        <f t="shared" si="48"/>
        <v>0.14281416580244849</v>
      </c>
      <c r="E206" s="271">
        <f t="shared" si="48"/>
        <v>0.12752148680770986</v>
      </c>
      <c r="F206" s="271">
        <f t="shared" si="48"/>
        <v>0.12872309622885167</v>
      </c>
      <c r="G206" s="271">
        <f t="shared" si="48"/>
        <v>0.1258159444881497</v>
      </c>
      <c r="H206" s="271">
        <f t="shared" si="48"/>
        <v>0.12589097620225165</v>
      </c>
      <c r="I206" s="271">
        <f t="shared" si="48"/>
        <v>0.12538786758735115</v>
      </c>
      <c r="J206" s="271">
        <f t="shared" si="48"/>
        <v>0.1324672354423985</v>
      </c>
      <c r="K206" s="271">
        <f t="shared" si="48"/>
        <v>0.12452157179677685</v>
      </c>
      <c r="L206" s="271">
        <f t="shared" si="48"/>
        <v>0.12398687265064301</v>
      </c>
      <c r="M206" s="271">
        <f t="shared" si="48"/>
        <v>0.11147678101213904</v>
      </c>
      <c r="N206" s="271">
        <f t="shared" si="48"/>
        <v>0.10660090608129413</v>
      </c>
      <c r="O206" s="271">
        <f t="shared" si="48"/>
        <v>0.11076146256911652</v>
      </c>
      <c r="P206" s="271">
        <f t="shared" si="48"/>
        <v>0.1205687583408202</v>
      </c>
      <c r="Q206" s="271">
        <f t="shared" si="48"/>
        <v>0.12033135084750263</v>
      </c>
      <c r="R206" s="271">
        <f t="shared" si="48"/>
        <v>0.12097779221389553</v>
      </c>
      <c r="S206" s="271">
        <f t="shared" si="48"/>
        <v>0.1198159534342175</v>
      </c>
      <c r="T206" s="271">
        <f t="shared" si="48"/>
        <v>0.12147171274296954</v>
      </c>
      <c r="U206" s="271">
        <f t="shared" si="48"/>
        <v>0.11916973698647007</v>
      </c>
      <c r="V206" s="271">
        <f t="shared" si="48"/>
        <v>0.12146101483436995</v>
      </c>
      <c r="W206" s="271">
        <f t="shared" si="48"/>
        <v>0.12162839610948516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0.14744408140025528</v>
      </c>
      <c r="C207" s="320">
        <f t="shared" si="49"/>
        <v>0.13990814839438243</v>
      </c>
      <c r="D207" s="320">
        <f t="shared" si="49"/>
        <v>0.1353447412044014</v>
      </c>
      <c r="E207" s="320">
        <f t="shared" si="49"/>
        <v>0.11205673355317776</v>
      </c>
      <c r="F207" s="320">
        <f t="shared" si="49"/>
        <v>0.1129806363431438</v>
      </c>
      <c r="G207" s="320">
        <f t="shared" si="49"/>
        <v>0.10783126017071858</v>
      </c>
      <c r="H207" s="320">
        <f t="shared" si="49"/>
        <v>0.10981153729420604</v>
      </c>
      <c r="I207" s="320">
        <f t="shared" si="49"/>
        <v>0.10806818335985874</v>
      </c>
      <c r="J207" s="320">
        <f t="shared" si="49"/>
        <v>0.12430750979663015</v>
      </c>
      <c r="K207" s="320">
        <f t="shared" si="49"/>
        <v>0.11845828365454979</v>
      </c>
      <c r="L207" s="320">
        <f t="shared" si="49"/>
        <v>0.11795818134943539</v>
      </c>
      <c r="M207" s="320">
        <f t="shared" si="49"/>
        <v>0.10480964132961011</v>
      </c>
      <c r="N207" s="320">
        <f t="shared" si="49"/>
        <v>9.9745414898648077E-2</v>
      </c>
      <c r="O207" s="320">
        <f t="shared" si="49"/>
        <v>0.10416797651983405</v>
      </c>
      <c r="P207" s="320">
        <f t="shared" si="49"/>
        <v>0.10811876802574094</v>
      </c>
      <c r="Q207" s="320">
        <f t="shared" si="49"/>
        <v>0.10711218456627462</v>
      </c>
      <c r="R207" s="320">
        <f t="shared" si="49"/>
        <v>0.10831726037873453</v>
      </c>
      <c r="S207" s="320">
        <f t="shared" si="49"/>
        <v>0.10645323999196436</v>
      </c>
      <c r="T207" s="320">
        <f t="shared" si="49"/>
        <v>0.10905323824723784</v>
      </c>
      <c r="U207" s="320">
        <f t="shared" si="49"/>
        <v>0.10633869611698084</v>
      </c>
      <c r="V207" s="320">
        <f t="shared" si="49"/>
        <v>0.10928541061963926</v>
      </c>
      <c r="W207" s="320">
        <f t="shared" si="49"/>
        <v>0.10933118286160776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4.252828886714766E-3</v>
      </c>
      <c r="C208" s="320">
        <f t="shared" si="50"/>
        <v>6.3089571822314509E-3</v>
      </c>
      <c r="D208" s="320">
        <f t="shared" si="50"/>
        <v>7.4694245980470603E-3</v>
      </c>
      <c r="E208" s="320">
        <f t="shared" si="50"/>
        <v>1.5464753254532133E-2</v>
      </c>
      <c r="F208" s="320">
        <f t="shared" si="50"/>
        <v>1.5742459885707872E-2</v>
      </c>
      <c r="G208" s="320">
        <f t="shared" si="50"/>
        <v>1.7984684317431138E-2</v>
      </c>
      <c r="H208" s="320">
        <f t="shared" si="50"/>
        <v>1.6079438908045616E-2</v>
      </c>
      <c r="I208" s="320">
        <f t="shared" si="50"/>
        <v>1.7319684227492402E-2</v>
      </c>
      <c r="J208" s="320">
        <f t="shared" si="50"/>
        <v>8.1597256457683325E-3</v>
      </c>
      <c r="K208" s="320">
        <f t="shared" si="50"/>
        <v>6.0632881422270904E-3</v>
      </c>
      <c r="L208" s="320">
        <f t="shared" si="50"/>
        <v>6.0286913012076475E-3</v>
      </c>
      <c r="M208" s="320">
        <f t="shared" si="50"/>
        <v>6.6671396825289412E-3</v>
      </c>
      <c r="N208" s="320">
        <f t="shared" si="50"/>
        <v>6.8554911826460372E-3</v>
      </c>
      <c r="O208" s="320">
        <f t="shared" si="50"/>
        <v>6.5934860492824748E-3</v>
      </c>
      <c r="P208" s="320">
        <f t="shared" si="50"/>
        <v>1.244999031507924E-2</v>
      </c>
      <c r="Q208" s="320">
        <f t="shared" si="50"/>
        <v>1.3219166281227995E-2</v>
      </c>
      <c r="R208" s="320">
        <f t="shared" si="50"/>
        <v>1.2660531835160992E-2</v>
      </c>
      <c r="S208" s="320">
        <f t="shared" si="50"/>
        <v>1.3362713442253125E-2</v>
      </c>
      <c r="T208" s="320">
        <f t="shared" si="50"/>
        <v>1.241847449573168E-2</v>
      </c>
      <c r="U208" s="320">
        <f t="shared" si="50"/>
        <v>1.283104086948921E-2</v>
      </c>
      <c r="V208" s="320">
        <f t="shared" si="50"/>
        <v>1.2175604214730688E-2</v>
      </c>
      <c r="W208" s="320">
        <f t="shared" si="50"/>
        <v>1.229721324787739E-2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0.165834102520314</v>
      </c>
      <c r="C209" s="271">
        <f t="shared" si="51"/>
        <v>0.16743593631432196</v>
      </c>
      <c r="D209" s="271">
        <f t="shared" si="51"/>
        <v>0.16996211491465729</v>
      </c>
      <c r="E209" s="271">
        <f t="shared" si="51"/>
        <v>0.17703728689107504</v>
      </c>
      <c r="F209" s="271">
        <f t="shared" si="51"/>
        <v>0.17696780147294219</v>
      </c>
      <c r="G209" s="271">
        <f t="shared" si="51"/>
        <v>0.1791705960280997</v>
      </c>
      <c r="H209" s="271">
        <f t="shared" si="51"/>
        <v>0.17600060123323968</v>
      </c>
      <c r="I209" s="271">
        <f t="shared" si="51"/>
        <v>0.1771950508714368</v>
      </c>
      <c r="J209" s="271">
        <f t="shared" si="51"/>
        <v>0.16286503997877336</v>
      </c>
      <c r="K209" s="271">
        <f t="shared" si="51"/>
        <v>0.14603771057415571</v>
      </c>
      <c r="L209" s="271">
        <f t="shared" si="51"/>
        <v>0.14460872724339244</v>
      </c>
      <c r="M209" s="271">
        <f t="shared" si="51"/>
        <v>0.13350057500939577</v>
      </c>
      <c r="N209" s="271">
        <f t="shared" si="51"/>
        <v>0.12836340720122139</v>
      </c>
      <c r="O209" s="271">
        <f t="shared" si="51"/>
        <v>0.13243047969482169</v>
      </c>
      <c r="P209" s="271">
        <f t="shared" si="51"/>
        <v>0.16007173601824184</v>
      </c>
      <c r="Q209" s="271">
        <f t="shared" si="51"/>
        <v>0.16173024458687643</v>
      </c>
      <c r="R209" s="271">
        <f t="shared" si="51"/>
        <v>0.16199161062690393</v>
      </c>
      <c r="S209" s="271">
        <f t="shared" si="51"/>
        <v>0.16176027319324257</v>
      </c>
      <c r="T209" s="271">
        <f t="shared" si="51"/>
        <v>0.16149909258641715</v>
      </c>
      <c r="U209" s="271">
        <f t="shared" si="51"/>
        <v>0.16068753716722836</v>
      </c>
      <c r="V209" s="271">
        <f t="shared" si="51"/>
        <v>0.16129758908926226</v>
      </c>
      <c r="W209" s="271">
        <f t="shared" si="51"/>
        <v>0.16135500004233833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9.213561290880791E-2</v>
      </c>
      <c r="C210" s="320">
        <f t="shared" si="52"/>
        <v>8.1352756515000527E-2</v>
      </c>
      <c r="D210" s="320">
        <f t="shared" si="52"/>
        <v>7.3236767033983241E-2</v>
      </c>
      <c r="E210" s="320">
        <f t="shared" si="52"/>
        <v>4.4862458579944413E-2</v>
      </c>
      <c r="F210" s="320">
        <f t="shared" si="52"/>
        <v>4.7407544003671212E-2</v>
      </c>
      <c r="G210" s="320">
        <f t="shared" si="52"/>
        <v>4.0716037498037032E-2</v>
      </c>
      <c r="H210" s="320">
        <f t="shared" si="52"/>
        <v>4.2938505560416063E-2</v>
      </c>
      <c r="I210" s="320">
        <f t="shared" si="52"/>
        <v>4.1542884254699736E-2</v>
      </c>
      <c r="J210" s="320">
        <f t="shared" si="52"/>
        <v>6.2810791020664031E-2</v>
      </c>
      <c r="K210" s="320">
        <f t="shared" si="52"/>
        <v>6.3240329835861794E-2</v>
      </c>
      <c r="L210" s="320">
        <f t="shared" si="52"/>
        <v>6.3090014227352359E-2</v>
      </c>
      <c r="M210" s="320">
        <f t="shared" si="52"/>
        <v>5.19403499982619E-2</v>
      </c>
      <c r="N210" s="320">
        <f t="shared" si="52"/>
        <v>4.7791277061424657E-2</v>
      </c>
      <c r="O210" s="320">
        <f t="shared" si="52"/>
        <v>5.1266747062166496E-2</v>
      </c>
      <c r="P210" s="320">
        <f t="shared" si="52"/>
        <v>4.6237802348654579E-2</v>
      </c>
      <c r="Q210" s="320">
        <f t="shared" si="52"/>
        <v>4.5666878864307245E-2</v>
      </c>
      <c r="R210" s="320">
        <f t="shared" si="52"/>
        <v>4.6546834173794918E-2</v>
      </c>
      <c r="S210" s="320">
        <f t="shared" si="52"/>
        <v>4.5127696109203905E-2</v>
      </c>
      <c r="T210" s="320">
        <f t="shared" si="52"/>
        <v>4.7692184554792433E-2</v>
      </c>
      <c r="U210" s="320">
        <f t="shared" si="52"/>
        <v>4.5492695164436305E-2</v>
      </c>
      <c r="V210" s="320">
        <f t="shared" si="52"/>
        <v>4.8406023072731237E-2</v>
      </c>
      <c r="W210" s="320">
        <f t="shared" si="52"/>
        <v>4.8550261319318326E-2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3.6468285026034462E-2</v>
      </c>
      <c r="C211" s="320">
        <f t="shared" si="53"/>
        <v>3.4885787523123261E-2</v>
      </c>
      <c r="D211" s="320">
        <f t="shared" si="53"/>
        <v>3.4116446310501904E-2</v>
      </c>
      <c r="E211" s="320">
        <f t="shared" si="53"/>
        <v>3.3102179404656144E-2</v>
      </c>
      <c r="F211" s="320">
        <f t="shared" si="53"/>
        <v>3.2486365626897877E-2</v>
      </c>
      <c r="G211" s="320">
        <f t="shared" si="53"/>
        <v>3.2564394638749557E-2</v>
      </c>
      <c r="H211" s="320">
        <f t="shared" si="53"/>
        <v>3.377707567098754E-2</v>
      </c>
      <c r="I211" s="320">
        <f t="shared" si="53"/>
        <v>3.3396767431576498E-2</v>
      </c>
      <c r="J211" s="320">
        <f t="shared" si="53"/>
        <v>3.821864141804461E-2</v>
      </c>
      <c r="K211" s="320">
        <f t="shared" si="53"/>
        <v>3.596799010719727E-2</v>
      </c>
      <c r="L211" s="320">
        <f t="shared" si="53"/>
        <v>3.5296263303981293E-2</v>
      </c>
      <c r="M211" s="320">
        <f t="shared" si="53"/>
        <v>3.3690710338155037E-2</v>
      </c>
      <c r="N211" s="320">
        <f t="shared" si="53"/>
        <v>3.1690278026538697E-2</v>
      </c>
      <c r="O211" s="320">
        <f t="shared" si="53"/>
        <v>3.3711365120831407E-2</v>
      </c>
      <c r="P211" s="320">
        <f t="shared" si="53"/>
        <v>3.6723450473698786E-2</v>
      </c>
      <c r="Q211" s="320">
        <f t="shared" si="53"/>
        <v>3.7789580610094672E-2</v>
      </c>
      <c r="R211" s="320">
        <f t="shared" si="53"/>
        <v>3.8336793987050088E-2</v>
      </c>
      <c r="S211" s="320">
        <f t="shared" si="53"/>
        <v>3.8062881471334437E-2</v>
      </c>
      <c r="T211" s="320">
        <f t="shared" si="53"/>
        <v>3.8218577785146604E-2</v>
      </c>
      <c r="U211" s="320">
        <f t="shared" si="53"/>
        <v>3.908692858119369E-2</v>
      </c>
      <c r="V211" s="320">
        <f t="shared" si="53"/>
        <v>3.8759548379894017E-2</v>
      </c>
      <c r="W211" s="320">
        <f t="shared" si="53"/>
        <v>3.8734014216626124E-2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3.7230204585471646E-2</v>
      </c>
      <c r="C212" s="320">
        <f t="shared" si="54"/>
        <v>5.119739227619817E-2</v>
      </c>
      <c r="D212" s="320">
        <f t="shared" si="54"/>
        <v>6.260890157017214E-2</v>
      </c>
      <c r="E212" s="320">
        <f t="shared" si="54"/>
        <v>9.9072648906474464E-2</v>
      </c>
      <c r="F212" s="320">
        <f t="shared" si="54"/>
        <v>9.7073891842373083E-2</v>
      </c>
      <c r="G212" s="320">
        <f t="shared" si="54"/>
        <v>0.10589016389131309</v>
      </c>
      <c r="H212" s="320">
        <f t="shared" si="54"/>
        <v>9.9285020001836075E-2</v>
      </c>
      <c r="I212" s="320">
        <f t="shared" si="54"/>
        <v>0.10225539918516056</v>
      </c>
      <c r="J212" s="320">
        <f t="shared" si="54"/>
        <v>6.1835607540064709E-2</v>
      </c>
      <c r="K212" s="320">
        <f t="shared" si="54"/>
        <v>4.682939063109666E-2</v>
      </c>
      <c r="L212" s="320">
        <f t="shared" si="54"/>
        <v>4.6222449712058779E-2</v>
      </c>
      <c r="M212" s="320">
        <f t="shared" si="54"/>
        <v>4.7869514672978834E-2</v>
      </c>
      <c r="N212" s="320">
        <f t="shared" si="54"/>
        <v>4.8881852113258031E-2</v>
      </c>
      <c r="O212" s="320">
        <f t="shared" si="54"/>
        <v>4.745236751182378E-2</v>
      </c>
      <c r="P212" s="320">
        <f t="shared" si="54"/>
        <v>7.711048319588848E-2</v>
      </c>
      <c r="Q212" s="320">
        <f t="shared" si="54"/>
        <v>7.8273785112474528E-2</v>
      </c>
      <c r="R212" s="320">
        <f t="shared" si="54"/>
        <v>7.7107982466058905E-2</v>
      </c>
      <c r="S212" s="320">
        <f t="shared" si="54"/>
        <v>7.8569695612704216E-2</v>
      </c>
      <c r="T212" s="320">
        <f t="shared" si="54"/>
        <v>7.5588330246478097E-2</v>
      </c>
      <c r="U212" s="320">
        <f t="shared" si="54"/>
        <v>7.6107913421598367E-2</v>
      </c>
      <c r="V212" s="320">
        <f t="shared" si="54"/>
        <v>7.4132017636637002E-2</v>
      </c>
      <c r="W212" s="320">
        <f t="shared" si="54"/>
        <v>7.4070724506393862E-2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8.2154892599517332E-2</v>
      </c>
      <c r="C213" s="321">
        <f t="shared" si="55"/>
        <v>9.1029818575493429E-2</v>
      </c>
      <c r="D213" s="321">
        <f t="shared" si="55"/>
        <v>9.4795916667987909E-2</v>
      </c>
      <c r="E213" s="321">
        <f t="shared" si="55"/>
        <v>0.10300046863398915</v>
      </c>
      <c r="F213" s="321">
        <f t="shared" si="55"/>
        <v>0.10500493931903031</v>
      </c>
      <c r="G213" s="321">
        <f t="shared" si="55"/>
        <v>0.10489847212850649</v>
      </c>
      <c r="H213" s="321">
        <f t="shared" si="55"/>
        <v>0.10114182938545932</v>
      </c>
      <c r="I213" s="321">
        <f t="shared" si="55"/>
        <v>0.10250561882352682</v>
      </c>
      <c r="J213" s="321">
        <f t="shared" si="55"/>
        <v>8.5180621930464676E-2</v>
      </c>
      <c r="K213" s="321">
        <f t="shared" si="55"/>
        <v>0.10814937534735009</v>
      </c>
      <c r="L213" s="321">
        <f t="shared" si="55"/>
        <v>0.11221345550163282</v>
      </c>
      <c r="M213" s="321">
        <f t="shared" si="55"/>
        <v>0.13140223552326283</v>
      </c>
      <c r="N213" s="321">
        <f t="shared" si="55"/>
        <v>0.14551387873183086</v>
      </c>
      <c r="O213" s="321">
        <f t="shared" si="55"/>
        <v>0.13224453569669684</v>
      </c>
      <c r="P213" s="321">
        <f t="shared" si="55"/>
        <v>9.9097959659652568E-2</v>
      </c>
      <c r="Q213" s="321">
        <f t="shared" si="55"/>
        <v>9.3483499060987643E-2</v>
      </c>
      <c r="R213" s="321">
        <f t="shared" si="55"/>
        <v>9.0598060540795486E-2</v>
      </c>
      <c r="S213" s="321">
        <f t="shared" si="55"/>
        <v>9.2473763646447077E-2</v>
      </c>
      <c r="T213" s="321">
        <f t="shared" si="55"/>
        <v>9.1136007254142809E-2</v>
      </c>
      <c r="U213" s="321">
        <f t="shared" si="55"/>
        <v>8.8736090195752904E-2</v>
      </c>
      <c r="V213" s="321">
        <f t="shared" si="55"/>
        <v>8.8780366378849687E-2</v>
      </c>
      <c r="W213" s="321">
        <f t="shared" si="55"/>
        <v>8.8785266893616405E-2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0.40983286607264224</v>
      </c>
      <c r="C217" s="324">
        <f>IF(C$5=0,0,(C$5-C$16)/(CHI_fec!C$5-CHI_fec!C$16))</f>
        <v>0.40919943158468969</v>
      </c>
      <c r="D217" s="324">
        <f>IF(D$5=0,0,(D$5-D$16)/(CHI_fec!D$5-CHI_fec!D$16))</f>
        <v>0.40407217426489789</v>
      </c>
      <c r="E217" s="324">
        <f>IF(E$5=0,0,(E$5-E$16)/(CHI_fec!E$5-CHI_fec!E$16))</f>
        <v>0.41363878578002261</v>
      </c>
      <c r="F217" s="324">
        <f>IF(F$5=0,0,(F$5-F$16)/(CHI_fec!F$5-CHI_fec!F$16))</f>
        <v>0.41180883430760234</v>
      </c>
      <c r="G217" s="324">
        <f>IF(G$5=0,0,(G$5-G$16)/(CHI_fec!G$5-CHI_fec!G$16))</f>
        <v>0.41311272005717742</v>
      </c>
      <c r="H217" s="324">
        <f>IF(H$5=0,0,(H$5-H$16)/(CHI_fec!H$5-CHI_fec!H$16))</f>
        <v>0.41732193218535324</v>
      </c>
      <c r="I217" s="324">
        <f>IF(I$5=0,0,(I$5-I$16)/(CHI_fec!I$5-CHI_fec!I$16))</f>
        <v>0.41899737444196511</v>
      </c>
      <c r="J217" s="324">
        <f>IF(J$5=0,0,(J$5-J$16)/(CHI_fec!J$5-CHI_fec!J$16))</f>
        <v>0.42504485334614339</v>
      </c>
      <c r="K217" s="324">
        <f>IF(K$5=0,0,(K$5-K$16)/(CHI_fec!K$5-CHI_fec!K$16))</f>
        <v>0.43057789440864586</v>
      </c>
      <c r="L217" s="324">
        <f>IF(L$5=0,0,(L$5-L$16)/(CHI_fec!L$5-CHI_fec!L$16))</f>
        <v>0.4341958194504188</v>
      </c>
      <c r="M217" s="324">
        <f>IF(M$5=0,0,(M$5-M$16)/(CHI_fec!M$5-CHI_fec!M$16))</f>
        <v>0.44204354107341581</v>
      </c>
      <c r="N217" s="324">
        <f>IF(N$5=0,0,(N$5-N$16)/(CHI_fec!N$5-CHI_fec!N$16))</f>
        <v>0.4388046876024787</v>
      </c>
      <c r="O217" s="324">
        <f>IF(O$5=0,0,(O$5-O$16)/(CHI_fec!O$5-CHI_fec!O$16))</f>
        <v>0.43665768837181429</v>
      </c>
      <c r="P217" s="324">
        <f>IF(P$5=0,0,(P$5-P$16)/(CHI_fec!P$5-CHI_fec!P$16))</f>
        <v>0.43152685410560843</v>
      </c>
      <c r="Q217" s="324">
        <f>IF(Q$5=0,0,(Q$5-Q$16)/(CHI_fec!Q$5-CHI_fec!Q$16))</f>
        <v>0.446020715529161</v>
      </c>
      <c r="R217" s="324">
        <f>IF(R$5=0,0,(R$5-R$16)/(CHI_fec!R$5-CHI_fec!R$16))</f>
        <v>0.46164567468542883</v>
      </c>
      <c r="S217" s="324">
        <f>IF(S$5=0,0,(S$5-S$16)/(CHI_fec!S$5-CHI_fec!S$16))</f>
        <v>0.46890231042398278</v>
      </c>
      <c r="T217" s="324">
        <f>IF(T$5=0,0,(T$5-T$16)/(CHI_fec!T$5-CHI_fec!T$16))</f>
        <v>0.47249457969770581</v>
      </c>
      <c r="U217" s="324">
        <f>IF(U$5=0,0,(U$5-U$16)/(CHI_fec!U$5-CHI_fec!U$16))</f>
        <v>0.47678022056817626</v>
      </c>
      <c r="V217" s="324">
        <f>IF(V$5=0,0,(V$5-V$16)/(CHI_fec!V$5-CHI_fec!V$16))</f>
        <v>0.47738854962902405</v>
      </c>
      <c r="W217" s="324">
        <f>IF(W$5=0,0,(W$5-W$16)/(CHI_fec!W$5-CHI_fec!W$16))</f>
        <v>0.47379222383329511</v>
      </c>
      <c r="DA217" s="95"/>
    </row>
    <row r="218" spans="1:105" ht="12" customHeight="1" x14ac:dyDescent="0.25">
      <c r="A218" s="55" t="s">
        <v>92</v>
      </c>
      <c r="B218" s="307">
        <f>IF(B$6=0,0,B$6/CHI_fec!B$6)</f>
        <v>0.34007859666893486</v>
      </c>
      <c r="C218" s="307">
        <f>IF(C$6=0,0,C$6/CHI_fec!C$6)</f>
        <v>0.3400785966689347</v>
      </c>
      <c r="D218" s="307">
        <f>IF(D$6=0,0,D$6/CHI_fec!D$6)</f>
        <v>0.34007859666893481</v>
      </c>
      <c r="E218" s="307">
        <f>IF(E$6=0,0,E$6/CHI_fec!E$6)</f>
        <v>0.34417092268111765</v>
      </c>
      <c r="F218" s="307">
        <f>IF(F$6=0,0,F$6/CHI_fec!F$6)</f>
        <v>0.34417092268111737</v>
      </c>
      <c r="G218" s="307">
        <f>IF(G$6=0,0,G$6/CHI_fec!G$6)</f>
        <v>0.3441709226811176</v>
      </c>
      <c r="H218" s="307">
        <f>IF(H$6=0,0,H$6/CHI_fec!H$6)</f>
        <v>0.34683927361603206</v>
      </c>
      <c r="I218" s="307">
        <f>IF(I$6=0,0,I$6/CHI_fec!I$6)</f>
        <v>0.34953648516307623</v>
      </c>
      <c r="J218" s="307">
        <f>IF(J$6=0,0,J$6/CHI_fec!J$6)</f>
        <v>0.34953648516307617</v>
      </c>
      <c r="K218" s="307">
        <f>IF(K$6=0,0,K$6/CHI_fec!K$6)</f>
        <v>0.34953648516307612</v>
      </c>
      <c r="L218" s="307">
        <f>IF(L$6=0,0,L$6/CHI_fec!L$6)</f>
        <v>0.34953648516307612</v>
      </c>
      <c r="M218" s="307">
        <f>IF(M$6=0,0,M$6/CHI_fec!M$6)</f>
        <v>0.34953648516307612</v>
      </c>
      <c r="N218" s="307">
        <f>IF(N$6=0,0,N$6/CHI_fec!N$6)</f>
        <v>0.34953648516307612</v>
      </c>
      <c r="O218" s="307">
        <f>IF(O$6=0,0,O$6/CHI_fec!O$6)</f>
        <v>0.34953648516307623</v>
      </c>
      <c r="P218" s="307">
        <f>IF(P$6=0,0,P$6/CHI_fec!P$6)</f>
        <v>0.34953648516307606</v>
      </c>
      <c r="Q218" s="307">
        <f>IF(Q$6=0,0,Q$6/CHI_fec!Q$6)</f>
        <v>0.3656551039361513</v>
      </c>
      <c r="R218" s="307">
        <f>IF(R$6=0,0,R$6/CHI_fec!R$6)</f>
        <v>0.37842622863820735</v>
      </c>
      <c r="S218" s="307">
        <f>IF(S$6=0,0,S$6/CHI_fec!S$6)</f>
        <v>0.38372555646619072</v>
      </c>
      <c r="T218" s="307">
        <f>IF(T$6=0,0,T$6/CHI_fec!T$6)</f>
        <v>0.38372555646619078</v>
      </c>
      <c r="U218" s="307">
        <f>IF(U$6=0,0,U$6/CHI_fec!U$6)</f>
        <v>0.38372555646619072</v>
      </c>
      <c r="V218" s="307">
        <f>IF(V$6=0,0,V$6/CHI_fec!V$6)</f>
        <v>0.38372555646619072</v>
      </c>
      <c r="W218" s="307">
        <f>IF(W$6=0,0,W$6/CHI_fec!W$6)</f>
        <v>0.38372555646619061</v>
      </c>
      <c r="DA218" s="76"/>
    </row>
    <row r="219" spans="1:105" ht="12" customHeight="1" x14ac:dyDescent="0.25">
      <c r="A219" s="202" t="s">
        <v>93</v>
      </c>
      <c r="B219" s="308">
        <f>IF(B$7=0,0,B$7/CHI_fec!B$7)</f>
        <v>8.910703481009187E-2</v>
      </c>
      <c r="C219" s="308">
        <f>IF(C$7=0,0,C$7/CHI_fec!C$7)</f>
        <v>8.9107034810091829E-2</v>
      </c>
      <c r="D219" s="308">
        <f>IF(D$7=0,0,D$7/CHI_fec!D$7)</f>
        <v>8.9107034810091829E-2</v>
      </c>
      <c r="E219" s="308">
        <f>IF(E$7=0,0,E$7/CHI_fec!E$7)</f>
        <v>9.0179301750715521E-2</v>
      </c>
      <c r="F219" s="308">
        <f>IF(F$7=0,0,F$7/CHI_fec!F$7)</f>
        <v>9.0179301750715507E-2</v>
      </c>
      <c r="G219" s="308">
        <f>IF(G$7=0,0,G$7/CHI_fec!G$7)</f>
        <v>9.0179301750715576E-2</v>
      </c>
      <c r="H219" s="308">
        <f>IF(H$7=0,0,H$7/CHI_fec!H$7)</f>
        <v>9.0878460245169213E-2</v>
      </c>
      <c r="I219" s="308">
        <f>IF(I$7=0,0,I$7/CHI_fec!I$7)</f>
        <v>9.1585180766739119E-2</v>
      </c>
      <c r="J219" s="308">
        <f>IF(J$7=0,0,J$7/CHI_fec!J$7)</f>
        <v>9.1585180766739119E-2</v>
      </c>
      <c r="K219" s="308">
        <f>IF(K$7=0,0,K$7/CHI_fec!K$7)</f>
        <v>9.1585180766739119E-2</v>
      </c>
      <c r="L219" s="308">
        <f>IF(L$7=0,0,L$7/CHI_fec!L$7)</f>
        <v>9.1585180766739147E-2</v>
      </c>
      <c r="M219" s="308">
        <f>IF(M$7=0,0,M$7/CHI_fec!M$7)</f>
        <v>9.1585180766739119E-2</v>
      </c>
      <c r="N219" s="308">
        <f>IF(N$7=0,0,N$7/CHI_fec!N$7)</f>
        <v>9.1585180766739133E-2</v>
      </c>
      <c r="O219" s="308">
        <f>IF(O$7=0,0,O$7/CHI_fec!O$7)</f>
        <v>9.1585180766739147E-2</v>
      </c>
      <c r="P219" s="308">
        <f>IF(P$7=0,0,P$7/CHI_fec!P$7)</f>
        <v>9.1585180766739174E-2</v>
      </c>
      <c r="Q219" s="308">
        <f>IF(Q$7=0,0,Q$7/CHI_fec!Q$7)</f>
        <v>9.580856423800535E-2</v>
      </c>
      <c r="R219" s="308">
        <f>IF(R$7=0,0,R$7/CHI_fec!R$7)</f>
        <v>9.915484084740335E-2</v>
      </c>
      <c r="S219" s="308">
        <f>IF(S$7=0,0,S$7/CHI_fec!S$7)</f>
        <v>0.10054336512932956</v>
      </c>
      <c r="T219" s="308">
        <f>IF(T$7=0,0,T$7/CHI_fec!T$7)</f>
        <v>0.10054336512932951</v>
      </c>
      <c r="U219" s="308">
        <f>IF(U$7=0,0,U$7/CHI_fec!U$7)</f>
        <v>0.10054336512932956</v>
      </c>
      <c r="V219" s="308">
        <f>IF(V$7=0,0,V$7/CHI_fec!V$7)</f>
        <v>0.10054336512932954</v>
      </c>
      <c r="W219" s="308">
        <f>IF(W$7=0,0,W$7/CHI_fec!W$7)</f>
        <v>0.10054336512932958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0.48297061317398543</v>
      </c>
      <c r="C220" s="308">
        <f>IF(C$8=0,0,C$8/CHI_fec!C$8)</f>
        <v>0.48297061317398526</v>
      </c>
      <c r="D220" s="308">
        <f>IF(D$8=0,0,D$8/CHI_fec!D$8)</f>
        <v>0.48297061317398532</v>
      </c>
      <c r="E220" s="308">
        <f>IF(E$8=0,0,E$8/CHI_fec!E$8)</f>
        <v>0.4887824261571348</v>
      </c>
      <c r="F220" s="308">
        <f>IF(F$8=0,0,F$8/CHI_fec!F$8)</f>
        <v>0.48878242615713474</v>
      </c>
      <c r="G220" s="308">
        <f>IF(G$8=0,0,G$8/CHI_fec!G$8)</f>
        <v>0.4887824261571348</v>
      </c>
      <c r="H220" s="308">
        <f>IF(H$8=0,0,H$8/CHI_fec!H$8)</f>
        <v>0.49257194746139288</v>
      </c>
      <c r="I220" s="308">
        <f>IF(I$8=0,0,I$8/CHI_fec!I$8)</f>
        <v>0.49640245584238307</v>
      </c>
      <c r="J220" s="308">
        <f>IF(J$8=0,0,J$8/CHI_fec!J$8)</f>
        <v>0.49640245584238296</v>
      </c>
      <c r="K220" s="308">
        <f>IF(K$8=0,0,K$8/CHI_fec!K$8)</f>
        <v>0.49640245584238291</v>
      </c>
      <c r="L220" s="308">
        <f>IF(L$8=0,0,L$8/CHI_fec!L$8)</f>
        <v>0.49640245584238307</v>
      </c>
      <c r="M220" s="308">
        <f>IF(M$8=0,0,M$8/CHI_fec!M$8)</f>
        <v>0.49640245584238302</v>
      </c>
      <c r="N220" s="308">
        <f>IF(N$8=0,0,N$8/CHI_fec!N$8)</f>
        <v>0.49640245584238313</v>
      </c>
      <c r="O220" s="308">
        <f>IF(O$8=0,0,O$8/CHI_fec!O$8)</f>
        <v>0.49640245584238307</v>
      </c>
      <c r="P220" s="308">
        <f>IF(P$8=0,0,P$8/CHI_fec!P$8)</f>
        <v>0.49640245584238324</v>
      </c>
      <c r="Q220" s="308">
        <f>IF(Q$8=0,0,Q$8/CHI_fec!Q$8)</f>
        <v>0.51929369118798252</v>
      </c>
      <c r="R220" s="308">
        <f>IF(R$8=0,0,R$8/CHI_fec!R$8)</f>
        <v>0.53743090414019323</v>
      </c>
      <c r="S220" s="308">
        <f>IF(S$8=0,0,S$8/CHI_fec!S$8)</f>
        <v>0.54495686912464303</v>
      </c>
      <c r="T220" s="308">
        <f>IF(T$8=0,0,T$8/CHI_fec!T$8)</f>
        <v>0.5449568691246427</v>
      </c>
      <c r="U220" s="308">
        <f>IF(U$8=0,0,U$8/CHI_fec!U$8)</f>
        <v>0.5449568691246427</v>
      </c>
      <c r="V220" s="308">
        <f>IF(V$8=0,0,V$8/CHI_fec!V$8)</f>
        <v>0.54495686912464247</v>
      </c>
      <c r="W220" s="308">
        <f>IF(W$8=0,0,W$8/CHI_fec!W$8)</f>
        <v>0.54495686912464258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0.34283778175395957</v>
      </c>
      <c r="C221" s="308">
        <f>IF(C$9=0,0,C$9/CHI_fec!C$9)</f>
        <v>0.3428377817539594</v>
      </c>
      <c r="D221" s="308">
        <f>IF(D$9=0,0,D$9/CHI_fec!D$9)</f>
        <v>0.34283778175395935</v>
      </c>
      <c r="E221" s="308">
        <f>IF(E$9=0,0,E$9/CHI_fec!E$9)</f>
        <v>0.34696331034050715</v>
      </c>
      <c r="F221" s="308">
        <f>IF(F$9=0,0,F$9/CHI_fec!F$9)</f>
        <v>0.34696331034050726</v>
      </c>
      <c r="G221" s="308">
        <f>IF(G$9=0,0,G$9/CHI_fec!G$9)</f>
        <v>0.34696331034050726</v>
      </c>
      <c r="H221" s="308">
        <f>IF(H$9=0,0,H$9/CHI_fec!H$9)</f>
        <v>0.34965331060640981</v>
      </c>
      <c r="I221" s="308">
        <f>IF(I$9=0,0,I$9/CHI_fec!I$9)</f>
        <v>0.35237240564140238</v>
      </c>
      <c r="J221" s="308">
        <f>IF(J$9=0,0,J$9/CHI_fec!J$9)</f>
        <v>0.35237240564140226</v>
      </c>
      <c r="K221" s="308">
        <f>IF(K$9=0,0,K$9/CHI_fec!K$9)</f>
        <v>0.35237240564140249</v>
      </c>
      <c r="L221" s="308">
        <f>IF(L$9=0,0,L$9/CHI_fec!L$9)</f>
        <v>0.35237240564140243</v>
      </c>
      <c r="M221" s="308">
        <f>IF(M$9=0,0,M$9/CHI_fec!M$9)</f>
        <v>0.35237240564140243</v>
      </c>
      <c r="N221" s="308">
        <f>IF(N$9=0,0,N$9/CHI_fec!N$9)</f>
        <v>0.35237240564140254</v>
      </c>
      <c r="O221" s="308">
        <f>IF(O$9=0,0,O$9/CHI_fec!O$9)</f>
        <v>0.35237240564140254</v>
      </c>
      <c r="P221" s="308">
        <f>IF(P$9=0,0,P$9/CHI_fec!P$9)</f>
        <v>0.35237240564140249</v>
      </c>
      <c r="Q221" s="308">
        <f>IF(Q$9=0,0,Q$9/CHI_fec!Q$9)</f>
        <v>0.3686218008083626</v>
      </c>
      <c r="R221" s="308">
        <f>IF(R$9=0,0,R$9/CHI_fec!R$9)</f>
        <v>0.38149654243057196</v>
      </c>
      <c r="S221" s="308">
        <f>IF(S$9=0,0,S$9/CHI_fec!S$9)</f>
        <v>0.38683886569092557</v>
      </c>
      <c r="T221" s="308">
        <f>IF(T$9=0,0,T$9/CHI_fec!T$9)</f>
        <v>0.38683886569092568</v>
      </c>
      <c r="U221" s="308">
        <f>IF(U$9=0,0,U$9/CHI_fec!U$9)</f>
        <v>0.38683886569092557</v>
      </c>
      <c r="V221" s="308">
        <f>IF(V$9=0,0,V$9/CHI_fec!V$9)</f>
        <v>0.38683886569092568</v>
      </c>
      <c r="W221" s="308">
        <f>IF(W$9=0,0,W$9/CHI_fec!W$9)</f>
        <v>0.38683886569092574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0.50512061555198384</v>
      </c>
      <c r="C222" s="309">
        <f>IF(C$10=0,0,C$10/CHI_fec!C$10)</f>
        <v>0.51556970832674376</v>
      </c>
      <c r="D222" s="309">
        <f>IF(D$10=0,0,D$10/CHI_fec!D$10)</f>
        <v>0.52217953080852986</v>
      </c>
      <c r="E222" s="309">
        <f>IF(E$10=0,0,E$10/CHI_fec!E$10)</f>
        <v>0.5520015191303953</v>
      </c>
      <c r="F222" s="309">
        <f>IF(F$10=0,0,F$10/CHI_fec!F$10)</f>
        <v>0.55412158109239307</v>
      </c>
      <c r="G222" s="309">
        <f>IF(G$10=0,0,G$10/CHI_fec!G$10)</f>
        <v>0.5606513039539891</v>
      </c>
      <c r="H222" s="309">
        <f>IF(H$10=0,0,H$10/CHI_fec!H$10)</f>
        <v>0.56147747715006291</v>
      </c>
      <c r="I222" s="309">
        <f>IF(I$10=0,0,I$10/CHI_fec!I$10)</f>
        <v>0.5661712971185483</v>
      </c>
      <c r="J222" s="309">
        <f>IF(J$10=0,0,J$10/CHI_fec!J$10)</f>
        <v>0.53871056898380942</v>
      </c>
      <c r="K222" s="309">
        <f>IF(K$10=0,0,K$10/CHI_fec!K$10)</f>
        <v>0.53197222088302831</v>
      </c>
      <c r="L222" s="309">
        <f>IF(L$10=0,0,L$10/CHI_fec!L$10)</f>
        <v>0.53097068781378753</v>
      </c>
      <c r="M222" s="309">
        <f>IF(M$10=0,0,M$10/CHI_fec!M$10)</f>
        <v>0.53754461122096286</v>
      </c>
      <c r="N222" s="309">
        <f>IF(N$10=0,0,N$10/CHI_fec!N$10)</f>
        <v>0.53908240618180714</v>
      </c>
      <c r="O222" s="309">
        <f>IF(O$10=0,0,O$10/CHI_fec!O$10)</f>
        <v>0.53740442850454395</v>
      </c>
      <c r="P222" s="309">
        <f>IF(P$10=0,0,P$10/CHI_fec!P$10)</f>
        <v>0.55504020590914582</v>
      </c>
      <c r="Q222" s="309">
        <f>IF(Q$10=0,0,Q$10/CHI_fec!Q$10)</f>
        <v>0.58163786990852562</v>
      </c>
      <c r="R222" s="309">
        <f>IF(R$10=0,0,R$10/CHI_fec!R$10)</f>
        <v>0.59948004922919784</v>
      </c>
      <c r="S222" s="309">
        <f>IF(S$10=0,0,S$10/CHI_fec!S$10)</f>
        <v>0.61087002775399368</v>
      </c>
      <c r="T222" s="309">
        <f>IF(T$10=0,0,T$10/CHI_fec!T$10)</f>
        <v>0.60749330138403179</v>
      </c>
      <c r="U222" s="309">
        <f>IF(U$10=0,0,U$10/CHI_fec!U$10)</f>
        <v>0.60966629019315166</v>
      </c>
      <c r="V222" s="309">
        <f>IF(V$10=0,0,V$10/CHI_fec!V$10)</f>
        <v>0.60712572575904811</v>
      </c>
      <c r="W222" s="309">
        <f>IF(W$10=0,0,W$10/CHI_fec!W$10)</f>
        <v>0.6071908284483829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0.47372850067441502</v>
      </c>
      <c r="C224" s="310">
        <f>IF(C$25=0,0,C$25/CHI_fec!C$25)</f>
        <v>0.47451786007994029</v>
      </c>
      <c r="D224" s="310">
        <f>IF(D$25=0,0,D$25/CHI_fec!D$25)</f>
        <v>0.46577021914178118</v>
      </c>
      <c r="E224" s="310">
        <f>IF(E$25=0,0,E$25/CHI_fec!E$25)</f>
        <v>0.49173813718052201</v>
      </c>
      <c r="F224" s="310">
        <f>IF(F$25=0,0,F$25/CHI_fec!F$25)</f>
        <v>0.4887279305901101</v>
      </c>
      <c r="G224" s="310">
        <f>IF(G$25=0,0,G$25/CHI_fec!G$25)</f>
        <v>0.48871889435337879</v>
      </c>
      <c r="H224" s="310">
        <f>IF(H$25=0,0,H$25/CHI_fec!H$25)</f>
        <v>0.49230224141638679</v>
      </c>
      <c r="I224" s="310">
        <f>IF(I$25=0,0,I$25/CHI_fec!I$25)</f>
        <v>0.49420047906454317</v>
      </c>
      <c r="J224" s="310">
        <f>IF(J$25=0,0,J$25/CHI_fec!J$25)</f>
        <v>0.4982862475637046</v>
      </c>
      <c r="K224" s="310">
        <f>IF(K$25=0,0,K$25/CHI_fec!K$25)</f>
        <v>0.49955217894596665</v>
      </c>
      <c r="L224" s="310">
        <f>IF(L$25=0,0,L$25/CHI_fec!L$25)</f>
        <v>0.49723479485642241</v>
      </c>
      <c r="M224" s="310">
        <f>IF(M$25=0,0,M$25/CHI_fec!M$25)</f>
        <v>0.50105464550008205</v>
      </c>
      <c r="N224" s="310">
        <f>IF(N$25=0,0,N$25/CHI_fec!N$25)</f>
        <v>0.50304333172480542</v>
      </c>
      <c r="O224" s="310">
        <f>IF(O$25=0,0,O$25/CHI_fec!O$25)</f>
        <v>0.49991106046915329</v>
      </c>
      <c r="P224" s="310">
        <f>IF(P$25=0,0,P$25/CHI_fec!P$25)</f>
        <v>0.49751966956075222</v>
      </c>
      <c r="Q224" s="310">
        <f>IF(Q$25=0,0,Q$25/CHI_fec!Q$25)</f>
        <v>0.51503244320956865</v>
      </c>
      <c r="R224" s="310">
        <f>IF(R$25=0,0,R$25/CHI_fec!R$25)</f>
        <v>0.53222124955823336</v>
      </c>
      <c r="S224" s="310">
        <f>IF(S$25=0,0,S$25/CHI_fec!S$25)</f>
        <v>0.53966624183830791</v>
      </c>
      <c r="T224" s="310">
        <f>IF(T$25=0,0,T$25/CHI_fec!T$25)</f>
        <v>0.54422995267419372</v>
      </c>
      <c r="U224" s="310">
        <f>IF(U$25=0,0,U$25/CHI_fec!U$25)</f>
        <v>0.54663766360723176</v>
      </c>
      <c r="V224" s="310">
        <f>IF(V$25=0,0,V$25/CHI_fec!V$25)</f>
        <v>0.54749314092672707</v>
      </c>
      <c r="W224" s="310">
        <f>IF(W$25=0,0,W$25/CHI_fec!W$25)</f>
        <v>0.54367733131222096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0.31742978540740552</v>
      </c>
      <c r="C225" s="310">
        <f>IF(C$36=0,0,C$36/CHI_fec!C$36)</f>
        <v>0.31829649024424872</v>
      </c>
      <c r="D225" s="310">
        <f>IF(D$36=0,0,D$36/CHI_fec!D$36)</f>
        <v>0.3137126958209992</v>
      </c>
      <c r="E225" s="310">
        <f>IF(E$36=0,0,E$36/CHI_fec!E$36)</f>
        <v>0.32462961363043868</v>
      </c>
      <c r="F225" s="310">
        <f>IF(F$36=0,0,F$36/CHI_fec!F$36)</f>
        <v>0.32643030705029402</v>
      </c>
      <c r="G225" s="310">
        <f>IF(G$36=0,0,G$36/CHI_fec!G$36)</f>
        <v>0.32720416270929437</v>
      </c>
      <c r="H225" s="310">
        <f>IF(H$36=0,0,H$36/CHI_fec!H$36)</f>
        <v>0.32750752670740074</v>
      </c>
      <c r="I225" s="310">
        <f>IF(I$36=0,0,I$36/CHI_fec!I$36)</f>
        <v>0.33176218384025674</v>
      </c>
      <c r="J225" s="310">
        <f>IF(J$36=0,0,J$36/CHI_fec!J$36)</f>
        <v>0.32709234263250042</v>
      </c>
      <c r="K225" s="310">
        <f>IF(K$36=0,0,K$36/CHI_fec!K$36)</f>
        <v>0.32736415422284354</v>
      </c>
      <c r="L225" s="310">
        <f>IF(L$36=0,0,L$36/CHI_fec!L$36)</f>
        <v>0.32798571066188348</v>
      </c>
      <c r="M225" s="310">
        <f>IF(M$36=0,0,M$36/CHI_fec!M$36)</f>
        <v>0.32833052033624505</v>
      </c>
      <c r="N225" s="310">
        <f>IF(N$36=0,0,N$36/CHI_fec!N$36)</f>
        <v>0.32801517717203577</v>
      </c>
      <c r="O225" s="310">
        <f>IF(O$36=0,0,O$36/CHI_fec!O$36)</f>
        <v>0.32804570347089756</v>
      </c>
      <c r="P225" s="310">
        <f>IF(P$36=0,0,P$36/CHI_fec!P$36)</f>
        <v>0.3316501569197074</v>
      </c>
      <c r="Q225" s="310">
        <f>IF(Q$36=0,0,Q$36/CHI_fec!Q$36)</f>
        <v>0.34936611820718017</v>
      </c>
      <c r="R225" s="310">
        <f>IF(R$36=0,0,R$36/CHI_fec!R$36)</f>
        <v>0.36068004782769092</v>
      </c>
      <c r="S225" s="310">
        <f>IF(S$36=0,0,S$36/CHI_fec!S$36)</f>
        <v>0.3667353987628133</v>
      </c>
      <c r="T225" s="310">
        <f>IF(T$36=0,0,T$36/CHI_fec!T$36)</f>
        <v>0.3659959569142564</v>
      </c>
      <c r="U225" s="310">
        <f>IF(U$36=0,0,U$36/CHI_fec!U$36)</f>
        <v>0.36650286551645411</v>
      </c>
      <c r="V225" s="310">
        <f>IF(V$36=0,0,V$36/CHI_fec!V$36)</f>
        <v>0.3661635210003889</v>
      </c>
      <c r="W225" s="310">
        <f>IF(W$36=0,0,W$36/CHI_fec!W$36)</f>
        <v>0.36640847252473102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0.44313383640784532</v>
      </c>
      <c r="C226" s="310">
        <f>IF(C$44=0,0,C$44/CHI_fec!C$44)</f>
        <v>0.45803900973205136</v>
      </c>
      <c r="D226" s="310">
        <f>IF(D$44=0,0,D$44/CHI_fec!D$44)</f>
        <v>0.46757447209904257</v>
      </c>
      <c r="E226" s="310">
        <f>IF(E$44=0,0,E$44/CHI_fec!E$44)</f>
        <v>0.51965269183706786</v>
      </c>
      <c r="F226" s="310">
        <f>IF(F$44=0,0,F$44/CHI_fec!F$44)</f>
        <v>0.51651701109513792</v>
      </c>
      <c r="G226" s="310">
        <f>IF(G$44=0,0,G$44/CHI_fec!G$44)</f>
        <v>0.52639343649921211</v>
      </c>
      <c r="H226" s="310">
        <f>IF(H$44=0,0,H$44/CHI_fec!H$44)</f>
        <v>0.5234060685620886</v>
      </c>
      <c r="I226" s="310">
        <f>IF(I$44=0,0,I$44/CHI_fec!I$44)</f>
        <v>0.53016468481155787</v>
      </c>
      <c r="J226" s="310">
        <f>IF(J$44=0,0,J$44/CHI_fec!J$44)</f>
        <v>0.48621479037999038</v>
      </c>
      <c r="K226" s="310">
        <f>IF(K$44=0,0,K$44/CHI_fec!K$44)</f>
        <v>0.47474392986590375</v>
      </c>
      <c r="L226" s="310">
        <f>IF(L$44=0,0,L$44/CHI_fec!L$44)</f>
        <v>0.47395970845052843</v>
      </c>
      <c r="M226" s="310">
        <f>IF(M$44=0,0,M$44/CHI_fec!M$44)</f>
        <v>0.48203541820865703</v>
      </c>
      <c r="N226" s="310">
        <f>IF(N$44=0,0,N$44/CHI_fec!N$44)</f>
        <v>0.4872507632592698</v>
      </c>
      <c r="O226" s="310">
        <f>IF(O$44=0,0,O$44/CHI_fec!O$44)</f>
        <v>0.48150055116707852</v>
      </c>
      <c r="P226" s="310">
        <f>IF(P$44=0,0,P$44/CHI_fec!P$44)</f>
        <v>0.50704546213131585</v>
      </c>
      <c r="Q226" s="310">
        <f>IF(Q$44=0,0,Q$44/CHI_fec!Q$44)</f>
        <v>0.52880216761499499</v>
      </c>
      <c r="R226" s="310">
        <f>IF(R$44=0,0,R$44/CHI_fec!R$44)</f>
        <v>0.54494936672596705</v>
      </c>
      <c r="S226" s="310">
        <f>IF(S$44=0,0,S$44/CHI_fec!S$44)</f>
        <v>0.55492549745496167</v>
      </c>
      <c r="T226" s="310">
        <f>IF(T$44=0,0,T$44/CHI_fec!T$44)</f>
        <v>0.55230451351576759</v>
      </c>
      <c r="U226" s="310">
        <f>IF(U$44=0,0,U$44/CHI_fec!U$44)</f>
        <v>0.55393662720440806</v>
      </c>
      <c r="V226" s="310">
        <f>IF(V$44=0,0,V$44/CHI_fec!V$44)</f>
        <v>0.55121388754657064</v>
      </c>
      <c r="W226" s="310">
        <f>IF(W$44=0,0,W$44/CHI_fec!W$44)</f>
        <v>0.54982085051563478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0.48506799898539249</v>
      </c>
      <c r="C227" s="311">
        <f>IF(C$58=0,0,C$58/CHI_fec!C$58)</f>
        <v>0.48506799898539249</v>
      </c>
      <c r="D227" s="311">
        <f>IF(D$58=0,0,D$58/CHI_fec!D$58)</f>
        <v>0.48506799898539243</v>
      </c>
      <c r="E227" s="311">
        <f>IF(E$58=0,0,E$58/CHI_fec!E$58)</f>
        <v>0.49090505080038149</v>
      </c>
      <c r="F227" s="311">
        <f>IF(F$58=0,0,F$58/CHI_fec!F$58)</f>
        <v>0.49090505080038133</v>
      </c>
      <c r="G227" s="311">
        <f>IF(G$58=0,0,G$58/CHI_fec!G$58)</f>
        <v>0.49090505080038138</v>
      </c>
      <c r="H227" s="311">
        <f>IF(H$58=0,0,H$58/CHI_fec!H$58)</f>
        <v>0.49471102877508422</v>
      </c>
      <c r="I227" s="311">
        <f>IF(I$58=0,0,I$58/CHI_fec!I$58)</f>
        <v>0.49855817182019208</v>
      </c>
      <c r="J227" s="311">
        <f>IF(J$58=0,0,J$58/CHI_fec!J$58)</f>
        <v>0.49855817182019202</v>
      </c>
      <c r="K227" s="311">
        <f>IF(K$58=0,0,K$58/CHI_fec!K$58)</f>
        <v>0.49855817182019191</v>
      </c>
      <c r="L227" s="311">
        <f>IF(L$58=0,0,L$58/CHI_fec!L$58)</f>
        <v>0.49855817182019219</v>
      </c>
      <c r="M227" s="311">
        <f>IF(M$58=0,0,M$58/CHI_fec!M$58)</f>
        <v>0.49855817182019202</v>
      </c>
      <c r="N227" s="311">
        <f>IF(N$58=0,0,N$58/CHI_fec!N$58)</f>
        <v>0.49855817182019202</v>
      </c>
      <c r="O227" s="311">
        <f>IF(O$58=0,0,O$58/CHI_fec!O$58)</f>
        <v>0.49855817182019202</v>
      </c>
      <c r="P227" s="311">
        <f>IF(P$58=0,0,P$58/CHI_fec!P$58)</f>
        <v>0.49855817182019235</v>
      </c>
      <c r="Q227" s="311">
        <f>IF(Q$58=0,0,Q$58/CHI_fec!Q$58)</f>
        <v>0.52154881642778372</v>
      </c>
      <c r="R227" s="311">
        <f>IF(R$58=0,0,R$58/CHI_fec!R$58)</f>
        <v>0.53976479345397055</v>
      </c>
      <c r="S227" s="311">
        <f>IF(S$58=0,0,S$58/CHI_fec!S$58)</f>
        <v>0.54732344128028465</v>
      </c>
      <c r="T227" s="311">
        <f>IF(T$58=0,0,T$58/CHI_fec!T$58)</f>
        <v>0.54732344128028465</v>
      </c>
      <c r="U227" s="311">
        <f>IF(U$58=0,0,U$58/CHI_fec!U$58)</f>
        <v>0.54732344128028476</v>
      </c>
      <c r="V227" s="311">
        <f>IF(V$58=0,0,V$58/CHI_fec!V$58)</f>
        <v>0.54732344128028454</v>
      </c>
      <c r="W227" s="311">
        <f>IF(W$58=0,0,W$58/CHI_fec!W$58)</f>
        <v>0.54732344128028454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0.4318030382748016</v>
      </c>
      <c r="C229" s="324">
        <f>IF(C$61=0,0,C$61/CHI_fec!C$61)</f>
        <v>0.42994522047684286</v>
      </c>
      <c r="D229" s="324">
        <f>IF(D$61=0,0,D$61/CHI_fec!D$61)</f>
        <v>0.42481557788394264</v>
      </c>
      <c r="E229" s="324">
        <f>IF(E$61=0,0,E$61/CHI_fec!E$61)</f>
        <v>0.44180457346180008</v>
      </c>
      <c r="F229" s="324">
        <f>IF(F$61=0,0,F$61/CHI_fec!F$61)</f>
        <v>0.43964193889566638</v>
      </c>
      <c r="G229" s="324">
        <f>IF(G$61=0,0,G$61/CHI_fec!G$61)</f>
        <v>0.44102440793573572</v>
      </c>
      <c r="H229" s="324">
        <f>IF(H$61=0,0,H$61/CHI_fec!H$61)</f>
        <v>0.44243308791460534</v>
      </c>
      <c r="I229" s="324">
        <f>IF(I$61=0,0,I$61/CHI_fec!I$61)</f>
        <v>0.44454707576015318</v>
      </c>
      <c r="J229" s="324">
        <f>IF(J$61=0,0,J$61/CHI_fec!J$61)</f>
        <v>0.45175525507322789</v>
      </c>
      <c r="K229" s="324">
        <f>IF(K$61=0,0,K$61/CHI_fec!K$61)</f>
        <v>0.45447249097927289</v>
      </c>
      <c r="L229" s="324">
        <f>IF(L$61=0,0,L$61/CHI_fec!L$61)</f>
        <v>0.47401350853854402</v>
      </c>
      <c r="M229" s="324">
        <f>IF(M$61=0,0,M$61/CHI_fec!M$61)</f>
        <v>0.4787792908090604</v>
      </c>
      <c r="N229" s="324">
        <f>IF(N$61=0,0,N$61/CHI_fec!N$61)</f>
        <v>0.47864832313779387</v>
      </c>
      <c r="O229" s="324">
        <f>IF(O$61=0,0,O$61/CHI_fec!O$61)</f>
        <v>0.47872206800083078</v>
      </c>
      <c r="P229" s="324">
        <f>IF(P$61=0,0,P$61/CHI_fec!P$61)</f>
        <v>0.47473931249513773</v>
      </c>
      <c r="Q229" s="324">
        <f>IF(Q$61=0,0,Q$61/CHI_fec!Q$61)</f>
        <v>0.47396886339140631</v>
      </c>
      <c r="R229" s="324">
        <f>IF(R$61=0,0,R$61/CHI_fec!R$61)</f>
        <v>0.47392492846831213</v>
      </c>
      <c r="S229" s="324">
        <f>IF(S$61=0,0,S$61/CHI_fec!S$61)</f>
        <v>0.47410137486733062</v>
      </c>
      <c r="T229" s="324">
        <f>IF(T$61=0,0,T$61/CHI_fec!T$61)</f>
        <v>0.4756884995348587</v>
      </c>
      <c r="U229" s="324">
        <f>IF(U$61=0,0,U$61/CHI_fec!U$61)</f>
        <v>0.47869497188842236</v>
      </c>
      <c r="V229" s="324">
        <f>IF(V$61=0,0,V$61/CHI_fec!V$61)</f>
        <v>0.47778902862999817</v>
      </c>
      <c r="W229" s="324">
        <f>IF(W$61=0,0,W$61/CHI_fec!W$61)</f>
        <v>0.48750423233221002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0.35731398653818552</v>
      </c>
      <c r="C230" s="307">
        <f>IF(C$62=0,0,C$62/CHI_fec!C$62)</f>
        <v>0.35731398653818564</v>
      </c>
      <c r="D230" s="307">
        <f>IF(D$62=0,0,D$62/CHI_fec!D$62)</f>
        <v>0.35731398653818564</v>
      </c>
      <c r="E230" s="307">
        <f>IF(E$62=0,0,E$62/CHI_fec!E$62)</f>
        <v>0.3624982432030201</v>
      </c>
      <c r="F230" s="307">
        <f>IF(F$62=0,0,F$62/CHI_fec!F$62)</f>
        <v>0.36249824320302021</v>
      </c>
      <c r="G230" s="307">
        <f>IF(G$62=0,0,G$62/CHI_fec!G$62)</f>
        <v>0.36249824320302015</v>
      </c>
      <c r="H230" s="307">
        <f>IF(H$62=0,0,H$62/CHI_fec!H$62)</f>
        <v>0.36249824320302021</v>
      </c>
      <c r="I230" s="307">
        <f>IF(I$62=0,0,I$62/CHI_fec!I$62)</f>
        <v>0.36497879835601643</v>
      </c>
      <c r="J230" s="307">
        <f>IF(J$62=0,0,J$62/CHI_fec!J$62)</f>
        <v>0.36497879835601627</v>
      </c>
      <c r="K230" s="307">
        <f>IF(K$62=0,0,K$62/CHI_fec!K$62)</f>
        <v>0.36497879835601638</v>
      </c>
      <c r="L230" s="307">
        <f>IF(L$62=0,0,L$62/CHI_fec!L$62)</f>
        <v>0.38187069878822699</v>
      </c>
      <c r="M230" s="307">
        <f>IF(M$62=0,0,M$62/CHI_fec!M$62)</f>
        <v>0.38187069878822705</v>
      </c>
      <c r="N230" s="307">
        <f>IF(N$62=0,0,N$62/CHI_fec!N$62)</f>
        <v>0.38187069878822721</v>
      </c>
      <c r="O230" s="307">
        <f>IF(O$62=0,0,O$62/CHI_fec!O$62)</f>
        <v>0.38187069878822705</v>
      </c>
      <c r="P230" s="307">
        <f>IF(P$62=0,0,P$62/CHI_fec!P$62)</f>
        <v>0.3818706987882271</v>
      </c>
      <c r="Q230" s="307">
        <f>IF(Q$62=0,0,Q$62/CHI_fec!Q$62)</f>
        <v>0.38187069878822694</v>
      </c>
      <c r="R230" s="307">
        <f>IF(R$62=0,0,R$62/CHI_fec!R$62)</f>
        <v>0.38187069878822733</v>
      </c>
      <c r="S230" s="307">
        <f>IF(S$62=0,0,S$62/CHI_fec!S$62)</f>
        <v>0.38187069878822705</v>
      </c>
      <c r="T230" s="307">
        <f>IF(T$62=0,0,T$62/CHI_fec!T$62)</f>
        <v>0.38187069878822727</v>
      </c>
      <c r="U230" s="307">
        <f>IF(U$62=0,0,U$62/CHI_fec!U$62)</f>
        <v>0.38187069878822727</v>
      </c>
      <c r="V230" s="307">
        <f>IF(V$62=0,0,V$62/CHI_fec!V$62)</f>
        <v>0.38187069878822699</v>
      </c>
      <c r="W230" s="307">
        <f>IF(W$62=0,0,W$62/CHI_fec!W$62)</f>
        <v>0.39095821883325804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9.5045724412629901E-2</v>
      </c>
      <c r="C231" s="308">
        <f>IF(C$63=0,0,C$63/CHI_fec!C$63)</f>
        <v>9.5045724412629845E-2</v>
      </c>
      <c r="D231" s="308">
        <f>IF(D$63=0,0,D$63/CHI_fec!D$63)</f>
        <v>9.5045724412629887E-2</v>
      </c>
      <c r="E231" s="308">
        <f>IF(E$63=0,0,E$63/CHI_fec!E$63)</f>
        <v>9.6424739645210339E-2</v>
      </c>
      <c r="F231" s="308">
        <f>IF(F$63=0,0,F$63/CHI_fec!F$63)</f>
        <v>9.6424739645210339E-2</v>
      </c>
      <c r="G231" s="308">
        <f>IF(G$63=0,0,G$63/CHI_fec!G$63)</f>
        <v>9.6424739645210353E-2</v>
      </c>
      <c r="H231" s="308">
        <f>IF(H$63=0,0,H$63/CHI_fec!H$63)</f>
        <v>9.6424739645210325E-2</v>
      </c>
      <c r="I231" s="308">
        <f>IF(I$63=0,0,I$63/CHI_fec!I$63)</f>
        <v>9.7084568732076493E-2</v>
      </c>
      <c r="J231" s="308">
        <f>IF(J$63=0,0,J$63/CHI_fec!J$63)</f>
        <v>9.7084568732076507E-2</v>
      </c>
      <c r="K231" s="308">
        <f>IF(K$63=0,0,K$63/CHI_fec!K$63)</f>
        <v>9.7084568732076507E-2</v>
      </c>
      <c r="L231" s="308">
        <f>IF(L$63=0,0,L$63/CHI_fec!L$63)</f>
        <v>0.10157782389076847</v>
      </c>
      <c r="M231" s="308">
        <f>IF(M$63=0,0,M$63/CHI_fec!M$63)</f>
        <v>0.10157782389076846</v>
      </c>
      <c r="N231" s="308">
        <f>IF(N$63=0,0,N$63/CHI_fec!N$63)</f>
        <v>0.10157782389076844</v>
      </c>
      <c r="O231" s="308">
        <f>IF(O$63=0,0,O$63/CHI_fec!O$63)</f>
        <v>0.10157782389076846</v>
      </c>
      <c r="P231" s="308">
        <f>IF(P$63=0,0,P$63/CHI_fec!P$63)</f>
        <v>0.10157782389076846</v>
      </c>
      <c r="Q231" s="308">
        <f>IF(Q$63=0,0,Q$63/CHI_fec!Q$63)</f>
        <v>0.10157782389076844</v>
      </c>
      <c r="R231" s="308">
        <f>IF(R$63=0,0,R$63/CHI_fec!R$63)</f>
        <v>0.10157782389076846</v>
      </c>
      <c r="S231" s="308">
        <f>IF(S$63=0,0,S$63/CHI_fec!S$63)</f>
        <v>0.10157782389076846</v>
      </c>
      <c r="T231" s="308">
        <f>IF(T$63=0,0,T$63/CHI_fec!T$63)</f>
        <v>0.10157782389076847</v>
      </c>
      <c r="U231" s="308">
        <f>IF(U$63=0,0,U$63/CHI_fec!U$63)</f>
        <v>0.10157782389076846</v>
      </c>
      <c r="V231" s="308">
        <f>IF(V$63=0,0,V$63/CHI_fec!V$63)</f>
        <v>0.10157782389076846</v>
      </c>
      <c r="W231" s="308">
        <f>IF(W$63=0,0,W$63/CHI_fec!W$63)</f>
        <v>0.10399510941088606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0.50547373884081259</v>
      </c>
      <c r="C232" s="308">
        <f>IF(C$64=0,0,C$64/CHI_fec!C$64)</f>
        <v>0.5054737388408127</v>
      </c>
      <c r="D232" s="308">
        <f>IF(D$64=0,0,D$64/CHI_fec!D$64)</f>
        <v>0.5054737388408127</v>
      </c>
      <c r="E232" s="308">
        <f>IF(E$64=0,0,E$64/CHI_fec!E$64)</f>
        <v>0.51280764039018367</v>
      </c>
      <c r="F232" s="308">
        <f>IF(F$64=0,0,F$64/CHI_fec!F$64)</f>
        <v>0.51280764039018378</v>
      </c>
      <c r="G232" s="308">
        <f>IF(G$64=0,0,G$64/CHI_fec!G$64)</f>
        <v>0.51280764039018378</v>
      </c>
      <c r="H232" s="308">
        <f>IF(H$64=0,0,H$64/CHI_fec!H$64)</f>
        <v>0.51280764039018378</v>
      </c>
      <c r="I232" s="308">
        <f>IF(I$64=0,0,I$64/CHI_fec!I$64)</f>
        <v>0.51631675432029789</v>
      </c>
      <c r="J232" s="308">
        <f>IF(J$64=0,0,J$64/CHI_fec!J$64)</f>
        <v>0.51631675432029811</v>
      </c>
      <c r="K232" s="308">
        <f>IF(K$64=0,0,K$64/CHI_fec!K$64)</f>
        <v>0.516316754320298</v>
      </c>
      <c r="L232" s="308">
        <f>IF(L$64=0,0,L$64/CHI_fec!L$64)</f>
        <v>0.54021285799740337</v>
      </c>
      <c r="M232" s="308">
        <f>IF(M$64=0,0,M$64/CHI_fec!M$64)</f>
        <v>0.54021285799740326</v>
      </c>
      <c r="N232" s="308">
        <f>IF(N$64=0,0,N$64/CHI_fec!N$64)</f>
        <v>0.54021285799740337</v>
      </c>
      <c r="O232" s="308">
        <f>IF(O$64=0,0,O$64/CHI_fec!O$64)</f>
        <v>0.54021285799740337</v>
      </c>
      <c r="P232" s="308">
        <f>IF(P$64=0,0,P$64/CHI_fec!P$64)</f>
        <v>0.54021285799740348</v>
      </c>
      <c r="Q232" s="308">
        <f>IF(Q$64=0,0,Q$64/CHI_fec!Q$64)</f>
        <v>0.54021285799740337</v>
      </c>
      <c r="R232" s="308">
        <f>IF(R$64=0,0,R$64/CHI_fec!R$64)</f>
        <v>0.54021285799740348</v>
      </c>
      <c r="S232" s="308">
        <f>IF(S$64=0,0,S$64/CHI_fec!S$64)</f>
        <v>0.54021285799740337</v>
      </c>
      <c r="T232" s="308">
        <f>IF(T$64=0,0,T$64/CHI_fec!T$64)</f>
        <v>0.54021285799740337</v>
      </c>
      <c r="U232" s="308">
        <f>IF(U$64=0,0,U$64/CHI_fec!U$64)</f>
        <v>0.54021285799740326</v>
      </c>
      <c r="V232" s="308">
        <f>IF(V$64=0,0,V$64/CHI_fec!V$64)</f>
        <v>0.54021285799740326</v>
      </c>
      <c r="W232" s="308">
        <f>IF(W$64=0,0,W$64/CHI_fec!W$64)</f>
        <v>0.55306850571065558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0.37158008265177006</v>
      </c>
      <c r="C233" s="308">
        <f>IF(C$65=0,0,C$65/CHI_fec!C$65)</f>
        <v>0.37158008265176995</v>
      </c>
      <c r="D233" s="308">
        <f>IF(D$65=0,0,D$65/CHI_fec!D$65)</f>
        <v>0.37158008265177001</v>
      </c>
      <c r="E233" s="308">
        <f>IF(E$65=0,0,E$65/CHI_fec!E$65)</f>
        <v>0.3769713256273689</v>
      </c>
      <c r="F233" s="308">
        <f>IF(F$65=0,0,F$65/CHI_fec!F$65)</f>
        <v>0.3769713256273689</v>
      </c>
      <c r="G233" s="308">
        <f>IF(G$65=0,0,G$65/CHI_fec!G$65)</f>
        <v>0.37697132562736874</v>
      </c>
      <c r="H233" s="308">
        <f>IF(H$65=0,0,H$65/CHI_fec!H$65)</f>
        <v>0.37697132562736874</v>
      </c>
      <c r="I233" s="308">
        <f>IF(I$65=0,0,I$65/CHI_fec!I$65)</f>
        <v>0.37955091927189033</v>
      </c>
      <c r="J233" s="308">
        <f>IF(J$65=0,0,J$65/CHI_fec!J$65)</f>
        <v>0.37955091927189033</v>
      </c>
      <c r="K233" s="308">
        <f>IF(K$65=0,0,K$65/CHI_fec!K$65)</f>
        <v>0.37955091927189033</v>
      </c>
      <c r="L233" s="308">
        <f>IF(L$65=0,0,L$65/CHI_fec!L$65)</f>
        <v>0.39711724467537568</v>
      </c>
      <c r="M233" s="308">
        <f>IF(M$65=0,0,M$65/CHI_fec!M$65)</f>
        <v>0.39711724467537574</v>
      </c>
      <c r="N233" s="308">
        <f>IF(N$65=0,0,N$65/CHI_fec!N$65)</f>
        <v>0.39711724467537574</v>
      </c>
      <c r="O233" s="308">
        <f>IF(O$65=0,0,O$65/CHI_fec!O$65)</f>
        <v>0.3971172446753759</v>
      </c>
      <c r="P233" s="308">
        <f>IF(P$65=0,0,P$65/CHI_fec!P$65)</f>
        <v>0.3971172446753759</v>
      </c>
      <c r="Q233" s="308">
        <f>IF(Q$65=0,0,Q$65/CHI_fec!Q$65)</f>
        <v>0.39711724467537579</v>
      </c>
      <c r="R233" s="308">
        <f>IF(R$65=0,0,R$65/CHI_fec!R$65)</f>
        <v>0.39711724467537585</v>
      </c>
      <c r="S233" s="308">
        <f>IF(S$65=0,0,S$65/CHI_fec!S$65)</f>
        <v>0.3971172446753759</v>
      </c>
      <c r="T233" s="308">
        <f>IF(T$65=0,0,T$65/CHI_fec!T$65)</f>
        <v>0.39711724467537574</v>
      </c>
      <c r="U233" s="308">
        <f>IF(U$65=0,0,U$65/CHI_fec!U$65)</f>
        <v>0.3971172446753759</v>
      </c>
      <c r="V233" s="308">
        <f>IF(V$65=0,0,V$65/CHI_fec!V$65)</f>
        <v>0.39711724467537579</v>
      </c>
      <c r="W233" s="308">
        <f>IF(W$65=0,0,W$65/CHI_fec!W$65)</f>
        <v>0.40656759248332902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0.52913802235258023</v>
      </c>
      <c r="C234" s="309">
        <f>IF(C$66=0,0,C$66/CHI_fec!C$66)</f>
        <v>0.54008394717921393</v>
      </c>
      <c r="D234" s="309">
        <f>IF(D$66=0,0,D$66/CHI_fec!D$66)</f>
        <v>0.5470080526075618</v>
      </c>
      <c r="E234" s="309">
        <f>IF(E$66=0,0,E$66/CHI_fec!E$66)</f>
        <v>0.57966244252449173</v>
      </c>
      <c r="F234" s="309">
        <f>IF(F$66=0,0,F$66/CHI_fec!F$66)</f>
        <v>0.58188874128021095</v>
      </c>
      <c r="G234" s="309">
        <f>IF(G$66=0,0,G$66/CHI_fec!G$66)</f>
        <v>0.58874567005990597</v>
      </c>
      <c r="H234" s="309">
        <f>IF(H$66=0,0,H$66/CHI_fec!H$66)</f>
        <v>0.58507715042649411</v>
      </c>
      <c r="I234" s="309">
        <f>IF(I$66=0,0,I$66/CHI_fec!I$66)</f>
        <v>0.58942171280620703</v>
      </c>
      <c r="J234" s="309">
        <f>IF(J$66=0,0,J$66/CHI_fec!J$66)</f>
        <v>0.560833281187614</v>
      </c>
      <c r="K234" s="309">
        <f>IF(K$66=0,0,K$66/CHI_fec!K$66)</f>
        <v>0.55381821578380408</v>
      </c>
      <c r="L234" s="309">
        <f>IF(L$66=0,0,L$66/CHI_fec!L$66)</f>
        <v>0.57835903871740302</v>
      </c>
      <c r="M234" s="309">
        <f>IF(M$66=0,0,M$66/CHI_fec!M$66)</f>
        <v>0.58551967509458336</v>
      </c>
      <c r="N234" s="309">
        <f>IF(N$66=0,0,N$66/CHI_fec!N$66)</f>
        <v>0.58719471598800865</v>
      </c>
      <c r="O234" s="309">
        <f>IF(O$66=0,0,O$66/CHI_fec!O$66)</f>
        <v>0.58536698127744125</v>
      </c>
      <c r="P234" s="309">
        <f>IF(P$66=0,0,P$66/CHI_fec!P$66)</f>
        <v>0.60457672580920863</v>
      </c>
      <c r="Q234" s="309">
        <f>IF(Q$66=0,0,Q$66/CHI_fec!Q$66)</f>
        <v>0.60562044906212498</v>
      </c>
      <c r="R234" s="309">
        <f>IF(R$66=0,0,R$66/CHI_fec!R$66)</f>
        <v>0.60313287344983468</v>
      </c>
      <c r="S234" s="309">
        <f>IF(S$66=0,0,S$66/CHI_fec!S$66)</f>
        <v>0.60610461097147739</v>
      </c>
      <c r="T234" s="309">
        <f>IF(T$66=0,0,T$66/CHI_fec!T$66)</f>
        <v>0.60275422655280197</v>
      </c>
      <c r="U234" s="309">
        <f>IF(U$66=0,0,U$66/CHI_fec!U$66)</f>
        <v>0.60491026380615942</v>
      </c>
      <c r="V234" s="309">
        <f>IF(V$66=0,0,V$66/CHI_fec!V$66)</f>
        <v>0.60238951839712018</v>
      </c>
      <c r="W234" s="309">
        <f>IF(W$66=0,0,W$66/CHI_fec!W$66)</f>
        <v>0.6167909393938783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0.51587459868508767</v>
      </c>
      <c r="C235" s="310">
        <f>IF(C$72=0,0,C$72/CHI_fec!C$72)</f>
        <v>0.51672698748551948</v>
      </c>
      <c r="D235" s="310">
        <f>IF(D$72=0,0,D$72/CHI_fec!D$72)</f>
        <v>0.50720785039592409</v>
      </c>
      <c r="E235" s="310">
        <f>IF(E$72=0,0,E$72/CHI_fec!E$72)</f>
        <v>0.53946785033878131</v>
      </c>
      <c r="F235" s="310">
        <f>IF(F$72=0,0,F$72/CHI_fec!F$72)</f>
        <v>0.53561033896039156</v>
      </c>
      <c r="G235" s="310">
        <f>IF(G$72=0,0,G$72/CHI_fec!G$72)</f>
        <v>0.53612408398915856</v>
      </c>
      <c r="H235" s="310">
        <f>IF(H$72=0,0,H$72/CHI_fec!H$72)</f>
        <v>0.53623667636047878</v>
      </c>
      <c r="I235" s="310">
        <f>IF(I$72=0,0,I$72/CHI_fec!I$72)</f>
        <v>0.53764121820263411</v>
      </c>
      <c r="J235" s="310">
        <f>IF(J$72=0,0,J$72/CHI_fec!J$72)</f>
        <v>0.5426688613475934</v>
      </c>
      <c r="K235" s="310">
        <f>IF(K$72=0,0,K$72/CHI_fec!K$72)</f>
        <v>0.5440250103339147</v>
      </c>
      <c r="L235" s="310">
        <f>IF(L$72=0,0,L$72/CHI_fec!L$72)</f>
        <v>0.566262833547442</v>
      </c>
      <c r="M235" s="310">
        <f>IF(M$72=0,0,M$72/CHI_fec!M$72)</f>
        <v>0.57146360359472781</v>
      </c>
      <c r="N235" s="310">
        <f>IF(N$72=0,0,N$72/CHI_fec!N$72)</f>
        <v>0.57371687570254337</v>
      </c>
      <c r="O235" s="310">
        <f>IF(O$72=0,0,O$72/CHI_fec!O$72)</f>
        <v>0.57014211243639412</v>
      </c>
      <c r="P235" s="310">
        <f>IF(P$72=0,0,P$72/CHI_fec!P$72)</f>
        <v>0.56743910280501419</v>
      </c>
      <c r="Q235" s="310">
        <f>IF(Q$72=0,0,Q$72/CHI_fec!Q$72)</f>
        <v>0.56138082809084333</v>
      </c>
      <c r="R235" s="310">
        <f>IF(R$72=0,0,R$72/CHI_fec!R$72)</f>
        <v>0.56052888786294275</v>
      </c>
      <c r="S235" s="310">
        <f>IF(S$72=0,0,S$72/CHI_fec!S$72)</f>
        <v>0.56055080052439632</v>
      </c>
      <c r="T235" s="310">
        <f>IF(T$72=0,0,T$72/CHI_fec!T$72)</f>
        <v>0.56546338081435643</v>
      </c>
      <c r="U235" s="310">
        <f>IF(U$72=0,0,U$72/CHI_fec!U$72)</f>
        <v>0.56836840243032571</v>
      </c>
      <c r="V235" s="310">
        <f>IF(V$72=0,0,V$72/CHI_fec!V$72)</f>
        <v>0.56911808837396061</v>
      </c>
      <c r="W235" s="310">
        <f>IF(W$72=0,0,W$72/CHI_fec!W$72)</f>
        <v>0.57837934812138203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0.34758805993201386</v>
      </c>
      <c r="C236" s="310">
        <f>IF(C$85=0,0,C$85/CHI_fec!C$85)</f>
        <v>0.34853710840390018</v>
      </c>
      <c r="D236" s="310">
        <f>IF(D$85=0,0,D$85/CHI_fec!D$85)</f>
        <v>0.34351781820509397</v>
      </c>
      <c r="E236" s="310">
        <f>IF(E$85=0,0,E$85/CHI_fec!E$85)</f>
        <v>0.35634143319197192</v>
      </c>
      <c r="F236" s="310">
        <f>IF(F$85=0,0,F$85/CHI_fec!F$85)</f>
        <v>0.35831802943282215</v>
      </c>
      <c r="G236" s="310">
        <f>IF(G$85=0,0,G$85/CHI_fec!G$85)</f>
        <v>0.3591674800775988</v>
      </c>
      <c r="H236" s="310">
        <f>IF(H$85=0,0,H$85/CHI_fec!H$85)</f>
        <v>0.35673472070537593</v>
      </c>
      <c r="I236" s="310">
        <f>IF(I$85=0,0,I$85/CHI_fec!I$85)</f>
        <v>0.36103429740208814</v>
      </c>
      <c r="J236" s="310">
        <f>IF(J$85=0,0,J$85/CHI_fec!J$85)</f>
        <v>0.35595242574358293</v>
      </c>
      <c r="K236" s="310">
        <f>IF(K$85=0,0,K$85/CHI_fec!K$85)</f>
        <v>0.35624821987361088</v>
      </c>
      <c r="L236" s="310">
        <f>IF(L$85=0,0,L$85/CHI_fec!L$85)</f>
        <v>0.3734437555216874</v>
      </c>
      <c r="M236" s="310">
        <f>IF(M$85=0,0,M$85/CHI_fec!M$85)</f>
        <v>0.37383635500254275</v>
      </c>
      <c r="N236" s="310">
        <f>IF(N$85=0,0,N$85/CHI_fec!N$85)</f>
        <v>0.37347730602055285</v>
      </c>
      <c r="O236" s="310">
        <f>IF(O$85=0,0,O$85/CHI_fec!O$85)</f>
        <v>0.37351206319233959</v>
      </c>
      <c r="P236" s="310">
        <f>IF(P$85=0,0,P$85/CHI_fec!P$85)</f>
        <v>0.37761608537614216</v>
      </c>
      <c r="Q236" s="310">
        <f>IF(Q$85=0,0,Q$85/CHI_fec!Q$85)</f>
        <v>0.38025237742890178</v>
      </c>
      <c r="R236" s="310">
        <f>IF(R$85=0,0,R$85/CHI_fec!R$85)</f>
        <v>0.37931820118150833</v>
      </c>
      <c r="S236" s="310">
        <f>IF(S$85=0,0,S$85/CHI_fec!S$85)</f>
        <v>0.3803600542362881</v>
      </c>
      <c r="T236" s="310">
        <f>IF(T$85=0,0,T$85/CHI_fec!T$85)</f>
        <v>0.37959314124514942</v>
      </c>
      <c r="U236" s="310">
        <f>IF(U$85=0,0,U$85/CHI_fec!U$85)</f>
        <v>0.38011888210374983</v>
      </c>
      <c r="V236" s="310">
        <f>IF(V$85=0,0,V$85/CHI_fec!V$85)</f>
        <v>0.37976693053602351</v>
      </c>
      <c r="W236" s="310">
        <f>IF(W$85=0,0,W$85/CHI_fec!W$85)</f>
        <v>0.38906448394929011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0.48611776479118901</v>
      </c>
      <c r="C237" s="310">
        <f>IF(C$93=0,0,C$93/CHI_fec!C$93)</f>
        <v>0.50352938105964207</v>
      </c>
      <c r="D237" s="310">
        <f>IF(D$93=0,0,D$93/CHI_fec!D$93)</f>
        <v>0.51548329882859856</v>
      </c>
      <c r="E237" s="310">
        <f>IF(E$93=0,0,E$93/CHI_fec!E$93)</f>
        <v>0.57651714573025914</v>
      </c>
      <c r="F237" s="310">
        <f>IF(F$93=0,0,F$93/CHI_fec!F$93)</f>
        <v>0.57275347968722345</v>
      </c>
      <c r="G237" s="310">
        <f>IF(G$93=0,0,G$93/CHI_fec!G$93)</f>
        <v>0.58458930998971692</v>
      </c>
      <c r="H237" s="310">
        <f>IF(H$93=0,0,H$93/CHI_fec!H$93)</f>
        <v>0.57686908881596599</v>
      </c>
      <c r="I237" s="310">
        <f>IF(I$93=0,0,I$93/CHI_fec!I$93)</f>
        <v>0.5839832344924949</v>
      </c>
      <c r="J237" s="310">
        <f>IF(J$93=0,0,J$93/CHI_fec!J$93)</f>
        <v>0.53325667094988616</v>
      </c>
      <c r="K237" s="310">
        <f>IF(K$93=0,0,K$93/CHI_fec!K$93)</f>
        <v>0.51970514601875317</v>
      </c>
      <c r="L237" s="310">
        <f>IF(L$93=0,0,L$93/CHI_fec!L$93)</f>
        <v>0.54289342391286621</v>
      </c>
      <c r="M237" s="310">
        <f>IF(M$93=0,0,M$93/CHI_fec!M$93)</f>
        <v>0.55312896647902599</v>
      </c>
      <c r="N237" s="310">
        <f>IF(N$93=0,0,N$93/CHI_fec!N$93)</f>
        <v>0.55929433941017737</v>
      </c>
      <c r="O237" s="310">
        <f>IF(O$93=0,0,O$93/CHI_fec!O$93)</f>
        <v>0.55266329704660888</v>
      </c>
      <c r="P237" s="310">
        <f>IF(P$93=0,0,P$93/CHI_fec!P$93)</f>
        <v>0.58421780042789184</v>
      </c>
      <c r="Q237" s="310">
        <f>IF(Q$93=0,0,Q$93/CHI_fec!Q$93)</f>
        <v>0.58308098703114242</v>
      </c>
      <c r="R237" s="310">
        <f>IF(R$93=0,0,R$93/CHI_fec!R$93)</f>
        <v>0.58060635742693278</v>
      </c>
      <c r="S237" s="310">
        <f>IF(S$93=0,0,S$93/CHI_fec!S$93)</f>
        <v>0.58325946773439685</v>
      </c>
      <c r="T237" s="310">
        <f>IF(T$93=0,0,T$93/CHI_fec!T$93)</f>
        <v>0.57981345764190939</v>
      </c>
      <c r="U237" s="310">
        <f>IF(U$93=0,0,U$93/CHI_fec!U$93)</f>
        <v>0.58186711137246272</v>
      </c>
      <c r="V237" s="310">
        <f>IF(V$93=0,0,V$93/CHI_fec!V$93)</f>
        <v>0.57842840106790883</v>
      </c>
      <c r="W237" s="310">
        <f>IF(W$93=0,0,W$93/CHI_fec!W$93)</f>
        <v>0.59091883052519545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0.51389768866800345</v>
      </c>
      <c r="C238" s="311">
        <f>IF(C$107=0,0,C$107/CHI_fec!C$107)</f>
        <v>0.51389768866800334</v>
      </c>
      <c r="D238" s="311">
        <f>IF(D$107=0,0,D$107/CHI_fec!D$107)</f>
        <v>0.51389768866800345</v>
      </c>
      <c r="E238" s="311">
        <f>IF(E$107=0,0,E$107/CHI_fec!E$107)</f>
        <v>0.52135381302331307</v>
      </c>
      <c r="F238" s="311">
        <f>IF(F$107=0,0,F$107/CHI_fec!F$107)</f>
        <v>0.5213538130233133</v>
      </c>
      <c r="G238" s="311">
        <f>IF(G$107=0,0,G$107/CHI_fec!G$107)</f>
        <v>0.52135381302331296</v>
      </c>
      <c r="H238" s="311">
        <f>IF(H$107=0,0,H$107/CHI_fec!H$107)</f>
        <v>0.52135381302331318</v>
      </c>
      <c r="I238" s="311">
        <f>IF(I$107=0,0,I$107/CHI_fec!I$107)</f>
        <v>0.52492140793357267</v>
      </c>
      <c r="J238" s="311">
        <f>IF(J$107=0,0,J$107/CHI_fec!J$107)</f>
        <v>0.52492140793357278</v>
      </c>
      <c r="K238" s="311">
        <f>IF(K$107=0,0,K$107/CHI_fec!K$107)</f>
        <v>0.52492140793357256</v>
      </c>
      <c r="L238" s="311">
        <f>IF(L$107=0,0,L$107/CHI_fec!L$107)</f>
        <v>0.54921575105018483</v>
      </c>
      <c r="M238" s="311">
        <f>IF(M$107=0,0,M$107/CHI_fec!M$107)</f>
        <v>0.54921575105018461</v>
      </c>
      <c r="N238" s="311">
        <f>IF(N$107=0,0,N$107/CHI_fec!N$107)</f>
        <v>0.54921575105018483</v>
      </c>
      <c r="O238" s="311">
        <f>IF(O$107=0,0,O$107/CHI_fec!O$107)</f>
        <v>0.54921575105018494</v>
      </c>
      <c r="P238" s="311">
        <f>IF(P$107=0,0,P$107/CHI_fec!P$107)</f>
        <v>0.54921575105018494</v>
      </c>
      <c r="Q238" s="311">
        <f>IF(Q$107=0,0,Q$107/CHI_fec!Q$107)</f>
        <v>0.5492157510501845</v>
      </c>
      <c r="R238" s="311">
        <f>IF(R$107=0,0,R$107/CHI_fec!R$107)</f>
        <v>0.54921575105018472</v>
      </c>
      <c r="S238" s="311">
        <f>IF(S$107=0,0,S$107/CHI_fec!S$107)</f>
        <v>0.54921575105018483</v>
      </c>
      <c r="T238" s="311">
        <f>IF(T$107=0,0,T$107/CHI_fec!T$107)</f>
        <v>0.54921575105018461</v>
      </c>
      <c r="U238" s="311">
        <f>IF(U$107=0,0,U$107/CHI_fec!U$107)</f>
        <v>0.54921575105018461</v>
      </c>
      <c r="V238" s="311">
        <f>IF(V$107=0,0,V$107/CHI_fec!V$107)</f>
        <v>0.54921575105018472</v>
      </c>
      <c r="W238" s="311">
        <f>IF(W$107=0,0,W$107/CHI_fec!W$107)</f>
        <v>0.56228564398135994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0.3766405192764084</v>
      </c>
      <c r="C240" s="324">
        <f>IF(C$110=0,0,C$110/CHI_fec!C$110)</f>
        <v>0.37824701416715961</v>
      </c>
      <c r="D240" s="324">
        <f>IF(D$110=0,0,D$110/CHI_fec!D$110)</f>
        <v>0.37596582199763007</v>
      </c>
      <c r="E240" s="324">
        <f>IF(E$110=0,0,E$110/CHI_fec!E$110)</f>
        <v>0.39895948998120878</v>
      </c>
      <c r="F240" s="324">
        <f>IF(F$110=0,0,F$110/CHI_fec!F$110)</f>
        <v>0.39732250446311246</v>
      </c>
      <c r="G240" s="324">
        <f>IF(G$110=0,0,G$110/CHI_fec!G$110)</f>
        <v>0.39966175830881118</v>
      </c>
      <c r="H240" s="324">
        <f>IF(H$110=0,0,H$110/CHI_fec!H$110)</f>
        <v>0.40512464277288268</v>
      </c>
      <c r="I240" s="324">
        <f>IF(I$110=0,0,I$110/CHI_fec!I$110)</f>
        <v>0.40497250566740045</v>
      </c>
      <c r="J240" s="324">
        <f>IF(J$110=0,0,J$110/CHI_fec!J$110)</f>
        <v>0.4025117185513527</v>
      </c>
      <c r="K240" s="324">
        <f>IF(K$110=0,0,K$110/CHI_fec!K$110)</f>
        <v>0.39662601633031119</v>
      </c>
      <c r="L240" s="324">
        <f>IF(L$110=0,0,L$110/CHI_fec!L$110)</f>
        <v>0.39981136884651114</v>
      </c>
      <c r="M240" s="324">
        <f>IF(M$110=0,0,M$110/CHI_fec!M$110)</f>
        <v>0.3994585524549773</v>
      </c>
      <c r="N240" s="324">
        <f>IF(N$110=0,0,N$110/CHI_fec!N$110)</f>
        <v>0.39742246692331118</v>
      </c>
      <c r="O240" s="324">
        <f>IF(O$110=0,0,O$110/CHI_fec!O$110)</f>
        <v>0.39897604918925228</v>
      </c>
      <c r="P240" s="324">
        <f>IF(P$110=0,0,P$110/CHI_fec!P$110)</f>
        <v>0.40988009629448752</v>
      </c>
      <c r="Q240" s="324">
        <f>IF(Q$110=0,0,Q$110/CHI_fec!Q$110)</f>
        <v>0.41030869229265199</v>
      </c>
      <c r="R240" s="324">
        <f>IF(R$110=0,0,R$110/CHI_fec!R$110)</f>
        <v>0.41028482358195978</v>
      </c>
      <c r="S240" s="324">
        <f>IF(S$110=0,0,S$110/CHI_fec!S$110)</f>
        <v>0.42575609575451151</v>
      </c>
      <c r="T240" s="324">
        <f>IF(T$110=0,0,T$110/CHI_fec!T$110)</f>
        <v>0.43113564071990357</v>
      </c>
      <c r="U240" s="324">
        <f>IF(U$110=0,0,U$110/CHI_fec!U$110)</f>
        <v>0.44977425137862531</v>
      </c>
      <c r="V240" s="324">
        <f>IF(V$110=0,0,V$110/CHI_fec!V$110)</f>
        <v>0.46406441523119429</v>
      </c>
      <c r="W240" s="324">
        <f>IF(W$110=0,0,W$110/CHI_fec!W$110)</f>
        <v>0.46534965701918368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0.29467339981748214</v>
      </c>
      <c r="C241" s="307">
        <f>IF(C$111=0,0,C$111/CHI_fec!C$111)</f>
        <v>0.29467339981748225</v>
      </c>
      <c r="D241" s="307">
        <f>IF(D$111=0,0,D$111/CHI_fec!D$111)</f>
        <v>0.29467339981748214</v>
      </c>
      <c r="E241" s="307">
        <f>IF(E$111=0,0,E$111/CHI_fec!E$111)</f>
        <v>0.30080866203381462</v>
      </c>
      <c r="F241" s="307">
        <f>IF(F$111=0,0,F$111/CHI_fec!F$111)</f>
        <v>0.30080866203381484</v>
      </c>
      <c r="G241" s="307">
        <f>IF(G$111=0,0,G$111/CHI_fec!G$111)</f>
        <v>0.30080866203381468</v>
      </c>
      <c r="H241" s="307">
        <f>IF(H$111=0,0,H$111/CHI_fec!H$111)</f>
        <v>0.3052148071810426</v>
      </c>
      <c r="I241" s="307">
        <f>IF(I$111=0,0,I$111/CHI_fec!I$111)</f>
        <v>0.30521480718104266</v>
      </c>
      <c r="J241" s="307">
        <f>IF(J$111=0,0,J$111/CHI_fec!J$111)</f>
        <v>0.30521480718104271</v>
      </c>
      <c r="K241" s="307">
        <f>IF(K$111=0,0,K$111/CHI_fec!K$111)</f>
        <v>0.30521480718104277</v>
      </c>
      <c r="L241" s="307">
        <f>IF(L$111=0,0,L$111/CHI_fec!L$111)</f>
        <v>0.30900201209962014</v>
      </c>
      <c r="M241" s="307">
        <f>IF(M$111=0,0,M$111/CHI_fec!M$111)</f>
        <v>0.30900201209962019</v>
      </c>
      <c r="N241" s="307">
        <f>IF(N$111=0,0,N$111/CHI_fec!N$111)</f>
        <v>0.30900201209962008</v>
      </c>
      <c r="O241" s="307">
        <f>IF(O$111=0,0,O$111/CHI_fec!O$111)</f>
        <v>0.30900201209962003</v>
      </c>
      <c r="P241" s="307">
        <f>IF(P$111=0,0,P$111/CHI_fec!P$111)</f>
        <v>0.30900201209962008</v>
      </c>
      <c r="Q241" s="307">
        <f>IF(Q$111=0,0,Q$111/CHI_fec!Q$111)</f>
        <v>0.30900201209962014</v>
      </c>
      <c r="R241" s="307">
        <f>IF(R$111=0,0,R$111/CHI_fec!R$111)</f>
        <v>0.30900201209962003</v>
      </c>
      <c r="S241" s="307">
        <f>IF(S$111=0,0,S$111/CHI_fec!S$111)</f>
        <v>0.32047726727947695</v>
      </c>
      <c r="T241" s="307">
        <f>IF(T$111=0,0,T$111/CHI_fec!T$111)</f>
        <v>0.32382318652999931</v>
      </c>
      <c r="U241" s="307">
        <f>IF(U$111=0,0,U$111/CHI_fec!U$111)</f>
        <v>0.33589355265343279</v>
      </c>
      <c r="V241" s="307">
        <f>IF(V$111=0,0,V$111/CHI_fec!V$111)</f>
        <v>0.34717556832029595</v>
      </c>
      <c r="W241" s="307">
        <f>IF(W$111=0,0,W$111/CHI_fec!W$111)</f>
        <v>0.34924468265368658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7.9412511644194106E-2</v>
      </c>
      <c r="C242" s="308">
        <f>IF(C$112=0,0,C$112/CHI_fec!C$112)</f>
        <v>7.9412511644194092E-2</v>
      </c>
      <c r="D242" s="308">
        <f>IF(D$112=0,0,D$112/CHI_fec!D$112)</f>
        <v>7.9412511644194161E-2</v>
      </c>
      <c r="E242" s="308">
        <f>IF(E$112=0,0,E$112/CHI_fec!E$112)</f>
        <v>8.1065923803202974E-2</v>
      </c>
      <c r="F242" s="308">
        <f>IF(F$112=0,0,F$112/CHI_fec!F$112)</f>
        <v>8.1065923803202947E-2</v>
      </c>
      <c r="G242" s="308">
        <f>IF(G$112=0,0,G$112/CHI_fec!G$112)</f>
        <v>8.1065923803202947E-2</v>
      </c>
      <c r="H242" s="308">
        <f>IF(H$112=0,0,H$112/CHI_fec!H$112)</f>
        <v>8.2253350469562975E-2</v>
      </c>
      <c r="I242" s="308">
        <f>IF(I$112=0,0,I$112/CHI_fec!I$112)</f>
        <v>8.2253350469562989E-2</v>
      </c>
      <c r="J242" s="308">
        <f>IF(J$112=0,0,J$112/CHI_fec!J$112)</f>
        <v>8.2253350469562989E-2</v>
      </c>
      <c r="K242" s="308">
        <f>IF(K$112=0,0,K$112/CHI_fec!K$112)</f>
        <v>8.2253350469563002E-2</v>
      </c>
      <c r="L242" s="308">
        <f>IF(L$112=0,0,L$112/CHI_fec!L$112)</f>
        <v>8.3273976881318393E-2</v>
      </c>
      <c r="M242" s="308">
        <f>IF(M$112=0,0,M$112/CHI_fec!M$112)</f>
        <v>8.3273976881318379E-2</v>
      </c>
      <c r="N242" s="308">
        <f>IF(N$112=0,0,N$112/CHI_fec!N$112)</f>
        <v>8.3273976881318365E-2</v>
      </c>
      <c r="O242" s="308">
        <f>IF(O$112=0,0,O$112/CHI_fec!O$112)</f>
        <v>8.3273976881318379E-2</v>
      </c>
      <c r="P242" s="308">
        <f>IF(P$112=0,0,P$112/CHI_fec!P$112)</f>
        <v>8.3273976881318393E-2</v>
      </c>
      <c r="Q242" s="308">
        <f>IF(Q$112=0,0,Q$112/CHI_fec!Q$112)</f>
        <v>8.3273976881318351E-2</v>
      </c>
      <c r="R242" s="308">
        <f>IF(R$112=0,0,R$112/CHI_fec!R$112)</f>
        <v>8.3273976881318379E-2</v>
      </c>
      <c r="S242" s="308">
        <f>IF(S$112=0,0,S$112/CHI_fec!S$112)</f>
        <v>8.636648145130979E-2</v>
      </c>
      <c r="T242" s="308">
        <f>IF(T$112=0,0,T$112/CHI_fec!T$112)</f>
        <v>8.726818432509223E-2</v>
      </c>
      <c r="U242" s="308">
        <f>IF(U$112=0,0,U$112/CHI_fec!U$112)</f>
        <v>9.0521067316636533E-2</v>
      </c>
      <c r="V242" s="308">
        <f>IF(V$112=0,0,V$112/CHI_fec!V$112)</f>
        <v>9.3561495129495437E-2</v>
      </c>
      <c r="W242" s="308">
        <f>IF(W$112=0,0,W$112/CHI_fec!W$112)</f>
        <v>9.4119107612316497E-2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0.41661651499362307</v>
      </c>
      <c r="C243" s="308">
        <f>IF(C$113=0,0,C$113/CHI_fec!C$113)</f>
        <v>0.41661651499362312</v>
      </c>
      <c r="D243" s="308">
        <f>IF(D$113=0,0,D$113/CHI_fec!D$113)</f>
        <v>0.41661651499362307</v>
      </c>
      <c r="E243" s="308">
        <f>IF(E$113=0,0,E$113/CHI_fec!E$113)</f>
        <v>0.42529069992081242</v>
      </c>
      <c r="F243" s="308">
        <f>IF(F$113=0,0,F$113/CHI_fec!F$113)</f>
        <v>0.42529069992081281</v>
      </c>
      <c r="G243" s="308">
        <f>IF(G$113=0,0,G$113/CHI_fec!G$113)</f>
        <v>0.4252906999208127</v>
      </c>
      <c r="H243" s="308">
        <f>IF(H$113=0,0,H$113/CHI_fec!H$113)</f>
        <v>0.43152021652099171</v>
      </c>
      <c r="I243" s="308">
        <f>IF(I$113=0,0,I$113/CHI_fec!I$113)</f>
        <v>0.43152021652099148</v>
      </c>
      <c r="J243" s="308">
        <f>IF(J$113=0,0,J$113/CHI_fec!J$113)</f>
        <v>0.43152021652099137</v>
      </c>
      <c r="K243" s="308">
        <f>IF(K$113=0,0,K$113/CHI_fec!K$113)</f>
        <v>0.43152021652099165</v>
      </c>
      <c r="L243" s="308">
        <f>IF(L$113=0,0,L$113/CHI_fec!L$113)</f>
        <v>0.43687466017190035</v>
      </c>
      <c r="M243" s="308">
        <f>IF(M$113=0,0,M$113/CHI_fec!M$113)</f>
        <v>0.43687466017190019</v>
      </c>
      <c r="N243" s="308">
        <f>IF(N$113=0,0,N$113/CHI_fec!N$113)</f>
        <v>0.43687466017190046</v>
      </c>
      <c r="O243" s="308">
        <f>IF(O$113=0,0,O$113/CHI_fec!O$113)</f>
        <v>0.43687466017190041</v>
      </c>
      <c r="P243" s="308">
        <f>IF(P$113=0,0,P$113/CHI_fec!P$113)</f>
        <v>0.43687466017190046</v>
      </c>
      <c r="Q243" s="308">
        <f>IF(Q$113=0,0,Q$113/CHI_fec!Q$113)</f>
        <v>0.43687466017190035</v>
      </c>
      <c r="R243" s="308">
        <f>IF(R$113=0,0,R$113/CHI_fec!R$113)</f>
        <v>0.43687466017190046</v>
      </c>
      <c r="S243" s="308">
        <f>IF(S$113=0,0,S$113/CHI_fec!S$113)</f>
        <v>0.4530986587569632</v>
      </c>
      <c r="T243" s="308">
        <f>IF(T$113=0,0,T$113/CHI_fec!T$113)</f>
        <v>0.45782920185473214</v>
      </c>
      <c r="U243" s="308">
        <f>IF(U$113=0,0,U$113/CHI_fec!U$113)</f>
        <v>0.4748945829585462</v>
      </c>
      <c r="V243" s="308">
        <f>IF(V$113=0,0,V$113/CHI_fec!V$113)</f>
        <v>0.49084537475768186</v>
      </c>
      <c r="W243" s="308">
        <f>IF(W$113=0,0,W$113/CHI_fec!W$113)</f>
        <v>0.49377073959629431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0.31377456423192235</v>
      </c>
      <c r="C244" s="308">
        <f>IF(C$114=0,0,C$114/CHI_fec!C$114)</f>
        <v>0.31377456423192235</v>
      </c>
      <c r="D244" s="308">
        <f>IF(D$114=0,0,D$114/CHI_fec!D$114)</f>
        <v>0.31377456423192246</v>
      </c>
      <c r="E244" s="308">
        <f>IF(E$114=0,0,E$114/CHI_fec!E$114)</f>
        <v>0.32030752319452538</v>
      </c>
      <c r="F244" s="308">
        <f>IF(F$114=0,0,F$114/CHI_fec!F$114)</f>
        <v>0.32030752319452538</v>
      </c>
      <c r="G244" s="308">
        <f>IF(G$114=0,0,G$114/CHI_fec!G$114)</f>
        <v>0.32030752319452549</v>
      </c>
      <c r="H244" s="308">
        <f>IF(H$114=0,0,H$114/CHI_fec!H$114)</f>
        <v>0.32499928116918608</v>
      </c>
      <c r="I244" s="308">
        <f>IF(I$114=0,0,I$114/CHI_fec!I$114)</f>
        <v>0.32499928116918614</v>
      </c>
      <c r="J244" s="308">
        <f>IF(J$114=0,0,J$114/CHI_fec!J$114)</f>
        <v>0.32499928116918608</v>
      </c>
      <c r="K244" s="308">
        <f>IF(K$114=0,0,K$114/CHI_fec!K$114)</f>
        <v>0.32499928116918625</v>
      </c>
      <c r="L244" s="308">
        <f>IF(L$114=0,0,L$114/CHI_fec!L$114)</f>
        <v>0.32903197829664887</v>
      </c>
      <c r="M244" s="308">
        <f>IF(M$114=0,0,M$114/CHI_fec!M$114)</f>
        <v>0.32903197829664893</v>
      </c>
      <c r="N244" s="308">
        <f>IF(N$114=0,0,N$114/CHI_fec!N$114)</f>
        <v>0.32903197829664887</v>
      </c>
      <c r="O244" s="308">
        <f>IF(O$114=0,0,O$114/CHI_fec!O$114)</f>
        <v>0.32903197829664899</v>
      </c>
      <c r="P244" s="308">
        <f>IF(P$114=0,0,P$114/CHI_fec!P$114)</f>
        <v>0.32903197829664876</v>
      </c>
      <c r="Q244" s="308">
        <f>IF(Q$114=0,0,Q$114/CHI_fec!Q$114)</f>
        <v>0.32903197829664893</v>
      </c>
      <c r="R244" s="308">
        <f>IF(R$114=0,0,R$114/CHI_fec!R$114)</f>
        <v>0.32903197829664882</v>
      </c>
      <c r="S244" s="308">
        <f>IF(S$114=0,0,S$114/CHI_fec!S$114)</f>
        <v>0.34125107644307079</v>
      </c>
      <c r="T244" s="308">
        <f>IF(T$114=0,0,T$114/CHI_fec!T$114)</f>
        <v>0.34481388311458633</v>
      </c>
      <c r="U244" s="308">
        <f>IF(U$114=0,0,U$114/CHI_fec!U$114)</f>
        <v>0.35766666817372611</v>
      </c>
      <c r="V244" s="308">
        <f>IF(V$114=0,0,V$114/CHI_fec!V$114)</f>
        <v>0.36968000073689744</v>
      </c>
      <c r="W244" s="308">
        <f>IF(W$114=0,0,W$114/CHI_fec!W$114)</f>
        <v>0.37188323811328688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0.43613469556869006</v>
      </c>
      <c r="C245" s="309">
        <f>IF(C$115=0,0,C$115/CHI_fec!C$115)</f>
        <v>0.44515672269642642</v>
      </c>
      <c r="D245" s="309">
        <f>IF(D$115=0,0,D$115/CHI_fec!D$115)</f>
        <v>0.45086382081735077</v>
      </c>
      <c r="E245" s="309">
        <f>IF(E$115=0,0,E$115/CHI_fec!E$115)</f>
        <v>0.4807511637672186</v>
      </c>
      <c r="F245" s="309">
        <f>IF(F$115=0,0,F$115/CHI_fec!F$115)</f>
        <v>0.48259757581531348</v>
      </c>
      <c r="G245" s="309">
        <f>IF(G$115=0,0,G$115/CHI_fec!G$115)</f>
        <v>0.48828446571687545</v>
      </c>
      <c r="H245" s="309">
        <f>IF(H$115=0,0,H$115/CHI_fec!H$115)</f>
        <v>0.4923495898146098</v>
      </c>
      <c r="I245" s="309">
        <f>IF(I$115=0,0,I$115/CHI_fec!I$115)</f>
        <v>0.49263452187081319</v>
      </c>
      <c r="J245" s="309">
        <f>IF(J$115=0,0,J$115/CHI_fec!J$115)</f>
        <v>0.46874051180048454</v>
      </c>
      <c r="K245" s="309">
        <f>IF(K$115=0,0,K$115/CHI_fec!K$115)</f>
        <v>0.46287736947638325</v>
      </c>
      <c r="L245" s="309">
        <f>IF(L$115=0,0,L$115/CHI_fec!L$115)</f>
        <v>0.46773864005639193</v>
      </c>
      <c r="M245" s="309">
        <f>IF(M$115=0,0,M$115/CHI_fec!M$115)</f>
        <v>0.47352969041920545</v>
      </c>
      <c r="N245" s="309">
        <f>IF(N$115=0,0,N$115/CHI_fec!N$115)</f>
        <v>0.47488435300261883</v>
      </c>
      <c r="O245" s="309">
        <f>IF(O$115=0,0,O$115/CHI_fec!O$115)</f>
        <v>0.47340620173208497</v>
      </c>
      <c r="P245" s="309">
        <f>IF(P$115=0,0,P$115/CHI_fec!P$115)</f>
        <v>0.4889417759716535</v>
      </c>
      <c r="Q245" s="309">
        <f>IF(Q$115=0,0,Q$115/CHI_fec!Q$115)</f>
        <v>0.48978587049120487</v>
      </c>
      <c r="R245" s="309">
        <f>IF(R$115=0,0,R$115/CHI_fec!R$115)</f>
        <v>0.48777408342462686</v>
      </c>
      <c r="S245" s="309">
        <f>IF(S$115=0,0,S$115/CHI_fec!S$115)</f>
        <v>0.50838090589300522</v>
      </c>
      <c r="T245" s="309">
        <f>IF(T$115=0,0,T$115/CHI_fec!T$115)</f>
        <v>0.51084908571339038</v>
      </c>
      <c r="U245" s="309">
        <f>IF(U$115=0,0,U$115/CHI_fec!U$115)</f>
        <v>0.53178616594782657</v>
      </c>
      <c r="V245" s="309">
        <f>IF(V$115=0,0,V$115/CHI_fec!V$115)</f>
        <v>0.54735737696749176</v>
      </c>
      <c r="W245" s="309">
        <f>IF(W$115=0,0,W$115/CHI_fec!W$115)</f>
        <v>0.55067858834206573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0.43728048141688308</v>
      </c>
      <c r="C246" s="310">
        <f>IF(C$121=0,0,C$121/CHI_fec!C$121)</f>
        <v>0.43799969366472324</v>
      </c>
      <c r="D246" s="310">
        <f>IF(D$121=0,0,D$121/CHI_fec!D$121)</f>
        <v>0.42993283217317496</v>
      </c>
      <c r="E246" s="310">
        <f>IF(E$121=0,0,E$121/CHI_fec!E$121)</f>
        <v>0.46006676386447753</v>
      </c>
      <c r="F246" s="310">
        <f>IF(F$121=0,0,F$121/CHI_fec!F$121)</f>
        <v>0.45678616088255969</v>
      </c>
      <c r="G246" s="310">
        <f>IF(G$121=0,0,G$121/CHI_fec!G$121)</f>
        <v>0.45721590730579209</v>
      </c>
      <c r="H246" s="310">
        <f>IF(H$121=0,0,H$121/CHI_fec!H$121)</f>
        <v>0.46400755032073127</v>
      </c>
      <c r="I246" s="310">
        <f>IF(I$121=0,0,I$121/CHI_fec!I$121)</f>
        <v>0.46206381533994328</v>
      </c>
      <c r="J246" s="310">
        <f>IF(J$121=0,0,J$121/CHI_fec!J$121)</f>
        <v>0.46638293750946258</v>
      </c>
      <c r="K246" s="310">
        <f>IF(K$121=0,0,K$121/CHI_fec!K$121)</f>
        <v>0.46755113419850641</v>
      </c>
      <c r="L246" s="310">
        <f>IF(L$121=0,0,L$121/CHI_fec!L$121)</f>
        <v>0.47091238005109065</v>
      </c>
      <c r="M246" s="310">
        <f>IF(M$121=0,0,M$121/CHI_fec!M$121)</f>
        <v>0.47522393958853326</v>
      </c>
      <c r="N246" s="310">
        <f>IF(N$121=0,0,N$121/CHI_fec!N$121)</f>
        <v>0.47709654478346658</v>
      </c>
      <c r="O246" s="310">
        <f>IF(O$121=0,0,O$121/CHI_fec!O$121)</f>
        <v>0.47412600227078272</v>
      </c>
      <c r="P246" s="310">
        <f>IF(P$121=0,0,P$121/CHI_fec!P$121)</f>
        <v>0.47187349076914442</v>
      </c>
      <c r="Q246" s="310">
        <f>IF(Q$121=0,0,Q$121/CHI_fec!Q$121)</f>
        <v>0.46684002568755345</v>
      </c>
      <c r="R246" s="310">
        <f>IF(R$121=0,0,R$121/CHI_fec!R$121)</f>
        <v>0.46613242436186786</v>
      </c>
      <c r="S246" s="310">
        <f>IF(S$121=0,0,S$121/CHI_fec!S$121)</f>
        <v>0.48346113246102745</v>
      </c>
      <c r="T246" s="310">
        <f>IF(T$121=0,0,T$121/CHI_fec!T$121)</f>
        <v>0.4927857425762085</v>
      </c>
      <c r="U246" s="310">
        <f>IF(U$121=0,0,U$121/CHI_fec!U$121)</f>
        <v>0.51377351933706006</v>
      </c>
      <c r="V246" s="310">
        <f>IF(V$121=0,0,V$121/CHI_fec!V$121)</f>
        <v>0.53173220928718234</v>
      </c>
      <c r="W246" s="310">
        <f>IF(W$121=0,0,W$121/CHI_fec!W$121)</f>
        <v>0.53097516879163231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0.27830573773158312</v>
      </c>
      <c r="C247" s="310">
        <f>IF(C$134=0,0,C$134/CHI_fec!C$134)</f>
        <v>0.27906561894028459</v>
      </c>
      <c r="D247" s="310">
        <f>IF(D$134=0,0,D$134/CHI_fec!D$134)</f>
        <v>0.27504678911643843</v>
      </c>
      <c r="E247" s="310">
        <f>IF(E$134=0,0,E$134/CHI_fec!E$134)</f>
        <v>0.28708939318948989</v>
      </c>
      <c r="F247" s="310">
        <f>IF(F$134=0,0,F$134/CHI_fec!F$134)</f>
        <v>0.28868185413427305</v>
      </c>
      <c r="G247" s="310">
        <f>IF(G$134=0,0,G$134/CHI_fec!G$134)</f>
        <v>0.28936622100109755</v>
      </c>
      <c r="H247" s="310">
        <f>IF(H$134=0,0,H$134/CHI_fec!H$134)</f>
        <v>0.29161607954984703</v>
      </c>
      <c r="I247" s="310">
        <f>IF(I$134=0,0,I$134/CHI_fec!I$134)</f>
        <v>0.29312497034192492</v>
      </c>
      <c r="J247" s="310">
        <f>IF(J$134=0,0,J$134/CHI_fec!J$134)</f>
        <v>0.28899898150956271</v>
      </c>
      <c r="K247" s="310">
        <f>IF(K$134=0,0,K$134/CHI_fec!K$134)</f>
        <v>0.28923913776678151</v>
      </c>
      <c r="L247" s="310">
        <f>IF(L$134=0,0,L$134/CHI_fec!L$134)</f>
        <v>0.29338409526327652</v>
      </c>
      <c r="M247" s="310">
        <f>IF(M$134=0,0,M$134/CHI_fec!M$134)</f>
        <v>0.29369252843905858</v>
      </c>
      <c r="N247" s="310">
        <f>IF(N$134=0,0,N$134/CHI_fec!N$134)</f>
        <v>0.29341045313540498</v>
      </c>
      <c r="O247" s="310">
        <f>IF(O$134=0,0,O$134/CHI_fec!O$134)</f>
        <v>0.2934377589913682</v>
      </c>
      <c r="P247" s="310">
        <f>IF(P$134=0,0,P$134/CHI_fec!P$134)</f>
        <v>0.29666195224010328</v>
      </c>
      <c r="Q247" s="310">
        <f>IF(Q$134=0,0,Q$134/CHI_fec!Q$134)</f>
        <v>0.29873307044013347</v>
      </c>
      <c r="R247" s="310">
        <f>IF(R$134=0,0,R$134/CHI_fec!R$134)</f>
        <v>0.29799916486772654</v>
      </c>
      <c r="S247" s="310">
        <f>IF(S$134=0,0,S$134/CHI_fec!S$134)</f>
        <v>0.30991470731125215</v>
      </c>
      <c r="T247" s="310">
        <f>IF(T$134=0,0,T$134/CHI_fec!T$134)</f>
        <v>0.31251894963737886</v>
      </c>
      <c r="U247" s="310">
        <f>IF(U$134=0,0,U$134/CHI_fec!U$134)</f>
        <v>0.32461693166776018</v>
      </c>
      <c r="V247" s="310">
        <f>IF(V$134=0,0,V$134/CHI_fec!V$134)</f>
        <v>0.33520952972052692</v>
      </c>
      <c r="W247" s="310">
        <f>IF(W$134=0,0,W$134/CHI_fec!W$134)</f>
        <v>0.33743290902816331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0.40641305509889081</v>
      </c>
      <c r="C248" s="310">
        <f>IF(C$142=0,0,C$142/CHI_fec!C$142)</f>
        <v>0.42042832315696532</v>
      </c>
      <c r="D248" s="310">
        <f>IF(D$142=0,0,D$142/CHI_fec!D$142)</f>
        <v>0.42961373652502532</v>
      </c>
      <c r="E248" s="310">
        <f>IF(E$142=0,0,E$142/CHI_fec!E$142)</f>
        <v>0.48262079319967582</v>
      </c>
      <c r="F248" s="310">
        <f>IF(F$142=0,0,F$142/CHI_fec!F$142)</f>
        <v>0.47958291379773993</v>
      </c>
      <c r="G248" s="310">
        <f>IF(G$142=0,0,G$142/CHI_fec!G$142)</f>
        <v>0.4890610825440127</v>
      </c>
      <c r="H248" s="310">
        <f>IF(H$142=0,0,H$142/CHI_fec!H$142)</f>
        <v>0.48962191194965615</v>
      </c>
      <c r="I248" s="310">
        <f>IF(I$142=0,0,I$142/CHI_fec!I$142)</f>
        <v>0.49216844190030529</v>
      </c>
      <c r="J248" s="310">
        <f>IF(J$142=0,0,J$142/CHI_fec!J$142)</f>
        <v>0.45062401932170743</v>
      </c>
      <c r="K248" s="310">
        <f>IF(K$142=0,0,K$142/CHI_fec!K$142)</f>
        <v>0.43968490038856151</v>
      </c>
      <c r="L248" s="310">
        <f>IF(L$142=0,0,L$142/CHI_fec!L$142)</f>
        <v>0.44438077156395317</v>
      </c>
      <c r="M248" s="310">
        <f>IF(M$142=0,0,M$142/CHI_fec!M$142)</f>
        <v>0.45229352281354507</v>
      </c>
      <c r="N248" s="310">
        <f>IF(N$142=0,0,N$142/CHI_fec!N$142)</f>
        <v>0.45725295509754249</v>
      </c>
      <c r="O248" s="310">
        <f>IF(O$142=0,0,O$142/CHI_fec!O$142)</f>
        <v>0.4518183644981672</v>
      </c>
      <c r="P248" s="310">
        <f>IF(P$142=0,0,P$142/CHI_fec!P$142)</f>
        <v>0.47646799631585418</v>
      </c>
      <c r="Q248" s="310">
        <f>IF(Q$142=0,0,Q$142/CHI_fec!Q$142)</f>
        <v>0.47513653140926326</v>
      </c>
      <c r="R248" s="310">
        <f>IF(R$142=0,0,R$142/CHI_fec!R$142)</f>
        <v>0.47310590558599014</v>
      </c>
      <c r="S248" s="310">
        <f>IF(S$142=0,0,S$142/CHI_fec!S$142)</f>
        <v>0.49281831120975877</v>
      </c>
      <c r="T248" s="310">
        <f>IF(T$142=0,0,T$142/CHI_fec!T$142)</f>
        <v>0.49544736991776839</v>
      </c>
      <c r="U248" s="310">
        <f>IF(U$142=0,0,U$142/CHI_fec!U$142)</f>
        <v>0.51556320591848193</v>
      </c>
      <c r="V248" s="310">
        <f>IF(V$142=0,0,V$142/CHI_fec!V$142)</f>
        <v>0.53008517703098368</v>
      </c>
      <c r="W248" s="310">
        <f>IF(W$142=0,0,W$142/CHI_fec!W$142)</f>
        <v>0.53192428983175011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0.43347594272454404</v>
      </c>
      <c r="C249" s="311">
        <f>IF(C$156=0,0,C$156/CHI_fec!C$156)</f>
        <v>0.43347594272454398</v>
      </c>
      <c r="D249" s="311">
        <f>IF(D$156=0,0,D$156/CHI_fec!D$156)</f>
        <v>0.43347594272454426</v>
      </c>
      <c r="E249" s="311">
        <f>IF(E$156=0,0,E$156/CHI_fec!E$156)</f>
        <v>0.44250115020758923</v>
      </c>
      <c r="F249" s="311">
        <f>IF(F$156=0,0,F$156/CHI_fec!F$156)</f>
        <v>0.44250115020758918</v>
      </c>
      <c r="G249" s="311">
        <f>IF(G$156=0,0,G$156/CHI_fec!G$156)</f>
        <v>0.44250115020758901</v>
      </c>
      <c r="H249" s="311">
        <f>IF(H$156=0,0,H$156/CHI_fec!H$156)</f>
        <v>0.4489827597544937</v>
      </c>
      <c r="I249" s="311">
        <f>IF(I$156=0,0,I$156/CHI_fec!I$156)</f>
        <v>0.44898275975449387</v>
      </c>
      <c r="J249" s="311">
        <f>IF(J$156=0,0,J$156/CHI_fec!J$156)</f>
        <v>0.44898275975449381</v>
      </c>
      <c r="K249" s="311">
        <f>IF(K$156=0,0,K$156/CHI_fec!K$156)</f>
        <v>0.44898275975449381</v>
      </c>
      <c r="L249" s="311">
        <f>IF(L$156=0,0,L$156/CHI_fec!L$156)</f>
        <v>0.45455388433984228</v>
      </c>
      <c r="M249" s="311">
        <f>IF(M$156=0,0,M$156/CHI_fec!M$156)</f>
        <v>0.45455388433984217</v>
      </c>
      <c r="N249" s="311">
        <f>IF(N$156=0,0,N$156/CHI_fec!N$156)</f>
        <v>0.45455388433984223</v>
      </c>
      <c r="O249" s="311">
        <f>IF(O$156=0,0,O$156/CHI_fec!O$156)</f>
        <v>0.45455388433984212</v>
      </c>
      <c r="P249" s="311">
        <f>IF(P$156=0,0,P$156/CHI_fec!P$156)</f>
        <v>0.45455388433984206</v>
      </c>
      <c r="Q249" s="311">
        <f>IF(Q$156=0,0,Q$156/CHI_fec!Q$156)</f>
        <v>0.45455388433984223</v>
      </c>
      <c r="R249" s="311">
        <f>IF(R$156=0,0,R$156/CHI_fec!R$156)</f>
        <v>0.45455388433984212</v>
      </c>
      <c r="S249" s="311">
        <f>IF(S$156=0,0,S$156/CHI_fec!S$156)</f>
        <v>0.47143442754521503</v>
      </c>
      <c r="T249" s="311">
        <f>IF(T$156=0,0,T$156/CHI_fec!T$156)</f>
        <v>0.47635640388342104</v>
      </c>
      <c r="U249" s="311">
        <f>IF(U$156=0,0,U$156/CHI_fec!U$156)</f>
        <v>0.49411237825242238</v>
      </c>
      <c r="V249" s="311">
        <f>IF(V$156=0,0,V$156/CHI_fec!V$156)</f>
        <v>0.51070865867697313</v>
      </c>
      <c r="W249" s="311">
        <f>IF(W$156=0,0,W$156/CHI_fec!W$156)</f>
        <v>0.5137524057095415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SI: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136.4507587721472</v>
      </c>
      <c r="C5" s="225">
        <f t="shared" si="0"/>
        <v>139.39150479611524</v>
      </c>
      <c r="D5" s="225">
        <f t="shared" si="0"/>
        <v>135.40626408205193</v>
      </c>
      <c r="E5" s="225">
        <f t="shared" si="0"/>
        <v>157.2883946963068</v>
      </c>
      <c r="F5" s="225">
        <f t="shared" si="0"/>
        <v>151.33475248155224</v>
      </c>
      <c r="G5" s="225">
        <f t="shared" si="0"/>
        <v>157.08884639290778</v>
      </c>
      <c r="H5" s="225">
        <f t="shared" si="0"/>
        <v>161.36207022986358</v>
      </c>
      <c r="I5" s="225">
        <f t="shared" si="0"/>
        <v>161.58225768001248</v>
      </c>
      <c r="J5" s="225">
        <f t="shared" si="0"/>
        <v>122.7142908807641</v>
      </c>
      <c r="K5" s="225">
        <f t="shared" si="0"/>
        <v>104.27424011224869</v>
      </c>
      <c r="L5" s="225">
        <f t="shared" si="0"/>
        <v>100.82984806168203</v>
      </c>
      <c r="M5" s="225">
        <f t="shared" si="0"/>
        <v>69.95575640405886</v>
      </c>
      <c r="N5" s="225">
        <f t="shared" si="0"/>
        <v>58.082899576904289</v>
      </c>
      <c r="O5" s="225">
        <f t="shared" si="0"/>
        <v>69.188627705514662</v>
      </c>
      <c r="P5" s="225">
        <f t="shared" si="0"/>
        <v>72.476417090319146</v>
      </c>
      <c r="Q5" s="225">
        <f t="shared" si="0"/>
        <v>83.575098026473853</v>
      </c>
      <c r="R5" s="225">
        <f t="shared" si="0"/>
        <v>84.473486945847853</v>
      </c>
      <c r="S5" s="225">
        <f t="shared" si="0"/>
        <v>85.785577649870746</v>
      </c>
      <c r="T5" s="225">
        <f t="shared" si="0"/>
        <v>75.853095019169018</v>
      </c>
      <c r="U5" s="225">
        <f t="shared" si="0"/>
        <v>74.578412244732817</v>
      </c>
      <c r="V5" s="225">
        <f t="shared" si="0"/>
        <v>75.371661477015692</v>
      </c>
      <c r="W5" s="225">
        <f t="shared" si="0"/>
        <v>81.757054166434429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1.056625681370075</v>
      </c>
      <c r="C10" s="262">
        <v>0.87097950765168786</v>
      </c>
      <c r="D10" s="262">
        <v>0.8319629875497444</v>
      </c>
      <c r="E10" s="262">
        <v>0.82393378385651461</v>
      </c>
      <c r="F10" s="262">
        <v>0.80291240727532009</v>
      </c>
      <c r="G10" s="262">
        <v>0.669283981994932</v>
      </c>
      <c r="H10" s="262">
        <v>0.69623139500763731</v>
      </c>
      <c r="I10" s="262">
        <v>0.79208714459572804</v>
      </c>
      <c r="J10" s="262">
        <v>1.05727017506865</v>
      </c>
      <c r="K10" s="262">
        <v>0.70492305262538268</v>
      </c>
      <c r="L10" s="262">
        <v>0.55034458212880644</v>
      </c>
      <c r="M10" s="262">
        <v>0.34936705610203972</v>
      </c>
      <c r="N10" s="262">
        <v>0.4218205645327906</v>
      </c>
      <c r="O10" s="262">
        <v>0.49872499912133639</v>
      </c>
      <c r="P10" s="262">
        <v>0.50138573437295542</v>
      </c>
      <c r="Q10" s="262">
        <v>0.80884715522750006</v>
      </c>
      <c r="R10" s="262">
        <v>0.7999079058083568</v>
      </c>
      <c r="S10" s="262">
        <v>0.7398231355113537</v>
      </c>
      <c r="T10" s="262">
        <v>0.62034091684894732</v>
      </c>
      <c r="U10" s="262">
        <v>0.4930478529451886</v>
      </c>
      <c r="V10" s="262">
        <v>0.450421219057272</v>
      </c>
      <c r="W10" s="262">
        <v>0.56214388611788346</v>
      </c>
      <c r="DA10" s="68" t="s">
        <v>1274</v>
      </c>
    </row>
    <row r="11" spans="1:105" ht="12" customHeight="1" x14ac:dyDescent="0.25">
      <c r="A11" s="37" t="s">
        <v>160</v>
      </c>
      <c r="B11" s="228">
        <v>4.5573362004159033E-2</v>
      </c>
      <c r="C11" s="228">
        <v>2.16791982116461E-2</v>
      </c>
      <c r="D11" s="228">
        <v>4.3892931387537561E-2</v>
      </c>
      <c r="E11" s="228">
        <v>0.13250706141313201</v>
      </c>
      <c r="F11" s="228">
        <v>4.8391037548386973E-2</v>
      </c>
      <c r="G11" s="228">
        <v>5.0324046854511813E-2</v>
      </c>
      <c r="H11" s="228">
        <v>5.2510551864480913E-2</v>
      </c>
      <c r="I11" s="228">
        <v>8.9376233619067005E-2</v>
      </c>
      <c r="J11" s="228">
        <v>9.9830727443855072E-2</v>
      </c>
      <c r="K11" s="228">
        <v>4.9088721362498033E-2</v>
      </c>
      <c r="L11" s="228">
        <v>4.6415266023180669E-2</v>
      </c>
      <c r="M11" s="228">
        <v>2.7726723588994109E-2</v>
      </c>
      <c r="N11" s="228">
        <v>4.6164156294958548E-2</v>
      </c>
      <c r="O11" s="228">
        <v>4.2260921112152759E-2</v>
      </c>
      <c r="P11" s="228">
        <v>4.533645695021591E-2</v>
      </c>
      <c r="Q11" s="228">
        <v>7.1398764946865464E-2</v>
      </c>
      <c r="R11" s="228">
        <v>9.1306949461775103E-2</v>
      </c>
      <c r="S11" s="228">
        <v>6.6052882941613961E-2</v>
      </c>
      <c r="T11" s="228">
        <v>5.7111815541723038E-2</v>
      </c>
      <c r="U11" s="228">
        <v>4.2364725367029309E-2</v>
      </c>
      <c r="V11" s="228">
        <v>3.4311353556989457E-2</v>
      </c>
      <c r="W11" s="228">
        <v>4.0649954308077753E-2</v>
      </c>
      <c r="DA11" s="69" t="s">
        <v>1275</v>
      </c>
    </row>
    <row r="12" spans="1:105" ht="12" customHeight="1" x14ac:dyDescent="0.25">
      <c r="A12" s="37" t="s">
        <v>162</v>
      </c>
      <c r="B12" s="228">
        <v>1.011052319365916</v>
      </c>
      <c r="C12" s="228">
        <v>0.84930030944004176</v>
      </c>
      <c r="D12" s="228">
        <v>0.78807005616220682</v>
      </c>
      <c r="E12" s="228">
        <v>0.69142672244338266</v>
      </c>
      <c r="F12" s="228">
        <v>0.75452136972693318</v>
      </c>
      <c r="G12" s="228">
        <v>0.61895993514042014</v>
      </c>
      <c r="H12" s="228">
        <v>0.64372084314315636</v>
      </c>
      <c r="I12" s="228">
        <v>0.70271091097666105</v>
      </c>
      <c r="J12" s="228">
        <v>0.95743944762479494</v>
      </c>
      <c r="K12" s="228">
        <v>0.6558343312628846</v>
      </c>
      <c r="L12" s="228">
        <v>0.50392931610562575</v>
      </c>
      <c r="M12" s="228">
        <v>0.32164033251304558</v>
      </c>
      <c r="N12" s="228">
        <v>0.37565640823783197</v>
      </c>
      <c r="O12" s="228">
        <v>0.45646407800918359</v>
      </c>
      <c r="P12" s="228">
        <v>0.45604927742273949</v>
      </c>
      <c r="Q12" s="228">
        <v>0.73744839028063458</v>
      </c>
      <c r="R12" s="228">
        <v>0.70860095634658171</v>
      </c>
      <c r="S12" s="228">
        <v>0.67377025256973977</v>
      </c>
      <c r="T12" s="228">
        <v>0.56322910130722426</v>
      </c>
      <c r="U12" s="228">
        <v>0.45068312757815931</v>
      </c>
      <c r="V12" s="228">
        <v>0.41610986550028262</v>
      </c>
      <c r="W12" s="228">
        <v>0.52149393180980574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16.984355915245811</v>
      </c>
      <c r="C25" s="296">
        <v>15.536632185732859</v>
      </c>
      <c r="D25" s="296">
        <v>16.762345265802761</v>
      </c>
      <c r="E25" s="296">
        <v>15.659311312548271</v>
      </c>
      <c r="F25" s="296">
        <v>18.157416941207249</v>
      </c>
      <c r="G25" s="296">
        <v>15.551827563788301</v>
      </c>
      <c r="H25" s="296">
        <v>15.75548773117916</v>
      </c>
      <c r="I25" s="296">
        <v>17.233451088721921</v>
      </c>
      <c r="J25" s="296">
        <v>15.201243682523369</v>
      </c>
      <c r="K25" s="296">
        <v>9.6735941322689154</v>
      </c>
      <c r="L25" s="296">
        <v>8.3336491407132822</v>
      </c>
      <c r="M25" s="296">
        <v>4.5314648260736918</v>
      </c>
      <c r="N25" s="296">
        <v>5.2994183569138329</v>
      </c>
      <c r="O25" s="296">
        <v>6.1762028785797503</v>
      </c>
      <c r="P25" s="296">
        <v>6.9949100695088404</v>
      </c>
      <c r="Q25" s="296">
        <v>10.12731688424987</v>
      </c>
      <c r="R25" s="296">
        <v>9.2010872929940604</v>
      </c>
      <c r="S25" s="296">
        <v>8.3966762906016168</v>
      </c>
      <c r="T25" s="296">
        <v>7.5291989130049366</v>
      </c>
      <c r="U25" s="296">
        <v>6.016914985634422</v>
      </c>
      <c r="V25" s="296">
        <v>6.0244131619436949</v>
      </c>
      <c r="W25" s="296">
        <v>7.3694819387998001</v>
      </c>
      <c r="DA25" s="70" t="s">
        <v>1280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3.1062899759804541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1.708227903734448E-3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0.26491214531192842</v>
      </c>
      <c r="F28" s="231">
        <v>0.2713589215942348</v>
      </c>
      <c r="G28" s="231">
        <v>0.80552692933883241</v>
      </c>
      <c r="H28" s="231">
        <v>0.50312794768718039</v>
      </c>
      <c r="I28" s="231">
        <v>0.2603986200204586</v>
      </c>
      <c r="J28" s="231">
        <v>0.25612097122486888</v>
      </c>
      <c r="K28" s="231">
        <v>0.16541769945470969</v>
      </c>
      <c r="L28" s="231">
        <v>0.12115443813112869</v>
      </c>
      <c r="M28" s="231">
        <v>8.8593161496911779E-2</v>
      </c>
      <c r="N28" s="231">
        <v>0.1197345458024323</v>
      </c>
      <c r="O28" s="231">
        <v>0.1329648966193227</v>
      </c>
      <c r="P28" s="231">
        <v>0.15475277441175611</v>
      </c>
      <c r="Q28" s="231">
        <v>0.2251375228097369</v>
      </c>
      <c r="R28" s="231">
        <v>0.20940524779467889</v>
      </c>
      <c r="S28" s="231">
        <v>0.17996194741062529</v>
      </c>
      <c r="T28" s="231">
        <v>0.16651781431917029</v>
      </c>
      <c r="U28" s="231">
        <v>0.12724192576051371</v>
      </c>
      <c r="V28" s="231">
        <v>0.11850909639980051</v>
      </c>
      <c r="W28" s="231">
        <v>8.365528352775374E-2</v>
      </c>
      <c r="DA28" s="73" t="s">
        <v>1283</v>
      </c>
    </row>
    <row r="29" spans="1:105" ht="12" customHeight="1" x14ac:dyDescent="0.25">
      <c r="A29" s="46" t="s">
        <v>160</v>
      </c>
      <c r="B29" s="231">
        <v>0.65884903311290455</v>
      </c>
      <c r="C29" s="231">
        <v>0.34259345938076657</v>
      </c>
      <c r="D29" s="231">
        <v>0.66585682867696605</v>
      </c>
      <c r="E29" s="231">
        <v>2.1633175800595268</v>
      </c>
      <c r="F29" s="231">
        <v>0.83172544208215304</v>
      </c>
      <c r="G29" s="231">
        <v>0.82259102226407976</v>
      </c>
      <c r="H29" s="231">
        <v>0.75873389952463843</v>
      </c>
      <c r="I29" s="231">
        <v>1.349006720919206</v>
      </c>
      <c r="J29" s="231">
        <v>1.0429610532815179</v>
      </c>
      <c r="K29" s="231">
        <v>0.5047878597091402</v>
      </c>
      <c r="L29" s="231">
        <v>0.49418081315934181</v>
      </c>
      <c r="M29" s="231">
        <v>0.27108740770635342</v>
      </c>
      <c r="N29" s="231">
        <v>0.48996771634872238</v>
      </c>
      <c r="O29" s="231">
        <v>0.40615950430131309</v>
      </c>
      <c r="P29" s="231">
        <v>0.47342833741233042</v>
      </c>
      <c r="Q29" s="231">
        <v>0.68753433869473002</v>
      </c>
      <c r="R29" s="231">
        <v>0.85025312546771847</v>
      </c>
      <c r="S29" s="231">
        <v>0.62166377216749236</v>
      </c>
      <c r="T29" s="231">
        <v>0.54998177380114321</v>
      </c>
      <c r="U29" s="231">
        <v>0.37839245655200271</v>
      </c>
      <c r="V29" s="231">
        <v>0.32212940813386309</v>
      </c>
      <c r="W29" s="231">
        <v>0.37675597440426922</v>
      </c>
      <c r="DA29" s="73" t="s">
        <v>1284</v>
      </c>
    </row>
    <row r="30" spans="1:105" ht="12" customHeight="1" x14ac:dyDescent="0.25">
      <c r="A30" s="46" t="s">
        <v>70</v>
      </c>
      <c r="B30" s="231">
        <v>1.708835788611164</v>
      </c>
      <c r="C30" s="231">
        <v>1.7726599362494011</v>
      </c>
      <c r="D30" s="231">
        <v>1.03515668600351</v>
      </c>
      <c r="E30" s="231">
        <v>1.9428108487505531</v>
      </c>
      <c r="F30" s="231">
        <v>1.9900901718106001</v>
      </c>
      <c r="G30" s="231">
        <v>1.6878586066834911</v>
      </c>
      <c r="H30" s="231">
        <v>2.1084711432335772</v>
      </c>
      <c r="I30" s="231">
        <v>1.713664610113288</v>
      </c>
      <c r="J30" s="231">
        <v>1.402613631541278</v>
      </c>
      <c r="K30" s="231">
        <v>0.72582454790922735</v>
      </c>
      <c r="L30" s="231">
        <v>0.39850329909331422</v>
      </c>
      <c r="M30" s="231">
        <v>0.29106237010086122</v>
      </c>
      <c r="N30" s="231">
        <v>0.3931555652577558</v>
      </c>
      <c r="O30" s="231">
        <v>0.43655996599376468</v>
      </c>
      <c r="P30" s="231">
        <v>0.33860172813191591</v>
      </c>
      <c r="Q30" s="231">
        <v>0</v>
      </c>
      <c r="R30" s="231">
        <v>0</v>
      </c>
      <c r="S30" s="231">
        <v>5.6882329738370133E-3</v>
      </c>
      <c r="T30" s="231">
        <v>0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0.5299307053524388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4.946692464882585E-4</v>
      </c>
      <c r="T31" s="231">
        <v>4.2295713573867752E-4</v>
      </c>
      <c r="U31" s="231">
        <v>0</v>
      </c>
      <c r="V31" s="231">
        <v>0</v>
      </c>
      <c r="W31" s="231">
        <v>0</v>
      </c>
      <c r="DA31" s="73" t="s">
        <v>1286</v>
      </c>
    </row>
    <row r="32" spans="1:105" ht="12" customHeight="1" x14ac:dyDescent="0.25">
      <c r="A32" s="46" t="s">
        <v>162</v>
      </c>
      <c r="B32" s="231">
        <v>14.616671093521751</v>
      </c>
      <c r="C32" s="231">
        <v>13.4213787901027</v>
      </c>
      <c r="D32" s="231">
        <v>11.955041775141829</v>
      </c>
      <c r="E32" s="231">
        <v>11.288270738426259</v>
      </c>
      <c r="F32" s="231">
        <v>12.96840596089851</v>
      </c>
      <c r="G32" s="231">
        <v>10.117447177084861</v>
      </c>
      <c r="H32" s="231">
        <v>9.301232003498825</v>
      </c>
      <c r="I32" s="231">
        <v>10.60641854534963</v>
      </c>
      <c r="J32" s="231">
        <v>10.00265229269845</v>
      </c>
      <c r="K32" s="231">
        <v>6.7440584968033432</v>
      </c>
      <c r="L32" s="231">
        <v>5.3653080235183328</v>
      </c>
      <c r="M32" s="231">
        <v>3.1447150138352988</v>
      </c>
      <c r="N32" s="231">
        <v>3.9870654474877631</v>
      </c>
      <c r="O32" s="231">
        <v>4.3869659907212064</v>
      </c>
      <c r="P32" s="231">
        <v>4.7623185778595341</v>
      </c>
      <c r="Q32" s="231">
        <v>7.1012585681336597</v>
      </c>
      <c r="R32" s="231">
        <v>6.5985139290555637</v>
      </c>
      <c r="S32" s="231">
        <v>6.341260791856576</v>
      </c>
      <c r="T32" s="231">
        <v>5.4238468389622758</v>
      </c>
      <c r="U32" s="231">
        <v>4.0254030751621404</v>
      </c>
      <c r="V32" s="231">
        <v>3.9066143068250461</v>
      </c>
      <c r="W32" s="231">
        <v>4.8333622452774616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2.0958364448217499</v>
      </c>
      <c r="G34" s="231">
        <v>2.1184038284170339</v>
      </c>
      <c r="H34" s="231">
        <v>3.0839227372349418</v>
      </c>
      <c r="I34" s="231">
        <v>2.7740318869669052</v>
      </c>
      <c r="J34" s="231">
        <v>2.4968957337772562</v>
      </c>
      <c r="K34" s="231">
        <v>1.5335055283924941</v>
      </c>
      <c r="L34" s="231">
        <v>1.9545025668111651</v>
      </c>
      <c r="M34" s="231">
        <v>0.73600687293426581</v>
      </c>
      <c r="N34" s="231">
        <v>0.30949508201715992</v>
      </c>
      <c r="O34" s="231">
        <v>0.81355252094414376</v>
      </c>
      <c r="P34" s="231">
        <v>1.265808651693302</v>
      </c>
      <c r="Q34" s="231">
        <v>2.11338645461174</v>
      </c>
      <c r="R34" s="231">
        <v>1.5429149906760991</v>
      </c>
      <c r="S34" s="231">
        <v>1.247606876946598</v>
      </c>
      <c r="T34" s="231">
        <v>1.388429528786608</v>
      </c>
      <c r="U34" s="231">
        <v>1.4841693002560301</v>
      </c>
      <c r="V34" s="231">
        <v>1.677160350584985</v>
      </c>
      <c r="W34" s="231">
        <v>2.075708435590315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11.16464229527725</v>
      </c>
      <c r="C36" s="263">
        <v>9.9668736888548235</v>
      </c>
      <c r="D36" s="263">
        <v>10.976189618678839</v>
      </c>
      <c r="E36" s="263">
        <v>12.89757370425767</v>
      </c>
      <c r="F36" s="263">
        <v>12.57588408555668</v>
      </c>
      <c r="G36" s="263">
        <v>11.61260648328137</v>
      </c>
      <c r="H36" s="263">
        <v>11.827278070960361</v>
      </c>
      <c r="I36" s="263">
        <v>13.182295675425671</v>
      </c>
      <c r="J36" s="263">
        <v>13.59749960339551</v>
      </c>
      <c r="K36" s="263">
        <v>8.602687122201603</v>
      </c>
      <c r="L36" s="263">
        <v>6.6083725140081908</v>
      </c>
      <c r="M36" s="263">
        <v>4.5469116658788584</v>
      </c>
      <c r="N36" s="263">
        <v>5.6146178149130002</v>
      </c>
      <c r="O36" s="263">
        <v>6.5344770337993827</v>
      </c>
      <c r="P36" s="263">
        <v>7.4378867912179842</v>
      </c>
      <c r="Q36" s="263">
        <v>11.78880590629333</v>
      </c>
      <c r="R36" s="263">
        <v>11.44688540525514</v>
      </c>
      <c r="S36" s="263">
        <v>10.83608795215863</v>
      </c>
      <c r="T36" s="263">
        <v>8.8082116262831214</v>
      </c>
      <c r="U36" s="263">
        <v>7.1699758183293314</v>
      </c>
      <c r="V36" s="263">
        <v>6.3568888738985292</v>
      </c>
      <c r="W36" s="263">
        <v>7.9150392624948616</v>
      </c>
      <c r="DA36" s="70" t="s">
        <v>1291</v>
      </c>
    </row>
    <row r="37" spans="1:105" ht="12" customHeight="1" x14ac:dyDescent="0.25">
      <c r="A37" s="60" t="s">
        <v>1014</v>
      </c>
      <c r="B37" s="264">
        <v>11.16464229527725</v>
      </c>
      <c r="C37" s="264">
        <v>9.9668736888548235</v>
      </c>
      <c r="D37" s="264">
        <v>10.976189618678839</v>
      </c>
      <c r="E37" s="264">
        <v>12.89757370425767</v>
      </c>
      <c r="F37" s="264">
        <v>12.57588408555668</v>
      </c>
      <c r="G37" s="264">
        <v>11.61260648328137</v>
      </c>
      <c r="H37" s="264">
        <v>11.827278070960361</v>
      </c>
      <c r="I37" s="264">
        <v>13.182295675425671</v>
      </c>
      <c r="J37" s="264">
        <v>13.59749960339551</v>
      </c>
      <c r="K37" s="264">
        <v>8.602687122201603</v>
      </c>
      <c r="L37" s="264">
        <v>6.6083725140081908</v>
      </c>
      <c r="M37" s="264">
        <v>4.5469116658788584</v>
      </c>
      <c r="N37" s="264">
        <v>5.6146178149130002</v>
      </c>
      <c r="O37" s="264">
        <v>6.5344770337993827</v>
      </c>
      <c r="P37" s="264">
        <v>7.4378867912179842</v>
      </c>
      <c r="Q37" s="264">
        <v>11.78880590629333</v>
      </c>
      <c r="R37" s="264">
        <v>11.44688540525514</v>
      </c>
      <c r="S37" s="264">
        <v>10.83608795215863</v>
      </c>
      <c r="T37" s="264">
        <v>8.8082116262831214</v>
      </c>
      <c r="U37" s="264">
        <v>7.1699758183293314</v>
      </c>
      <c r="V37" s="264">
        <v>6.3568888738985292</v>
      </c>
      <c r="W37" s="264">
        <v>7.9150392624948616</v>
      </c>
      <c r="DA37" s="72" t="s">
        <v>1292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2.0340368394941279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2.70210455474714E-3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0.21819119954373031</v>
      </c>
      <c r="F39" s="297">
        <v>0.21246840211763279</v>
      </c>
      <c r="G39" s="297">
        <v>0.69634275121295686</v>
      </c>
      <c r="H39" s="297">
        <v>0.46960530490209412</v>
      </c>
      <c r="I39" s="297">
        <v>0.2464305565469268</v>
      </c>
      <c r="J39" s="297">
        <v>0.27412700114177441</v>
      </c>
      <c r="K39" s="297">
        <v>0.17481833210090331</v>
      </c>
      <c r="L39" s="297">
        <v>0.12550795778409429</v>
      </c>
      <c r="M39" s="297">
        <v>0.106133511291885</v>
      </c>
      <c r="N39" s="297">
        <v>0.1347242586484004</v>
      </c>
      <c r="O39" s="297">
        <v>0.1620198978707148</v>
      </c>
      <c r="P39" s="297">
        <v>0.20090997396593779</v>
      </c>
      <c r="Q39" s="297">
        <v>0.33118612420341731</v>
      </c>
      <c r="R39" s="297">
        <v>0.31300391008951511</v>
      </c>
      <c r="S39" s="297">
        <v>0.27279332732844358</v>
      </c>
      <c r="T39" s="297">
        <v>0.23886667722854241</v>
      </c>
      <c r="U39" s="297">
        <v>0.2012734872206666</v>
      </c>
      <c r="V39" s="297">
        <v>0.17329315525227179</v>
      </c>
      <c r="W39" s="297">
        <v>0.12507804749029669</v>
      </c>
      <c r="DA39" s="122" t="s">
        <v>1294</v>
      </c>
    </row>
    <row r="40" spans="1:105" ht="12" customHeight="1" x14ac:dyDescent="0.25">
      <c r="A40" s="59" t="s">
        <v>160</v>
      </c>
      <c r="B40" s="297">
        <v>0.43309347837512008</v>
      </c>
      <c r="C40" s="297">
        <v>0.21977644160305829</v>
      </c>
      <c r="D40" s="297">
        <v>0.43601123199394509</v>
      </c>
      <c r="E40" s="297">
        <v>1.7817864002854169</v>
      </c>
      <c r="F40" s="297">
        <v>0.65122375428665902</v>
      </c>
      <c r="G40" s="297">
        <v>0.71109391220055196</v>
      </c>
      <c r="H40" s="297">
        <v>0.70818062455825936</v>
      </c>
      <c r="I40" s="297">
        <v>1.2766445421083501</v>
      </c>
      <c r="J40" s="297">
        <v>1.116284170235758</v>
      </c>
      <c r="K40" s="297">
        <v>0.53347478528618897</v>
      </c>
      <c r="L40" s="297">
        <v>0.5119385273247874</v>
      </c>
      <c r="M40" s="297">
        <v>0.32475936021193957</v>
      </c>
      <c r="N40" s="297">
        <v>0.55130736834841254</v>
      </c>
      <c r="O40" s="297">
        <v>0.49491198864705371</v>
      </c>
      <c r="P40" s="297">
        <v>0.614635022252776</v>
      </c>
      <c r="Q40" s="297">
        <v>1.0113899719927959</v>
      </c>
      <c r="R40" s="297">
        <v>1.27089724655883</v>
      </c>
      <c r="S40" s="297">
        <v>0.94234215248944941</v>
      </c>
      <c r="T40" s="297">
        <v>0.78893852517384755</v>
      </c>
      <c r="U40" s="297">
        <v>0.59854775706208763</v>
      </c>
      <c r="V40" s="297">
        <v>0.47104250416981452</v>
      </c>
      <c r="W40" s="297">
        <v>0.56331052471008869</v>
      </c>
      <c r="DA40" s="122" t="s">
        <v>1295</v>
      </c>
    </row>
    <row r="41" spans="1:105" ht="12" customHeight="1" x14ac:dyDescent="0.25">
      <c r="A41" s="59" t="s">
        <v>70</v>
      </c>
      <c r="B41" s="297">
        <v>1.1233007843462599</v>
      </c>
      <c r="C41" s="297">
        <v>1.137175513115092</v>
      </c>
      <c r="D41" s="297">
        <v>0.6778333157113613</v>
      </c>
      <c r="E41" s="297">
        <v>1.6001691016329891</v>
      </c>
      <c r="F41" s="297">
        <v>1.5581992896731309</v>
      </c>
      <c r="G41" s="297">
        <v>1.4590798433034959</v>
      </c>
      <c r="H41" s="297">
        <v>1.9679869477477241</v>
      </c>
      <c r="I41" s="297">
        <v>1.6217417879242659</v>
      </c>
      <c r="J41" s="297">
        <v>1.5012213437118609</v>
      </c>
      <c r="K41" s="297">
        <v>0.76707291469812933</v>
      </c>
      <c r="L41" s="297">
        <v>0.41282297215800751</v>
      </c>
      <c r="M41" s="297">
        <v>0.34868911800624008</v>
      </c>
      <c r="N41" s="297">
        <v>0.44237518677561122</v>
      </c>
      <c r="O41" s="297">
        <v>0.53195544766417446</v>
      </c>
      <c r="P41" s="297">
        <v>0.43959447345867331</v>
      </c>
      <c r="Q41" s="297">
        <v>0</v>
      </c>
      <c r="R41" s="297">
        <v>0</v>
      </c>
      <c r="S41" s="297">
        <v>8.6224450328478159E-3</v>
      </c>
      <c r="T41" s="297">
        <v>0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25">
      <c r="A42" s="59" t="s">
        <v>162</v>
      </c>
      <c r="B42" s="297">
        <v>9.6082480325558688</v>
      </c>
      <c r="C42" s="297">
        <v>8.6099217341366732</v>
      </c>
      <c r="D42" s="297">
        <v>7.8283082314794088</v>
      </c>
      <c r="E42" s="297">
        <v>9.2974270027955335</v>
      </c>
      <c r="F42" s="297">
        <v>10.153992639479259</v>
      </c>
      <c r="G42" s="297">
        <v>8.7460899765643632</v>
      </c>
      <c r="H42" s="297">
        <v>8.6815051937522814</v>
      </c>
      <c r="I42" s="297">
        <v>10.037478788846119</v>
      </c>
      <c r="J42" s="297">
        <v>10.705867088306119</v>
      </c>
      <c r="K42" s="297">
        <v>7.1273210901163813</v>
      </c>
      <c r="L42" s="297">
        <v>5.5581030567413006</v>
      </c>
      <c r="M42" s="297">
        <v>3.767329676368794</v>
      </c>
      <c r="N42" s="297">
        <v>4.4862110011405756</v>
      </c>
      <c r="O42" s="297">
        <v>5.3455896996174399</v>
      </c>
      <c r="P42" s="297">
        <v>6.1827473215405968</v>
      </c>
      <c r="Q42" s="297">
        <v>10.446229810097121</v>
      </c>
      <c r="R42" s="297">
        <v>9.8629842486067929</v>
      </c>
      <c r="S42" s="297">
        <v>9.6123300273078875</v>
      </c>
      <c r="T42" s="297">
        <v>7.7804064238807307</v>
      </c>
      <c r="U42" s="297">
        <v>6.3674524694918304</v>
      </c>
      <c r="V42" s="297">
        <v>5.7125532144764426</v>
      </c>
      <c r="W42" s="297">
        <v>7.2266506902944769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1.4166325841880649</v>
      </c>
      <c r="C44" s="263">
        <f t="shared" si="1"/>
        <v>1.2124238935621703</v>
      </c>
      <c r="D44" s="263">
        <f t="shared" si="1"/>
        <v>1.1928595107193847</v>
      </c>
      <c r="E44" s="263">
        <f t="shared" si="1"/>
        <v>1.0938742853557371</v>
      </c>
      <c r="F44" s="263">
        <f t="shared" si="1"/>
        <v>1.1922613401620945</v>
      </c>
      <c r="G44" s="263">
        <f t="shared" si="1"/>
        <v>0.99600357359367897</v>
      </c>
      <c r="H44" s="263">
        <f t="shared" si="1"/>
        <v>1.0259871701579966</v>
      </c>
      <c r="I44" s="263">
        <f t="shared" si="1"/>
        <v>1.1296342152409564</v>
      </c>
      <c r="J44" s="263">
        <f t="shared" si="1"/>
        <v>1.3369128708528819</v>
      </c>
      <c r="K44" s="263">
        <f t="shared" si="1"/>
        <v>0.89110248532346192</v>
      </c>
      <c r="L44" s="263">
        <f t="shared" si="1"/>
        <v>0.71094128264357204</v>
      </c>
      <c r="M44" s="263">
        <f t="shared" si="1"/>
        <v>0.43232595530080159</v>
      </c>
      <c r="N44" s="263">
        <f t="shared" si="1"/>
        <v>0.50978091190147445</v>
      </c>
      <c r="O44" s="263">
        <f t="shared" si="1"/>
        <v>0.60817510094889882</v>
      </c>
      <c r="P44" s="263">
        <f t="shared" si="1"/>
        <v>0.62652427871184768</v>
      </c>
      <c r="Q44" s="263">
        <f t="shared" si="1"/>
        <v>0.98275194053233705</v>
      </c>
      <c r="R44" s="263">
        <f t="shared" si="1"/>
        <v>0.93855959263453792</v>
      </c>
      <c r="S44" s="263">
        <f t="shared" si="1"/>
        <v>0.87656586897052258</v>
      </c>
      <c r="T44" s="263">
        <f t="shared" si="1"/>
        <v>0.74681278754812608</v>
      </c>
      <c r="U44" s="263">
        <f t="shared" si="1"/>
        <v>0.59590689902387628</v>
      </c>
      <c r="V44" s="263">
        <f t="shared" si="1"/>
        <v>0.56084428197050173</v>
      </c>
      <c r="W44" s="263">
        <f t="shared" si="1"/>
        <v>0.69764961723087782</v>
      </c>
      <c r="DA44" s="70"/>
    </row>
    <row r="45" spans="1:105" ht="12" customHeight="1" x14ac:dyDescent="0.25">
      <c r="A45" s="60" t="s">
        <v>1024</v>
      </c>
      <c r="B45" s="264">
        <v>0.99243686459516245</v>
      </c>
      <c r="C45" s="264">
        <v>0.82438604844369545</v>
      </c>
      <c r="D45" s="264">
        <v>0.77420865651129456</v>
      </c>
      <c r="E45" s="264">
        <v>0.7027724464809979</v>
      </c>
      <c r="F45" s="264">
        <v>0.73876763196619588</v>
      </c>
      <c r="G45" s="264">
        <v>0.60758621368165699</v>
      </c>
      <c r="H45" s="264">
        <v>0.63248326050043913</v>
      </c>
      <c r="I45" s="264">
        <v>0.69921717604741074</v>
      </c>
      <c r="J45" s="264">
        <v>0.95725157932125404</v>
      </c>
      <c r="K45" s="264">
        <v>0.64949796146253447</v>
      </c>
      <c r="L45" s="264">
        <v>0.5028027867406214</v>
      </c>
      <c r="M45" s="264">
        <v>0.3191495715569358</v>
      </c>
      <c r="N45" s="264">
        <v>0.37742437188590527</v>
      </c>
      <c r="O45" s="264">
        <v>0.45392027742161078</v>
      </c>
      <c r="P45" s="264">
        <v>0.4518216920945089</v>
      </c>
      <c r="Q45" s="264">
        <v>0.72981538558158388</v>
      </c>
      <c r="R45" s="264">
        <v>0.70875624508544488</v>
      </c>
      <c r="S45" s="264">
        <v>0.66685322758132648</v>
      </c>
      <c r="T45" s="264">
        <v>0.55876597748373602</v>
      </c>
      <c r="U45" s="264">
        <v>0.44563039782494512</v>
      </c>
      <c r="V45" s="264">
        <v>0.41038050877191279</v>
      </c>
      <c r="W45" s="264">
        <v>0.51359184608808339</v>
      </c>
      <c r="DA45" s="72" t="s">
        <v>1299</v>
      </c>
    </row>
    <row r="46" spans="1:105" ht="12" customHeight="1" x14ac:dyDescent="0.25">
      <c r="A46" s="60" t="s">
        <v>1026</v>
      </c>
      <c r="B46" s="264">
        <v>0.42419571959290259</v>
      </c>
      <c r="C46" s="264">
        <v>0.38803784511847472</v>
      </c>
      <c r="D46" s="264">
        <v>0.41865085420809012</v>
      </c>
      <c r="E46" s="264">
        <v>0.39110183887473909</v>
      </c>
      <c r="F46" s="264">
        <v>0.45349370819589868</v>
      </c>
      <c r="G46" s="264">
        <v>0.38841735991202192</v>
      </c>
      <c r="H46" s="264">
        <v>0.39350390965755749</v>
      </c>
      <c r="I46" s="264">
        <v>0.43041703919354568</v>
      </c>
      <c r="J46" s="264">
        <v>0.37966129153162792</v>
      </c>
      <c r="K46" s="264">
        <v>0.24160452386092751</v>
      </c>
      <c r="L46" s="264">
        <v>0.20813849590295061</v>
      </c>
      <c r="M46" s="264">
        <v>0.11317638374386579</v>
      </c>
      <c r="N46" s="264">
        <v>0.13235654001556921</v>
      </c>
      <c r="O46" s="264">
        <v>0.154254823527288</v>
      </c>
      <c r="P46" s="264">
        <v>0.17470258661733881</v>
      </c>
      <c r="Q46" s="264">
        <v>0.25293655495075318</v>
      </c>
      <c r="R46" s="264">
        <v>0.22980334754909301</v>
      </c>
      <c r="S46" s="264">
        <v>0.2097126413891961</v>
      </c>
      <c r="T46" s="264">
        <v>0.18804681006439011</v>
      </c>
      <c r="U46" s="264">
        <v>0.15027650119893121</v>
      </c>
      <c r="V46" s="264">
        <v>0.150463773198589</v>
      </c>
      <c r="W46" s="264">
        <v>0.1840577711427944</v>
      </c>
      <c r="DA46" s="72" t="s">
        <v>1300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7.7581682708524322E-2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4.2664141547037427E-5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6.616359117193325E-3</v>
      </c>
      <c r="F49" s="231">
        <v>6.7773716935767897E-3</v>
      </c>
      <c r="G49" s="231">
        <v>2.0118577186410878E-2</v>
      </c>
      <c r="H49" s="231">
        <v>1.256595910268728E-2</v>
      </c>
      <c r="I49" s="231">
        <v>6.5036307853996479E-3</v>
      </c>
      <c r="J49" s="231">
        <v>6.3967936278373676E-3</v>
      </c>
      <c r="K49" s="231">
        <v>4.131418371338195E-3</v>
      </c>
      <c r="L49" s="231">
        <v>3.0259136302469621E-3</v>
      </c>
      <c r="M49" s="231">
        <v>2.2126738323034511E-3</v>
      </c>
      <c r="N49" s="231">
        <v>2.9904508637386882E-3</v>
      </c>
      <c r="O49" s="231">
        <v>3.3208877795242058E-3</v>
      </c>
      <c r="P49" s="231">
        <v>3.8650546908091522E-3</v>
      </c>
      <c r="Q49" s="231">
        <v>5.6229611515567221E-3</v>
      </c>
      <c r="R49" s="231">
        <v>5.2300369951066407E-3</v>
      </c>
      <c r="S49" s="231">
        <v>4.4946707524343241E-3</v>
      </c>
      <c r="T49" s="231">
        <v>4.1588944804643478E-3</v>
      </c>
      <c r="U49" s="231">
        <v>3.1779527307195278E-3</v>
      </c>
      <c r="V49" s="231">
        <v>2.9598444401705459E-3</v>
      </c>
      <c r="W49" s="231">
        <v>2.0893470067917031E-3</v>
      </c>
      <c r="DA49" s="73" t="s">
        <v>1303</v>
      </c>
    </row>
    <row r="50" spans="1:105" ht="12" customHeight="1" x14ac:dyDescent="0.25">
      <c r="A50" s="64" t="s">
        <v>160</v>
      </c>
      <c r="B50" s="231">
        <v>1.6455198012751471E-2</v>
      </c>
      <c r="C50" s="231">
        <v>8.5565022162185905E-3</v>
      </c>
      <c r="D50" s="231">
        <v>1.663022242326731E-2</v>
      </c>
      <c r="E50" s="231">
        <v>5.4030312492308948E-2</v>
      </c>
      <c r="F50" s="231">
        <v>2.0772902673987431E-2</v>
      </c>
      <c r="G50" s="231">
        <v>2.0544764391492231E-2</v>
      </c>
      <c r="H50" s="231">
        <v>1.894988977471182E-2</v>
      </c>
      <c r="I50" s="231">
        <v>3.3692350747449723E-2</v>
      </c>
      <c r="J50" s="231">
        <v>2.6048654226975561E-2</v>
      </c>
      <c r="K50" s="231">
        <v>1.260741652257002E-2</v>
      </c>
      <c r="L50" s="231">
        <v>1.234249839636023E-2</v>
      </c>
      <c r="M50" s="231">
        <v>6.7705904514958996E-3</v>
      </c>
      <c r="N50" s="231">
        <v>1.2237273468066591E-2</v>
      </c>
      <c r="O50" s="231">
        <v>1.014410696857436E-2</v>
      </c>
      <c r="P50" s="231">
        <v>1.1824191347993691E-2</v>
      </c>
      <c r="Q50" s="231">
        <v>1.7171632825101479E-2</v>
      </c>
      <c r="R50" s="231">
        <v>2.1235644035823509E-2</v>
      </c>
      <c r="S50" s="231">
        <v>1.5526471094656821E-2</v>
      </c>
      <c r="T50" s="231">
        <v>1.373616494288947E-2</v>
      </c>
      <c r="U50" s="231">
        <v>9.4506062635864065E-3</v>
      </c>
      <c r="V50" s="231">
        <v>8.0453987638542859E-3</v>
      </c>
      <c r="W50" s="231">
        <v>9.4097340205809704E-3</v>
      </c>
      <c r="DA50" s="73" t="s">
        <v>1304</v>
      </c>
    </row>
    <row r="51" spans="1:105" ht="12" customHeight="1" x14ac:dyDescent="0.25">
      <c r="A51" s="64" t="s">
        <v>70</v>
      </c>
      <c r="B51" s="231">
        <v>4.2679323880944871E-2</v>
      </c>
      <c r="C51" s="231">
        <v>4.4273374922380183E-2</v>
      </c>
      <c r="D51" s="231">
        <v>2.5853734901804679E-2</v>
      </c>
      <c r="E51" s="231">
        <v>4.8523008475044128E-2</v>
      </c>
      <c r="F51" s="231">
        <v>4.9703841387837698E-2</v>
      </c>
      <c r="G51" s="231">
        <v>4.2155404644487207E-2</v>
      </c>
      <c r="H51" s="231">
        <v>5.2660485820482883E-2</v>
      </c>
      <c r="I51" s="231">
        <v>4.2799926947796572E-2</v>
      </c>
      <c r="J51" s="231">
        <v>3.503121941812274E-2</v>
      </c>
      <c r="K51" s="231">
        <v>1.8127956569855701E-2</v>
      </c>
      <c r="L51" s="231">
        <v>9.9528880908162209E-3</v>
      </c>
      <c r="M51" s="231">
        <v>7.2694785806108478E-3</v>
      </c>
      <c r="N51" s="231">
        <v>9.819324839204795E-3</v>
      </c>
      <c r="O51" s="231">
        <v>1.090337895910125E-2</v>
      </c>
      <c r="P51" s="231">
        <v>8.4568060418109547E-3</v>
      </c>
      <c r="Q51" s="231">
        <v>0</v>
      </c>
      <c r="R51" s="231">
        <v>0</v>
      </c>
      <c r="S51" s="231">
        <v>1.420674467486244E-4</v>
      </c>
      <c r="T51" s="231">
        <v>0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1.3235376013850971E-2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1.2354697347469529E-5</v>
      </c>
      <c r="T52" s="231">
        <v>1.0563639118665081E-5</v>
      </c>
      <c r="U52" s="231">
        <v>0</v>
      </c>
      <c r="V52" s="231">
        <v>0</v>
      </c>
      <c r="W52" s="231">
        <v>0</v>
      </c>
      <c r="DA52" s="73" t="s">
        <v>1306</v>
      </c>
    </row>
    <row r="53" spans="1:105" ht="12" customHeight="1" x14ac:dyDescent="0.25">
      <c r="A53" s="64" t="s">
        <v>162</v>
      </c>
      <c r="B53" s="231">
        <v>0.36506119769920631</v>
      </c>
      <c r="C53" s="231">
        <v>0.3352079679798759</v>
      </c>
      <c r="D53" s="231">
        <v>0.29858521417449368</v>
      </c>
      <c r="E53" s="231">
        <v>0.28193215879019268</v>
      </c>
      <c r="F53" s="231">
        <v>0.32389466671610401</v>
      </c>
      <c r="G53" s="231">
        <v>0.25269005237191389</v>
      </c>
      <c r="H53" s="231">
        <v>0.23230452909215399</v>
      </c>
      <c r="I53" s="231">
        <v>0.26490244137603353</v>
      </c>
      <c r="J53" s="231">
        <v>0.24982297287647301</v>
      </c>
      <c r="K53" s="231">
        <v>0.16843739976387079</v>
      </c>
      <c r="L53" s="231">
        <v>0.1340021787832979</v>
      </c>
      <c r="M53" s="231">
        <v>7.8541373889312024E-2</v>
      </c>
      <c r="N53" s="231">
        <v>9.9579642878473679E-2</v>
      </c>
      <c r="O53" s="231">
        <v>0.10956742808204629</v>
      </c>
      <c r="P53" s="231">
        <v>0.11894211156116929</v>
      </c>
      <c r="Q53" s="231">
        <v>0.17735871194389799</v>
      </c>
      <c r="R53" s="231">
        <v>0.1648023262316925</v>
      </c>
      <c r="S53" s="231">
        <v>0.15837725599669461</v>
      </c>
      <c r="T53" s="231">
        <v>0.1354642250961092</v>
      </c>
      <c r="U53" s="231">
        <v>0.10053715093117641</v>
      </c>
      <c r="V53" s="231">
        <v>9.7570321496150456E-2</v>
      </c>
      <c r="W53" s="231">
        <v>0.1207164749678979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5.2344925724392803E-2</v>
      </c>
      <c r="G55" s="231">
        <v>5.290856131771763E-2</v>
      </c>
      <c r="H55" s="231">
        <v>7.7023045867521581E-2</v>
      </c>
      <c r="I55" s="231">
        <v>6.9283313323015266E-2</v>
      </c>
      <c r="J55" s="231">
        <v>6.2361651382219191E-2</v>
      </c>
      <c r="K55" s="231">
        <v>3.8300332633292793E-2</v>
      </c>
      <c r="L55" s="231">
        <v>4.881501700222924E-2</v>
      </c>
      <c r="M55" s="231">
        <v>1.838226699014358E-2</v>
      </c>
      <c r="N55" s="231">
        <v>7.7298479660854137E-3</v>
      </c>
      <c r="O55" s="231">
        <v>2.031902173804194E-2</v>
      </c>
      <c r="P55" s="231">
        <v>3.1614422975555681E-2</v>
      </c>
      <c r="Q55" s="231">
        <v>5.2783249030197057E-2</v>
      </c>
      <c r="R55" s="231">
        <v>3.8535340286470432E-2</v>
      </c>
      <c r="S55" s="231">
        <v>3.115982140131433E-2</v>
      </c>
      <c r="T55" s="231">
        <v>3.4676961905808372E-2</v>
      </c>
      <c r="U55" s="231">
        <v>3.7068127131901857E-2</v>
      </c>
      <c r="V55" s="231">
        <v>4.1888208498413682E-2</v>
      </c>
      <c r="W55" s="231">
        <v>5.1842215147523803E-2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105.82850229606601</v>
      </c>
      <c r="C59" s="281">
        <v>111.8045955203137</v>
      </c>
      <c r="D59" s="281">
        <v>105.64290669930119</v>
      </c>
      <c r="E59" s="281">
        <v>126.8137016102886</v>
      </c>
      <c r="F59" s="281">
        <v>118.6062777073509</v>
      </c>
      <c r="G59" s="281">
        <v>128.2591247902495</v>
      </c>
      <c r="H59" s="281">
        <v>132.05708586255841</v>
      </c>
      <c r="I59" s="281">
        <v>129.24478955602819</v>
      </c>
      <c r="J59" s="281">
        <v>91.521364548923685</v>
      </c>
      <c r="K59" s="281">
        <v>84.401933319829325</v>
      </c>
      <c r="L59" s="281">
        <v>84.626540542188181</v>
      </c>
      <c r="M59" s="281">
        <v>60.095686900703477</v>
      </c>
      <c r="N59" s="281">
        <v>46.237261928643193</v>
      </c>
      <c r="O59" s="281">
        <v>55.3710476930653</v>
      </c>
      <c r="P59" s="281">
        <v>56.915710216507513</v>
      </c>
      <c r="Q59" s="281">
        <v>59.867376140170819</v>
      </c>
      <c r="R59" s="281">
        <v>62.087046749155753</v>
      </c>
      <c r="S59" s="281">
        <v>64.936424402628617</v>
      </c>
      <c r="T59" s="281">
        <v>58.148530775483891</v>
      </c>
      <c r="U59" s="281">
        <v>60.302566688799999</v>
      </c>
      <c r="V59" s="281">
        <v>61.979093940145688</v>
      </c>
      <c r="W59" s="281">
        <v>65.212739461791003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92.666638387656945</v>
      </c>
      <c r="C61" s="225">
        <f t="shared" si="2"/>
        <v>73.899174492175959</v>
      </c>
      <c r="D61" s="225">
        <f t="shared" si="2"/>
        <v>82.65946859088254</v>
      </c>
      <c r="E61" s="225">
        <f t="shared" si="2"/>
        <v>109.38583404424605</v>
      </c>
      <c r="F61" s="225">
        <f t="shared" si="2"/>
        <v>114.90342515252706</v>
      </c>
      <c r="G61" s="225">
        <f t="shared" si="2"/>
        <v>95.958090117997415</v>
      </c>
      <c r="H61" s="225">
        <f t="shared" si="2"/>
        <v>89.820963109980497</v>
      </c>
      <c r="I61" s="225">
        <f t="shared" si="2"/>
        <v>95.492383766250143</v>
      </c>
      <c r="J61" s="225">
        <f t="shared" si="2"/>
        <v>82.944113701433096</v>
      </c>
      <c r="K61" s="225">
        <f t="shared" si="2"/>
        <v>97.597504166722558</v>
      </c>
      <c r="L61" s="225">
        <f t="shared" si="2"/>
        <v>121.14651460540841</v>
      </c>
      <c r="M61" s="225">
        <f t="shared" si="2"/>
        <v>99.736738043709153</v>
      </c>
      <c r="N61" s="225">
        <f t="shared" si="2"/>
        <v>88.225251947083777</v>
      </c>
      <c r="O61" s="225">
        <f t="shared" si="2"/>
        <v>82.877524152028485</v>
      </c>
      <c r="P61" s="225">
        <f t="shared" si="2"/>
        <v>57.097576612396701</v>
      </c>
      <c r="Q61" s="225">
        <f t="shared" si="2"/>
        <v>42.203998871710034</v>
      </c>
      <c r="R61" s="225">
        <f t="shared" si="2"/>
        <v>40.233523908365122</v>
      </c>
      <c r="S61" s="225">
        <f t="shared" si="2"/>
        <v>37.837014300075943</v>
      </c>
      <c r="T61" s="225">
        <f t="shared" si="2"/>
        <v>42.282731583807205</v>
      </c>
      <c r="U61" s="225">
        <f t="shared" si="2"/>
        <v>42.964711603846389</v>
      </c>
      <c r="V61" s="225">
        <f t="shared" si="2"/>
        <v>49.966740586299281</v>
      </c>
      <c r="W61" s="225">
        <f t="shared" si="2"/>
        <v>58.202457838100763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3.605415816428835</v>
      </c>
      <c r="C66" s="262">
        <v>2.6325036755928211</v>
      </c>
      <c r="D66" s="262">
        <v>2.6121507975142961</v>
      </c>
      <c r="E66" s="262">
        <v>3.362184344472857</v>
      </c>
      <c r="F66" s="262">
        <v>3.1949788280030771</v>
      </c>
      <c r="G66" s="262">
        <v>2.5302874301378449</v>
      </c>
      <c r="H66" s="262">
        <v>2.423590359393812</v>
      </c>
      <c r="I66" s="262">
        <v>2.6571789592704431</v>
      </c>
      <c r="J66" s="262">
        <v>3.1913867708053791</v>
      </c>
      <c r="K66" s="262">
        <v>3.926421342971198</v>
      </c>
      <c r="L66" s="262">
        <v>4.6590667664088157</v>
      </c>
      <c r="M66" s="262">
        <v>4.0182128679382094</v>
      </c>
      <c r="N66" s="262">
        <v>3.5766222830118619</v>
      </c>
      <c r="O66" s="262">
        <v>3.404148691428535</v>
      </c>
      <c r="P66" s="262">
        <v>2.0974089731365368</v>
      </c>
      <c r="Q66" s="262">
        <v>1.6432945727623429</v>
      </c>
      <c r="R66" s="262">
        <v>1.642094210987338</v>
      </c>
      <c r="S66" s="262">
        <v>1.534655117641458</v>
      </c>
      <c r="T66" s="262">
        <v>1.690352796951879</v>
      </c>
      <c r="U66" s="262">
        <v>1.693985637845896</v>
      </c>
      <c r="V66" s="262">
        <v>1.9142331906539269</v>
      </c>
      <c r="W66" s="262">
        <v>2.253116572278099</v>
      </c>
      <c r="DA66" s="68" t="s">
        <v>1318</v>
      </c>
    </row>
    <row r="67" spans="1:105" ht="12" customHeight="1" x14ac:dyDescent="0.25">
      <c r="A67" s="37" t="s">
        <v>160</v>
      </c>
      <c r="B67" s="228">
        <v>0.15550532518249779</v>
      </c>
      <c r="C67" s="228">
        <v>6.5524582926107924E-2</v>
      </c>
      <c r="D67" s="228">
        <v>0.13781256792068661</v>
      </c>
      <c r="E67" s="228">
        <v>0.54071477119200206</v>
      </c>
      <c r="F67" s="228">
        <v>0.19255941125241921</v>
      </c>
      <c r="G67" s="228">
        <v>0.19025452067460871</v>
      </c>
      <c r="H67" s="228">
        <v>0.18278990027993311</v>
      </c>
      <c r="I67" s="228">
        <v>0.29982641310589098</v>
      </c>
      <c r="J67" s="228">
        <v>0.30134063212698631</v>
      </c>
      <c r="K67" s="228">
        <v>0.27342417380029688</v>
      </c>
      <c r="L67" s="228">
        <v>0.39293895207641438</v>
      </c>
      <c r="M67" s="228">
        <v>0.31889634573479059</v>
      </c>
      <c r="N67" s="228">
        <v>0.39142650682256158</v>
      </c>
      <c r="O67" s="228">
        <v>0.28846049337001167</v>
      </c>
      <c r="P67" s="228">
        <v>0.1896525670729779</v>
      </c>
      <c r="Q67" s="228">
        <v>0.14505732285862799</v>
      </c>
      <c r="R67" s="228">
        <v>0.18743984406876951</v>
      </c>
      <c r="S67" s="228">
        <v>0.1370170652628426</v>
      </c>
      <c r="T67" s="228">
        <v>0.15562268184779199</v>
      </c>
      <c r="U67" s="228">
        <v>0.1455543024766226</v>
      </c>
      <c r="V67" s="228">
        <v>0.14581891131265631</v>
      </c>
      <c r="W67" s="228">
        <v>0.16292818969602901</v>
      </c>
      <c r="DA67" s="69" t="s">
        <v>1319</v>
      </c>
    </row>
    <row r="68" spans="1:105" ht="12" customHeight="1" x14ac:dyDescent="0.25">
      <c r="A68" s="37" t="s">
        <v>162</v>
      </c>
      <c r="B68" s="228">
        <v>3.449910491246337</v>
      </c>
      <c r="C68" s="228">
        <v>2.5669790926667129</v>
      </c>
      <c r="D68" s="228">
        <v>2.4743382295936089</v>
      </c>
      <c r="E68" s="228">
        <v>2.8214695732808548</v>
      </c>
      <c r="F68" s="228">
        <v>3.0024194167506582</v>
      </c>
      <c r="G68" s="228">
        <v>2.3400329094632362</v>
      </c>
      <c r="H68" s="228">
        <v>2.240800459113879</v>
      </c>
      <c r="I68" s="228">
        <v>2.357352546164551</v>
      </c>
      <c r="J68" s="228">
        <v>2.8900461386783931</v>
      </c>
      <c r="K68" s="228">
        <v>3.6529971691709009</v>
      </c>
      <c r="L68" s="228">
        <v>4.2661278143324024</v>
      </c>
      <c r="M68" s="228">
        <v>3.6993165222034192</v>
      </c>
      <c r="N68" s="228">
        <v>3.1851957761893011</v>
      </c>
      <c r="O68" s="228">
        <v>3.1156881980585229</v>
      </c>
      <c r="P68" s="228">
        <v>1.907756406063559</v>
      </c>
      <c r="Q68" s="228">
        <v>1.4982372499037151</v>
      </c>
      <c r="R68" s="228">
        <v>1.454654366918569</v>
      </c>
      <c r="S68" s="228">
        <v>1.3976380523786149</v>
      </c>
      <c r="T68" s="228">
        <v>1.5347301151040871</v>
      </c>
      <c r="U68" s="228">
        <v>1.5484313353692729</v>
      </c>
      <c r="V68" s="228">
        <v>1.7684142793412709</v>
      </c>
      <c r="W68" s="228">
        <v>2.09018838258207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52.592470572691937</v>
      </c>
      <c r="C72" s="263">
        <f t="shared" si="3"/>
        <v>42.614581374945637</v>
      </c>
      <c r="D72" s="263">
        <f t="shared" si="3"/>
        <v>47.760549394983983</v>
      </c>
      <c r="E72" s="263">
        <f t="shared" si="3"/>
        <v>57.988538337578561</v>
      </c>
      <c r="F72" s="263">
        <f t="shared" si="3"/>
        <v>65.568337885078819</v>
      </c>
      <c r="G72" s="263">
        <f t="shared" si="3"/>
        <v>53.355740551793687</v>
      </c>
      <c r="H72" s="263">
        <f t="shared" si="3"/>
        <v>49.77115946773786</v>
      </c>
      <c r="I72" s="263">
        <f t="shared" si="3"/>
        <v>52.46387793481648</v>
      </c>
      <c r="J72" s="263">
        <f t="shared" si="3"/>
        <v>41.640206367922687</v>
      </c>
      <c r="K72" s="263">
        <f t="shared" si="3"/>
        <v>48.897127123298873</v>
      </c>
      <c r="L72" s="263">
        <f t="shared" si="3"/>
        <v>64.023548869709003</v>
      </c>
      <c r="M72" s="263">
        <f t="shared" si="3"/>
        <v>47.296597186175262</v>
      </c>
      <c r="N72" s="263">
        <f t="shared" si="3"/>
        <v>40.776864507777447</v>
      </c>
      <c r="O72" s="263">
        <f t="shared" si="3"/>
        <v>38.256851905471187</v>
      </c>
      <c r="P72" s="263">
        <f t="shared" si="3"/>
        <v>26.554221703322959</v>
      </c>
      <c r="Q72" s="263">
        <f t="shared" si="3"/>
        <v>18.671690966761059</v>
      </c>
      <c r="R72" s="263">
        <f t="shared" si="3"/>
        <v>17.141054070612238</v>
      </c>
      <c r="S72" s="263">
        <f t="shared" si="3"/>
        <v>15.806313345900509</v>
      </c>
      <c r="T72" s="263">
        <f t="shared" si="3"/>
        <v>18.618127187299301</v>
      </c>
      <c r="U72" s="263">
        <f t="shared" si="3"/>
        <v>18.760085797150239</v>
      </c>
      <c r="V72" s="263">
        <f t="shared" si="3"/>
        <v>23.234377546130379</v>
      </c>
      <c r="W72" s="263">
        <f t="shared" si="3"/>
        <v>26.80485252035097</v>
      </c>
      <c r="DA72" s="70"/>
    </row>
    <row r="73" spans="1:105" ht="12" customHeight="1" x14ac:dyDescent="0.25">
      <c r="A73" s="60" t="s">
        <v>1054</v>
      </c>
      <c r="B73" s="264">
        <v>52.592470572691937</v>
      </c>
      <c r="C73" s="264">
        <v>42.614581374945637</v>
      </c>
      <c r="D73" s="264">
        <v>47.760549394983983</v>
      </c>
      <c r="E73" s="264">
        <v>57.988538337578561</v>
      </c>
      <c r="F73" s="264">
        <v>65.568337885078819</v>
      </c>
      <c r="G73" s="264">
        <v>53.355740551793687</v>
      </c>
      <c r="H73" s="264">
        <v>49.77115946773786</v>
      </c>
      <c r="I73" s="264">
        <v>52.46387793481648</v>
      </c>
      <c r="J73" s="264">
        <v>41.640206367922687</v>
      </c>
      <c r="K73" s="264">
        <v>48.897127123298873</v>
      </c>
      <c r="L73" s="264">
        <v>64.023548869709003</v>
      </c>
      <c r="M73" s="264">
        <v>47.296597186175262</v>
      </c>
      <c r="N73" s="264">
        <v>40.776864507777447</v>
      </c>
      <c r="O73" s="264">
        <v>38.256851905471187</v>
      </c>
      <c r="P73" s="264">
        <v>26.554221703322959</v>
      </c>
      <c r="Q73" s="264">
        <v>18.671690966761059</v>
      </c>
      <c r="R73" s="264">
        <v>17.141054070612238</v>
      </c>
      <c r="S73" s="264">
        <v>15.806313345900509</v>
      </c>
      <c r="T73" s="264">
        <v>18.618127187299301</v>
      </c>
      <c r="U73" s="264">
        <v>18.760085797150239</v>
      </c>
      <c r="V73" s="264">
        <v>23.234377546130379</v>
      </c>
      <c r="W73" s="264">
        <v>26.80485252035097</v>
      </c>
      <c r="DA73" s="72" t="s">
        <v>1324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8.8506777232197251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5.3260686101858513E-3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0.9810053448647531</v>
      </c>
      <c r="F76" s="231">
        <v>0.97990554035481725</v>
      </c>
      <c r="G76" s="231">
        <v>2.763629269486084</v>
      </c>
      <c r="H76" s="231">
        <v>1.5893675742870961</v>
      </c>
      <c r="I76" s="231">
        <v>0.79273276982162333</v>
      </c>
      <c r="J76" s="231">
        <v>0.70158273360341039</v>
      </c>
      <c r="K76" s="231">
        <v>0.8361370311887858</v>
      </c>
      <c r="L76" s="231">
        <v>0.93077317745183441</v>
      </c>
      <c r="M76" s="231">
        <v>0.92468003914747077</v>
      </c>
      <c r="N76" s="231">
        <v>0.92130853279705349</v>
      </c>
      <c r="O76" s="231">
        <v>0.82361581356625613</v>
      </c>
      <c r="P76" s="231">
        <v>0.58747567018008007</v>
      </c>
      <c r="Q76" s="231">
        <v>0.41508509104352909</v>
      </c>
      <c r="R76" s="231">
        <v>0.39010896873586071</v>
      </c>
      <c r="S76" s="231">
        <v>0.33876915492082199</v>
      </c>
      <c r="T76" s="231">
        <v>0.41176357295999211</v>
      </c>
      <c r="U76" s="231">
        <v>0.39672647028602931</v>
      </c>
      <c r="V76" s="231">
        <v>0.45705449051826852</v>
      </c>
      <c r="W76" s="231">
        <v>0.3042774995761478</v>
      </c>
      <c r="DA76" s="73" t="s">
        <v>1327</v>
      </c>
    </row>
    <row r="77" spans="1:105" ht="12" customHeight="1" x14ac:dyDescent="0.25">
      <c r="A77" s="64" t="s">
        <v>160</v>
      </c>
      <c r="B77" s="231">
        <v>2.0401420318054782</v>
      </c>
      <c r="C77" s="231">
        <v>0.93968092175808637</v>
      </c>
      <c r="D77" s="231">
        <v>1.897209934035482</v>
      </c>
      <c r="E77" s="231">
        <v>8.0110562925659874</v>
      </c>
      <c r="F77" s="231">
        <v>3.0034478467196148</v>
      </c>
      <c r="G77" s="231">
        <v>2.8221733416304522</v>
      </c>
      <c r="H77" s="231">
        <v>2.3968198605549049</v>
      </c>
      <c r="I77" s="231">
        <v>4.1067876408033506</v>
      </c>
      <c r="J77" s="231">
        <v>2.8569447605315461</v>
      </c>
      <c r="K77" s="231">
        <v>2.5515517613210559</v>
      </c>
      <c r="L77" s="231">
        <v>3.7965612551660222</v>
      </c>
      <c r="M77" s="231">
        <v>2.8294409019259938</v>
      </c>
      <c r="N77" s="231">
        <v>3.7701018936674688</v>
      </c>
      <c r="O77" s="231">
        <v>2.5158474084368261</v>
      </c>
      <c r="P77" s="231">
        <v>1.7972384072645189</v>
      </c>
      <c r="Q77" s="231">
        <v>1.267604129294045</v>
      </c>
      <c r="R77" s="231">
        <v>1.583968756436688</v>
      </c>
      <c r="S77" s="231">
        <v>1.170250232186794</v>
      </c>
      <c r="T77" s="231">
        <v>1.3599893871364701</v>
      </c>
      <c r="U77" s="231">
        <v>1.179786479758868</v>
      </c>
      <c r="V77" s="231">
        <v>1.2423577344550749</v>
      </c>
      <c r="W77" s="231">
        <v>1.370366114461538</v>
      </c>
      <c r="DA77" s="73" t="s">
        <v>1328</v>
      </c>
    </row>
    <row r="78" spans="1:105" ht="12" customHeight="1" x14ac:dyDescent="0.25">
      <c r="A78" s="64" t="s">
        <v>70</v>
      </c>
      <c r="B78" s="231">
        <v>5.2914515201264134</v>
      </c>
      <c r="C78" s="231">
        <v>4.8621322948466741</v>
      </c>
      <c r="D78" s="231">
        <v>2.949447183520407</v>
      </c>
      <c r="E78" s="231">
        <v>7.1944901750025627</v>
      </c>
      <c r="F78" s="231">
        <v>7.1864244363370453</v>
      </c>
      <c r="G78" s="231">
        <v>5.7907628886015763</v>
      </c>
      <c r="H78" s="231">
        <v>6.6606032954048038</v>
      </c>
      <c r="I78" s="231">
        <v>5.2169174046070923</v>
      </c>
      <c r="J78" s="231">
        <v>3.8421278081995172</v>
      </c>
      <c r="K78" s="231">
        <v>3.668826157378196</v>
      </c>
      <c r="L78" s="231">
        <v>3.0615154314088802</v>
      </c>
      <c r="M78" s="231">
        <v>3.0379270728317072</v>
      </c>
      <c r="N78" s="231">
        <v>3.0251718462798141</v>
      </c>
      <c r="O78" s="231">
        <v>2.7041550116180071</v>
      </c>
      <c r="P78" s="231">
        <v>1.2854068556416081</v>
      </c>
      <c r="Q78" s="231">
        <v>0</v>
      </c>
      <c r="R78" s="231">
        <v>0</v>
      </c>
      <c r="S78" s="231">
        <v>1.070780742965969E-2</v>
      </c>
      <c r="T78" s="231">
        <v>0</v>
      </c>
      <c r="U78" s="231">
        <v>0</v>
      </c>
      <c r="V78" s="231">
        <v>0</v>
      </c>
      <c r="W78" s="231">
        <v>0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1.6132705919661181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9.311895376180676E-4</v>
      </c>
      <c r="T79" s="231">
        <v>1.0458841423829099E-3</v>
      </c>
      <c r="U79" s="231">
        <v>0</v>
      </c>
      <c r="V79" s="231">
        <v>0</v>
      </c>
      <c r="W79" s="231">
        <v>0</v>
      </c>
      <c r="DA79" s="73" t="s">
        <v>1330</v>
      </c>
    </row>
    <row r="80" spans="1:105" ht="12" customHeight="1" x14ac:dyDescent="0.25">
      <c r="A80" s="64" t="s">
        <v>162</v>
      </c>
      <c r="B80" s="231">
        <v>45.260877020760063</v>
      </c>
      <c r="C80" s="231">
        <v>36.81276815834088</v>
      </c>
      <c r="D80" s="231">
        <v>34.063214554208358</v>
      </c>
      <c r="E80" s="231">
        <v>41.801986525145253</v>
      </c>
      <c r="F80" s="231">
        <v>46.830274737224158</v>
      </c>
      <c r="G80" s="231">
        <v>34.711282928829021</v>
      </c>
      <c r="H80" s="231">
        <v>29.382340248118769</v>
      </c>
      <c r="I80" s="231">
        <v>32.289170928332297</v>
      </c>
      <c r="J80" s="231">
        <v>27.399896639601689</v>
      </c>
      <c r="K80" s="231">
        <v>34.089200057002131</v>
      </c>
      <c r="L80" s="231">
        <v>41.219165175385207</v>
      </c>
      <c r="M80" s="231">
        <v>32.822569518553948</v>
      </c>
      <c r="N80" s="231">
        <v>30.678843711921921</v>
      </c>
      <c r="O80" s="231">
        <v>27.173898189684081</v>
      </c>
      <c r="P80" s="231">
        <v>18.078811890603099</v>
      </c>
      <c r="Q80" s="231">
        <v>13.092560149417791</v>
      </c>
      <c r="R80" s="231">
        <v>12.292621561122539</v>
      </c>
      <c r="S80" s="231">
        <v>11.937098872841821</v>
      </c>
      <c r="T80" s="231">
        <v>13.41203379788629</v>
      </c>
      <c r="U80" s="231">
        <v>12.550768498217639</v>
      </c>
      <c r="V80" s="231">
        <v>15.06665450923399</v>
      </c>
      <c r="W80" s="231">
        <v>17.5802808444354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7.5682853244431882</v>
      </c>
      <c r="G82" s="231">
        <v>7.2678921232465639</v>
      </c>
      <c r="H82" s="231">
        <v>9.7420284893722862</v>
      </c>
      <c r="I82" s="231">
        <v>8.4449985992859933</v>
      </c>
      <c r="J82" s="231">
        <v>6.8396544259865237</v>
      </c>
      <c r="K82" s="231">
        <v>7.7514121164087042</v>
      </c>
      <c r="L82" s="231">
        <v>15.015533830297059</v>
      </c>
      <c r="M82" s="231">
        <v>7.68197965371614</v>
      </c>
      <c r="N82" s="231">
        <v>2.3814385231111892</v>
      </c>
      <c r="O82" s="231">
        <v>5.0393354821660203</v>
      </c>
      <c r="P82" s="231">
        <v>4.8052888796336486</v>
      </c>
      <c r="Q82" s="231">
        <v>3.8964415970056878</v>
      </c>
      <c r="R82" s="231">
        <v>2.8743547843171471</v>
      </c>
      <c r="S82" s="231">
        <v>2.3485560889837922</v>
      </c>
      <c r="T82" s="231">
        <v>3.4332945451741659</v>
      </c>
      <c r="U82" s="231">
        <v>4.6274782802775114</v>
      </c>
      <c r="V82" s="231">
        <v>6.4683108119230504</v>
      </c>
      <c r="W82" s="231">
        <v>7.5499280618778801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31.52676658860771</v>
      </c>
      <c r="C85" s="263">
        <v>24.92989355916308</v>
      </c>
      <c r="D85" s="263">
        <v>28.519785888741861</v>
      </c>
      <c r="E85" s="263">
        <v>43.554963080877457</v>
      </c>
      <c r="F85" s="263">
        <v>41.413197345217228</v>
      </c>
      <c r="G85" s="263">
        <v>36.332021027611297</v>
      </c>
      <c r="H85" s="263">
        <v>34.071467660381217</v>
      </c>
      <c r="I85" s="263">
        <v>36.596479494212197</v>
      </c>
      <c r="J85" s="263">
        <v>33.966667089548608</v>
      </c>
      <c r="K85" s="263">
        <v>39.654249715822843</v>
      </c>
      <c r="L85" s="263">
        <v>46.297674315742093</v>
      </c>
      <c r="M85" s="263">
        <v>43.278074233884048</v>
      </c>
      <c r="N85" s="263">
        <v>39.397253720429617</v>
      </c>
      <c r="O85" s="263">
        <v>36.911240402406811</v>
      </c>
      <c r="P85" s="263">
        <v>25.749045407304671</v>
      </c>
      <c r="Q85" s="263">
        <v>19.820709510234341</v>
      </c>
      <c r="R85" s="263">
        <v>19.446696516451031</v>
      </c>
      <c r="S85" s="263">
        <v>18.601836621259309</v>
      </c>
      <c r="T85" s="263">
        <v>19.862553960675509</v>
      </c>
      <c r="U85" s="263">
        <v>20.386316555422269</v>
      </c>
      <c r="V85" s="263">
        <v>22.357386805822109</v>
      </c>
      <c r="W85" s="263">
        <v>26.253648386161132</v>
      </c>
      <c r="DA85" s="70" t="s">
        <v>1336</v>
      </c>
    </row>
    <row r="86" spans="1:105" ht="12" customHeight="1" x14ac:dyDescent="0.25">
      <c r="A86" s="60" t="s">
        <v>1014</v>
      </c>
      <c r="B86" s="264">
        <v>31.52676658860771</v>
      </c>
      <c r="C86" s="264">
        <v>24.92989355916308</v>
      </c>
      <c r="D86" s="264">
        <v>28.519785888741861</v>
      </c>
      <c r="E86" s="264">
        <v>43.554963080877457</v>
      </c>
      <c r="F86" s="264">
        <v>41.413197345217228</v>
      </c>
      <c r="G86" s="264">
        <v>36.332021027611297</v>
      </c>
      <c r="H86" s="264">
        <v>34.071467660381217</v>
      </c>
      <c r="I86" s="264">
        <v>36.596479494212197</v>
      </c>
      <c r="J86" s="264">
        <v>33.966667089548608</v>
      </c>
      <c r="K86" s="264">
        <v>39.654249715822843</v>
      </c>
      <c r="L86" s="264">
        <v>46.297674315742093</v>
      </c>
      <c r="M86" s="264">
        <v>43.278074233884048</v>
      </c>
      <c r="N86" s="264">
        <v>39.397253720429617</v>
      </c>
      <c r="O86" s="264">
        <v>36.911240402406811</v>
      </c>
      <c r="P86" s="264">
        <v>25.749045407304671</v>
      </c>
      <c r="Q86" s="264">
        <v>19.820709510234341</v>
      </c>
      <c r="R86" s="264">
        <v>19.446696516451031</v>
      </c>
      <c r="S86" s="264">
        <v>18.601836621259309</v>
      </c>
      <c r="T86" s="264">
        <v>19.862553960675509</v>
      </c>
      <c r="U86" s="264">
        <v>20.386316555422269</v>
      </c>
      <c r="V86" s="264">
        <v>22.357386805822109</v>
      </c>
      <c r="W86" s="264">
        <v>26.253648386161132</v>
      </c>
      <c r="DA86" s="72" t="s">
        <v>1337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5.2851032250268446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7.6828653561287806E-3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0.73682925630906571</v>
      </c>
      <c r="F88" s="297">
        <v>0.69967215081332423</v>
      </c>
      <c r="G88" s="297">
        <v>2.178627125264041</v>
      </c>
      <c r="H88" s="297">
        <v>1.35281692567967</v>
      </c>
      <c r="I88" s="297">
        <v>0.68413658982244707</v>
      </c>
      <c r="J88" s="297">
        <v>0.68477152856204615</v>
      </c>
      <c r="K88" s="297">
        <v>0.80582842285896739</v>
      </c>
      <c r="L88" s="297">
        <v>0.87929766991865754</v>
      </c>
      <c r="M88" s="297">
        <v>1.0101920419659509</v>
      </c>
      <c r="N88" s="297">
        <v>0.9453476577105292</v>
      </c>
      <c r="O88" s="297">
        <v>0.9152003089682843</v>
      </c>
      <c r="P88" s="297">
        <v>0.69552551519572048</v>
      </c>
      <c r="Q88" s="297">
        <v>0.55682857227736848</v>
      </c>
      <c r="R88" s="297">
        <v>0.53175093769864223</v>
      </c>
      <c r="S88" s="297">
        <v>0.46829233287300442</v>
      </c>
      <c r="T88" s="297">
        <v>0.53864535358141319</v>
      </c>
      <c r="U88" s="297">
        <v>0.57227878149948008</v>
      </c>
      <c r="V88" s="297">
        <v>0.60947771459159672</v>
      </c>
      <c r="W88" s="297">
        <v>0.41487539994877509</v>
      </c>
      <c r="DA88" s="122" t="s">
        <v>1339</v>
      </c>
    </row>
    <row r="89" spans="1:105" ht="12" customHeight="1" x14ac:dyDescent="0.25">
      <c r="A89" s="59" t="s">
        <v>160</v>
      </c>
      <c r="B89" s="297">
        <v>1.2229712912124759</v>
      </c>
      <c r="C89" s="297">
        <v>0.54972135365802877</v>
      </c>
      <c r="D89" s="297">
        <v>1.1329019827055979</v>
      </c>
      <c r="E89" s="297">
        <v>6.017072874475776</v>
      </c>
      <c r="F89" s="297">
        <v>2.14452182197995</v>
      </c>
      <c r="G89" s="297">
        <v>2.224778649640121</v>
      </c>
      <c r="H89" s="297">
        <v>2.0400935111679579</v>
      </c>
      <c r="I89" s="297">
        <v>3.5442002635218168</v>
      </c>
      <c r="J89" s="297">
        <v>2.7884871405521232</v>
      </c>
      <c r="K89" s="297">
        <v>2.4590621572460059</v>
      </c>
      <c r="L89" s="297">
        <v>3.5865961184121971</v>
      </c>
      <c r="M89" s="297">
        <v>3.0911002307066742</v>
      </c>
      <c r="N89" s="297">
        <v>3.8684727945460899</v>
      </c>
      <c r="O89" s="297">
        <v>2.7956048045612398</v>
      </c>
      <c r="P89" s="297">
        <v>2.127790532600299</v>
      </c>
      <c r="Q89" s="297">
        <v>1.700466272477321</v>
      </c>
      <c r="R89" s="297">
        <v>2.1590810235661611</v>
      </c>
      <c r="S89" s="297">
        <v>1.6176774163634029</v>
      </c>
      <c r="T89" s="297">
        <v>1.7790596653198101</v>
      </c>
      <c r="U89" s="297">
        <v>1.7018445191700691</v>
      </c>
      <c r="V89" s="297">
        <v>1.6566719470194291</v>
      </c>
      <c r="W89" s="297">
        <v>1.868462803215589</v>
      </c>
      <c r="DA89" s="122" t="s">
        <v>1340</v>
      </c>
    </row>
    <row r="90" spans="1:105" ht="12" customHeight="1" x14ac:dyDescent="0.25">
      <c r="A90" s="59" t="s">
        <v>70</v>
      </c>
      <c r="B90" s="297">
        <v>3.1719817527754541</v>
      </c>
      <c r="C90" s="297">
        <v>2.844388861047483</v>
      </c>
      <c r="D90" s="297">
        <v>1.761236066790075</v>
      </c>
      <c r="E90" s="297">
        <v>5.4037532750658581</v>
      </c>
      <c r="F90" s="297">
        <v>5.1312507532192493</v>
      </c>
      <c r="G90" s="297">
        <v>4.5649802758912603</v>
      </c>
      <c r="H90" s="297">
        <v>5.6692844493842527</v>
      </c>
      <c r="I90" s="297">
        <v>4.5022537460844028</v>
      </c>
      <c r="J90" s="297">
        <v>3.750063401130912</v>
      </c>
      <c r="K90" s="297">
        <v>3.5358371724553872</v>
      </c>
      <c r="L90" s="297">
        <v>2.8922012907888561</v>
      </c>
      <c r="M90" s="297">
        <v>3.3188666599496832</v>
      </c>
      <c r="N90" s="297">
        <v>3.104105755289285</v>
      </c>
      <c r="O90" s="297">
        <v>3.004851851271364</v>
      </c>
      <c r="P90" s="297">
        <v>1.5218217721802689</v>
      </c>
      <c r="Q90" s="297">
        <v>0</v>
      </c>
      <c r="R90" s="297">
        <v>0</v>
      </c>
      <c r="S90" s="297">
        <v>1.4801772972401209E-2</v>
      </c>
      <c r="T90" s="297">
        <v>0</v>
      </c>
      <c r="U90" s="297">
        <v>0</v>
      </c>
      <c r="V90" s="297">
        <v>0</v>
      </c>
      <c r="W90" s="297">
        <v>0</v>
      </c>
      <c r="DA90" s="122" t="s">
        <v>1341</v>
      </c>
    </row>
    <row r="91" spans="1:105" ht="12" customHeight="1" x14ac:dyDescent="0.25">
      <c r="A91" s="59" t="s">
        <v>162</v>
      </c>
      <c r="B91" s="297">
        <v>27.131813544619781</v>
      </c>
      <c r="C91" s="297">
        <v>21.53578334445756</v>
      </c>
      <c r="D91" s="297">
        <v>20.34054461421934</v>
      </c>
      <c r="E91" s="297">
        <v>31.397307675026749</v>
      </c>
      <c r="F91" s="297">
        <v>33.437752619204709</v>
      </c>
      <c r="G91" s="297">
        <v>27.363634976815881</v>
      </c>
      <c r="H91" s="297">
        <v>25.009272774149341</v>
      </c>
      <c r="I91" s="297">
        <v>27.865888894783531</v>
      </c>
      <c r="J91" s="297">
        <v>26.743345019303529</v>
      </c>
      <c r="K91" s="297">
        <v>32.853521963262473</v>
      </c>
      <c r="L91" s="297">
        <v>38.939579236622372</v>
      </c>
      <c r="M91" s="297">
        <v>35.857915301261741</v>
      </c>
      <c r="N91" s="297">
        <v>31.47932751288371</v>
      </c>
      <c r="O91" s="297">
        <v>30.195583437605919</v>
      </c>
      <c r="P91" s="297">
        <v>21.40390758732838</v>
      </c>
      <c r="Q91" s="297">
        <v>17.563414665479652</v>
      </c>
      <c r="R91" s="297">
        <v>16.755864555186228</v>
      </c>
      <c r="S91" s="297">
        <v>16.5010650990505</v>
      </c>
      <c r="T91" s="297">
        <v>17.544848941774291</v>
      </c>
      <c r="U91" s="297">
        <v>18.104510389396591</v>
      </c>
      <c r="V91" s="297">
        <v>20.091237144211082</v>
      </c>
      <c r="W91" s="297">
        <v>23.970310182996769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4.9419854099284661</v>
      </c>
      <c r="C93" s="263">
        <f t="shared" si="4"/>
        <v>3.7221958824744181</v>
      </c>
      <c r="D93" s="263">
        <f t="shared" si="4"/>
        <v>3.7669825096424048</v>
      </c>
      <c r="E93" s="263">
        <f t="shared" si="4"/>
        <v>4.4801482813171889</v>
      </c>
      <c r="F93" s="263">
        <f t="shared" si="4"/>
        <v>4.7269110942279404</v>
      </c>
      <c r="G93" s="263">
        <f t="shared" si="4"/>
        <v>3.7400411084545926</v>
      </c>
      <c r="H93" s="263">
        <f t="shared" si="4"/>
        <v>3.5547456224676059</v>
      </c>
      <c r="I93" s="263">
        <f t="shared" si="4"/>
        <v>3.7748473779510179</v>
      </c>
      <c r="J93" s="263">
        <f t="shared" si="4"/>
        <v>4.1458534731564249</v>
      </c>
      <c r="K93" s="263">
        <f t="shared" si="4"/>
        <v>5.1197059846296398</v>
      </c>
      <c r="L93" s="263">
        <f t="shared" si="4"/>
        <v>6.1662246535485066</v>
      </c>
      <c r="M93" s="263">
        <f t="shared" si="4"/>
        <v>5.1438537557116319</v>
      </c>
      <c r="N93" s="263">
        <f t="shared" si="4"/>
        <v>4.4745114358648346</v>
      </c>
      <c r="O93" s="263">
        <f t="shared" si="4"/>
        <v>4.3052831527219615</v>
      </c>
      <c r="P93" s="263">
        <f t="shared" si="4"/>
        <v>2.6969005286325305</v>
      </c>
      <c r="Q93" s="263">
        <f t="shared" si="4"/>
        <v>2.0683038219522891</v>
      </c>
      <c r="R93" s="263">
        <f t="shared" si="4"/>
        <v>2.0036791103145135</v>
      </c>
      <c r="S93" s="263">
        <f t="shared" si="4"/>
        <v>1.894209215274665</v>
      </c>
      <c r="T93" s="263">
        <f t="shared" si="4"/>
        <v>2.1116976388805111</v>
      </c>
      <c r="U93" s="263">
        <f t="shared" si="4"/>
        <v>2.1243236134279844</v>
      </c>
      <c r="V93" s="263">
        <f t="shared" si="4"/>
        <v>2.4607430436928617</v>
      </c>
      <c r="W93" s="263">
        <f t="shared" si="4"/>
        <v>2.8908403593105687</v>
      </c>
      <c r="DA93" s="70"/>
    </row>
    <row r="94" spans="1:105" ht="12" customHeight="1" x14ac:dyDescent="0.25">
      <c r="A94" s="60" t="s">
        <v>1024</v>
      </c>
      <c r="B94" s="264">
        <v>3.7884232541722991</v>
      </c>
      <c r="C94" s="264">
        <v>2.7874885408677299</v>
      </c>
      <c r="D94" s="264">
        <v>2.7194036125068148</v>
      </c>
      <c r="E94" s="264">
        <v>3.2082288874300371</v>
      </c>
      <c r="F94" s="264">
        <v>3.2887365347058402</v>
      </c>
      <c r="G94" s="264">
        <v>2.5697374048508199</v>
      </c>
      <c r="H94" s="264">
        <v>2.463066045811642</v>
      </c>
      <c r="I94" s="264">
        <v>2.6241057704396229</v>
      </c>
      <c r="J94" s="264">
        <v>3.232518052689338</v>
      </c>
      <c r="K94" s="264">
        <v>4.0471974152390224</v>
      </c>
      <c r="L94" s="264">
        <v>4.7619334641619746</v>
      </c>
      <c r="M94" s="264">
        <v>4.1064511766750664</v>
      </c>
      <c r="N94" s="264">
        <v>3.580112537802929</v>
      </c>
      <c r="O94" s="264">
        <v>3.4661581586693981</v>
      </c>
      <c r="P94" s="264">
        <v>2.1144607820499139</v>
      </c>
      <c r="Q94" s="264">
        <v>1.6587593406094849</v>
      </c>
      <c r="R94" s="264">
        <v>1.6277075868186099</v>
      </c>
      <c r="S94" s="264">
        <v>1.5475138670754871</v>
      </c>
      <c r="T94" s="264">
        <v>1.7033280243624349</v>
      </c>
      <c r="U94" s="264">
        <v>1.712840281713804</v>
      </c>
      <c r="V94" s="264">
        <v>1.9511206898100679</v>
      </c>
      <c r="W94" s="264">
        <v>2.3029032815997228</v>
      </c>
      <c r="DA94" s="72" t="s">
        <v>1344</v>
      </c>
    </row>
    <row r="95" spans="1:105" ht="12" customHeight="1" x14ac:dyDescent="0.25">
      <c r="A95" s="60" t="s">
        <v>1026</v>
      </c>
      <c r="B95" s="264">
        <v>1.1535621557561671</v>
      </c>
      <c r="C95" s="264">
        <v>0.934707341606688</v>
      </c>
      <c r="D95" s="264">
        <v>1.0475788971355899</v>
      </c>
      <c r="E95" s="264">
        <v>1.271919393887152</v>
      </c>
      <c r="F95" s="264">
        <v>1.4381745595221</v>
      </c>
      <c r="G95" s="264">
        <v>1.1703037036037729</v>
      </c>
      <c r="H95" s="264">
        <v>1.0916795766559639</v>
      </c>
      <c r="I95" s="264">
        <v>1.150741607511395</v>
      </c>
      <c r="J95" s="264">
        <v>0.91333542046708738</v>
      </c>
      <c r="K95" s="264">
        <v>1.0725085693906169</v>
      </c>
      <c r="L95" s="264">
        <v>1.404291189386532</v>
      </c>
      <c r="M95" s="264">
        <v>1.037402579036566</v>
      </c>
      <c r="N95" s="264">
        <v>0.89439889806190531</v>
      </c>
      <c r="O95" s="264">
        <v>0.83912499405256313</v>
      </c>
      <c r="P95" s="264">
        <v>0.58243974658261644</v>
      </c>
      <c r="Q95" s="264">
        <v>0.40954448134280408</v>
      </c>
      <c r="R95" s="264">
        <v>0.3759715234959034</v>
      </c>
      <c r="S95" s="264">
        <v>0.34669534819917791</v>
      </c>
      <c r="T95" s="264">
        <v>0.40836961451807602</v>
      </c>
      <c r="U95" s="264">
        <v>0.41148333171418022</v>
      </c>
      <c r="V95" s="264">
        <v>0.50962235388279364</v>
      </c>
      <c r="W95" s="264">
        <v>0.58793707771084591</v>
      </c>
      <c r="DA95" s="72" t="s">
        <v>1345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0.19413058111025019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1.168218781275778E-4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2.1517350831928829E-2</v>
      </c>
      <c r="F98" s="231">
        <v>2.1493227742680952E-2</v>
      </c>
      <c r="G98" s="231">
        <v>6.0617386920677377E-2</v>
      </c>
      <c r="H98" s="231">
        <v>3.4861155319741932E-2</v>
      </c>
      <c r="I98" s="231">
        <v>1.7387784086507908E-2</v>
      </c>
      <c r="J98" s="231">
        <v>1.5388501087778979E-2</v>
      </c>
      <c r="K98" s="231">
        <v>1.83398122526406E-2</v>
      </c>
      <c r="L98" s="231">
        <v>2.041555951659103E-2</v>
      </c>
      <c r="M98" s="231">
        <v>2.028191274774439E-2</v>
      </c>
      <c r="N98" s="231">
        <v>2.0207962197572812E-2</v>
      </c>
      <c r="O98" s="231">
        <v>1.806517212571649E-2</v>
      </c>
      <c r="P98" s="231">
        <v>1.288567913177888E-2</v>
      </c>
      <c r="Q98" s="231">
        <v>9.1044677542690515E-3</v>
      </c>
      <c r="R98" s="231">
        <v>8.5566420070104024E-3</v>
      </c>
      <c r="S98" s="231">
        <v>7.430555598524631E-3</v>
      </c>
      <c r="T98" s="231">
        <v>9.0316136457036043E-3</v>
      </c>
      <c r="U98" s="231">
        <v>8.7017901483851454E-3</v>
      </c>
      <c r="V98" s="231">
        <v>1.0025023689494711E-2</v>
      </c>
      <c r="W98" s="231">
        <v>6.6740163475303904E-3</v>
      </c>
      <c r="DA98" s="73" t="s">
        <v>1348</v>
      </c>
    </row>
    <row r="99" spans="1:105" ht="12" customHeight="1" x14ac:dyDescent="0.25">
      <c r="A99" s="64" t="s">
        <v>160</v>
      </c>
      <c r="B99" s="231">
        <v>4.4748432896025321E-2</v>
      </c>
      <c r="C99" s="231">
        <v>2.0610941794946679E-2</v>
      </c>
      <c r="D99" s="231">
        <v>4.1613363236150468E-2</v>
      </c>
      <c r="E99" s="231">
        <v>0.17571434211221171</v>
      </c>
      <c r="F99" s="231">
        <v>6.5877562606121098E-2</v>
      </c>
      <c r="G99" s="231">
        <v>6.1901491381529013E-2</v>
      </c>
      <c r="H99" s="231">
        <v>5.257179697385319E-2</v>
      </c>
      <c r="I99" s="231">
        <v>9.0078194702983824E-2</v>
      </c>
      <c r="J99" s="231">
        <v>6.2664166960551382E-2</v>
      </c>
      <c r="K99" s="231">
        <v>5.5965683267240808E-2</v>
      </c>
      <c r="L99" s="231">
        <v>8.3273695612308712E-2</v>
      </c>
      <c r="M99" s="231">
        <v>6.2060897897905233E-2</v>
      </c>
      <c r="N99" s="231">
        <v>8.2693336527484687E-2</v>
      </c>
      <c r="O99" s="231">
        <v>5.5182544733634847E-2</v>
      </c>
      <c r="P99" s="231">
        <v>3.9420589847101353E-2</v>
      </c>
      <c r="Q99" s="231">
        <v>2.7803602609098921E-2</v>
      </c>
      <c r="R99" s="231">
        <v>3.4742737761292317E-2</v>
      </c>
      <c r="S99" s="231">
        <v>2.566824425465385E-2</v>
      </c>
      <c r="T99" s="231">
        <v>2.9829978933243951E-2</v>
      </c>
      <c r="U99" s="231">
        <v>2.5877412110570819E-2</v>
      </c>
      <c r="V99" s="231">
        <v>2.7249848709759661E-2</v>
      </c>
      <c r="W99" s="231">
        <v>3.005758185458331E-2</v>
      </c>
      <c r="DA99" s="73" t="s">
        <v>1349</v>
      </c>
    </row>
    <row r="100" spans="1:105" ht="12" customHeight="1" x14ac:dyDescent="0.25">
      <c r="A100" s="64" t="s">
        <v>70</v>
      </c>
      <c r="B100" s="231">
        <v>0.11606258759415861</v>
      </c>
      <c r="C100" s="231">
        <v>0.1066459086355851</v>
      </c>
      <c r="D100" s="231">
        <v>6.4693113182581613E-2</v>
      </c>
      <c r="E100" s="231">
        <v>0.15780379787200621</v>
      </c>
      <c r="F100" s="231">
        <v>0.15762688412786291</v>
      </c>
      <c r="G100" s="231">
        <v>0.12701447276592781</v>
      </c>
      <c r="H100" s="231">
        <v>0.1460935341583538</v>
      </c>
      <c r="I100" s="231">
        <v>0.1144277578544716</v>
      </c>
      <c r="J100" s="231">
        <v>8.4273151438880742E-2</v>
      </c>
      <c r="K100" s="231">
        <v>8.047195663398507E-2</v>
      </c>
      <c r="L100" s="231">
        <v>6.7151215801042177E-2</v>
      </c>
      <c r="M100" s="231">
        <v>6.663382923458637E-2</v>
      </c>
      <c r="N100" s="231">
        <v>6.6354056360672375E-2</v>
      </c>
      <c r="O100" s="231">
        <v>5.9312879785507311E-2</v>
      </c>
      <c r="P100" s="231">
        <v>2.8194087238556421E-2</v>
      </c>
      <c r="Q100" s="231">
        <v>0</v>
      </c>
      <c r="R100" s="231">
        <v>0</v>
      </c>
      <c r="S100" s="231">
        <v>2.3486482546788401E-4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3.5385443612393597E-2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2.042469195181799E-5</v>
      </c>
      <c r="T101" s="231">
        <v>2.2940401027383509E-5</v>
      </c>
      <c r="U101" s="231">
        <v>0</v>
      </c>
      <c r="V101" s="231">
        <v>0</v>
      </c>
      <c r="W101" s="231">
        <v>0</v>
      </c>
      <c r="DA101" s="73" t="s">
        <v>1351</v>
      </c>
    </row>
    <row r="102" spans="1:105" ht="12" customHeight="1" x14ac:dyDescent="0.25">
      <c r="A102" s="64" t="s">
        <v>162</v>
      </c>
      <c r="B102" s="231">
        <v>0.99275113526598258</v>
      </c>
      <c r="C102" s="231">
        <v>0.80745049117615619</v>
      </c>
      <c r="D102" s="231">
        <v>0.74714183960660729</v>
      </c>
      <c r="E102" s="231">
        <v>0.91688390307100487</v>
      </c>
      <c r="F102" s="231">
        <v>1.0271742721395549</v>
      </c>
      <c r="G102" s="231">
        <v>0.76135655785741663</v>
      </c>
      <c r="H102" s="231">
        <v>0.64447163992672973</v>
      </c>
      <c r="I102" s="231">
        <v>0.70823000361208976</v>
      </c>
      <c r="J102" s="231">
        <v>0.60098876304713633</v>
      </c>
      <c r="K102" s="231">
        <v>0.74771180508445534</v>
      </c>
      <c r="L102" s="231">
        <v>0.90410031170652172</v>
      </c>
      <c r="M102" s="231">
        <v>0.71992955719672147</v>
      </c>
      <c r="N102" s="231">
        <v>0.67290911993792135</v>
      </c>
      <c r="O102" s="231">
        <v>0.59603171774681774</v>
      </c>
      <c r="P102" s="231">
        <v>0.39654028401668329</v>
      </c>
      <c r="Q102" s="231">
        <v>0.28717194202646512</v>
      </c>
      <c r="R102" s="231">
        <v>0.26962610566741868</v>
      </c>
      <c r="S102" s="231">
        <v>0.2618280784166076</v>
      </c>
      <c r="T102" s="231">
        <v>0.29417927038776021</v>
      </c>
      <c r="U102" s="231">
        <v>0.2752882952168843</v>
      </c>
      <c r="V102" s="231">
        <v>0.33047168665869558</v>
      </c>
      <c r="W102" s="231">
        <v>0.38560551441817742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0.1660026129058795</v>
      </c>
      <c r="G104" s="231">
        <v>0.15941379467822239</v>
      </c>
      <c r="H104" s="231">
        <v>0.21368145027728561</v>
      </c>
      <c r="I104" s="231">
        <v>0.18523242364294809</v>
      </c>
      <c r="J104" s="231">
        <v>0.15002083793273999</v>
      </c>
      <c r="K104" s="231">
        <v>0.17001931215229479</v>
      </c>
      <c r="L104" s="231">
        <v>0.32935040675006888</v>
      </c>
      <c r="M104" s="231">
        <v>0.16849638195960889</v>
      </c>
      <c r="N104" s="231">
        <v>5.2234423038254138E-2</v>
      </c>
      <c r="O104" s="231">
        <v>0.1105326796608868</v>
      </c>
      <c r="P104" s="231">
        <v>0.1053991063484964</v>
      </c>
      <c r="Q104" s="231">
        <v>8.546446895297112E-2</v>
      </c>
      <c r="R104" s="231">
        <v>6.3046038060181997E-2</v>
      </c>
      <c r="S104" s="231">
        <v>5.1513180411972108E-2</v>
      </c>
      <c r="T104" s="231">
        <v>7.5305811150340823E-2</v>
      </c>
      <c r="U104" s="231">
        <v>0.1014990123602123</v>
      </c>
      <c r="V104" s="231">
        <v>0.14187579482484369</v>
      </c>
      <c r="W104" s="231">
        <v>0.16559996509055491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51.652713814971001</v>
      </c>
      <c r="C110" s="225">
        <v>52.143166710546161</v>
      </c>
      <c r="D110" s="225">
        <v>55.383585584737133</v>
      </c>
      <c r="E110" s="225">
        <v>52.531860508574752</v>
      </c>
      <c r="F110" s="225">
        <v>58.932423031756827</v>
      </c>
      <c r="G110" s="225">
        <v>50.959040998069597</v>
      </c>
      <c r="H110" s="225">
        <v>66.328603321207808</v>
      </c>
      <c r="I110" s="225">
        <v>62.931764548587473</v>
      </c>
      <c r="J110" s="225">
        <v>65.053935205561615</v>
      </c>
      <c r="K110" s="225">
        <v>60.635879119607623</v>
      </c>
      <c r="L110" s="225">
        <v>62.114990154279432</v>
      </c>
      <c r="M110" s="225">
        <v>43.973986851988343</v>
      </c>
      <c r="N110" s="225">
        <v>40.707667323636812</v>
      </c>
      <c r="O110" s="225">
        <v>45.998914114539609</v>
      </c>
      <c r="P110" s="225">
        <v>62.214594032757091</v>
      </c>
      <c r="Q110" s="225">
        <v>66.650813201099268</v>
      </c>
      <c r="R110" s="225">
        <v>71.484450934107713</v>
      </c>
      <c r="S110" s="225">
        <v>71.020500811912768</v>
      </c>
      <c r="T110" s="225">
        <v>68.47943605158801</v>
      </c>
      <c r="U110" s="225">
        <v>68.51298515978408</v>
      </c>
      <c r="V110" s="225">
        <v>76.235112675897824</v>
      </c>
      <c r="W110" s="225">
        <v>70.094309856758173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3.3270261859581352</v>
      </c>
      <c r="C115" s="262">
        <v>3.1064363730593629</v>
      </c>
      <c r="D115" s="262">
        <v>2.9698318477741341</v>
      </c>
      <c r="E115" s="262">
        <v>2.7613992070929632</v>
      </c>
      <c r="F115" s="262">
        <v>2.8169942081646182</v>
      </c>
      <c r="G115" s="262">
        <v>2.3219319413258912</v>
      </c>
      <c r="H115" s="262">
        <v>3.0861141931951579</v>
      </c>
      <c r="I115" s="262">
        <v>3.0167579753200009</v>
      </c>
      <c r="J115" s="262">
        <v>4.1560104236899447</v>
      </c>
      <c r="K115" s="262">
        <v>4.0215405816973062</v>
      </c>
      <c r="L115" s="262">
        <v>3.9662594896765082</v>
      </c>
      <c r="M115" s="262">
        <v>2.9203428816470511</v>
      </c>
      <c r="N115" s="262">
        <v>2.722603302534786</v>
      </c>
      <c r="O115" s="262">
        <v>3.1068387204615528</v>
      </c>
      <c r="P115" s="262">
        <v>3.812971495041003</v>
      </c>
      <c r="Q115" s="262">
        <v>4.2970503923558896</v>
      </c>
      <c r="R115" s="262">
        <v>4.8089264912703431</v>
      </c>
      <c r="S115" s="262">
        <v>4.7429140420789926</v>
      </c>
      <c r="T115" s="262">
        <v>4.5187872566982028</v>
      </c>
      <c r="U115" s="262">
        <v>4.4645295086746124</v>
      </c>
      <c r="V115" s="262">
        <v>4.8440591048156287</v>
      </c>
      <c r="W115" s="262">
        <v>4.4932023177485956</v>
      </c>
      <c r="DA115" s="68" t="s">
        <v>1364</v>
      </c>
    </row>
    <row r="116" spans="1:105" ht="12" customHeight="1" x14ac:dyDescent="0.25">
      <c r="A116" s="37" t="s">
        <v>160</v>
      </c>
      <c r="B116" s="228">
        <v>0.143498091560091</v>
      </c>
      <c r="C116" s="228">
        <v>7.7321049774173131E-2</v>
      </c>
      <c r="D116" s="228">
        <v>0.15668320283188061</v>
      </c>
      <c r="E116" s="228">
        <v>0.44409502497613601</v>
      </c>
      <c r="F116" s="228">
        <v>0.1697785104149464</v>
      </c>
      <c r="G116" s="228">
        <v>0.1745880895878911</v>
      </c>
      <c r="H116" s="228">
        <v>0.23275819011250909</v>
      </c>
      <c r="I116" s="228">
        <v>0.34040000196190312</v>
      </c>
      <c r="J116" s="228">
        <v>0.39242338774407559</v>
      </c>
      <c r="K116" s="228">
        <v>0.28004799151862642</v>
      </c>
      <c r="L116" s="228">
        <v>0.33450858845233999</v>
      </c>
      <c r="M116" s="228">
        <v>0.23176638566878771</v>
      </c>
      <c r="N116" s="228">
        <v>0.29796243937655581</v>
      </c>
      <c r="O116" s="228">
        <v>0.26326706362209729</v>
      </c>
      <c r="P116" s="228">
        <v>0.34477769546737869</v>
      </c>
      <c r="Q116" s="228">
        <v>0.37931034181898188</v>
      </c>
      <c r="R116" s="228">
        <v>0.54892370098541088</v>
      </c>
      <c r="S116" s="228">
        <v>0.42345681148109082</v>
      </c>
      <c r="T116" s="228">
        <v>0.41602308870378418</v>
      </c>
      <c r="U116" s="228">
        <v>0.38361097284612772</v>
      </c>
      <c r="V116" s="228">
        <v>0.36900176449091621</v>
      </c>
      <c r="W116" s="228">
        <v>0.32491408947766692</v>
      </c>
      <c r="DA116" s="69" t="s">
        <v>1365</v>
      </c>
    </row>
    <row r="117" spans="1:105" ht="12" customHeight="1" x14ac:dyDescent="0.25">
      <c r="A117" s="37" t="s">
        <v>162</v>
      </c>
      <c r="B117" s="228">
        <v>3.183528094398044</v>
      </c>
      <c r="C117" s="228">
        <v>3.0291153232851902</v>
      </c>
      <c r="D117" s="228">
        <v>2.8131486449422529</v>
      </c>
      <c r="E117" s="228">
        <v>2.317304182116827</v>
      </c>
      <c r="F117" s="228">
        <v>2.6472156977496719</v>
      </c>
      <c r="G117" s="228">
        <v>2.147343851737999</v>
      </c>
      <c r="H117" s="228">
        <v>2.853356003082649</v>
      </c>
      <c r="I117" s="228">
        <v>2.676357973358098</v>
      </c>
      <c r="J117" s="228">
        <v>3.7635870359458692</v>
      </c>
      <c r="K117" s="228">
        <v>3.7414925901786802</v>
      </c>
      <c r="L117" s="228">
        <v>3.631750901224168</v>
      </c>
      <c r="M117" s="228">
        <v>2.6885764959782632</v>
      </c>
      <c r="N117" s="228">
        <v>2.4246408631582299</v>
      </c>
      <c r="O117" s="228">
        <v>2.843571656839456</v>
      </c>
      <c r="P117" s="228">
        <v>3.4681937995736241</v>
      </c>
      <c r="Q117" s="228">
        <v>3.9177400505369082</v>
      </c>
      <c r="R117" s="228">
        <v>4.2600027902849327</v>
      </c>
      <c r="S117" s="228">
        <v>4.3194572305979024</v>
      </c>
      <c r="T117" s="228">
        <v>4.1027641679944189</v>
      </c>
      <c r="U117" s="228">
        <v>4.0809185358284852</v>
      </c>
      <c r="V117" s="228">
        <v>4.4750573403247129</v>
      </c>
      <c r="W117" s="228">
        <v>4.1682882282709288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23.27064248871902</v>
      </c>
      <c r="C121" s="263">
        <f t="shared" si="5"/>
        <v>24.112133800594648</v>
      </c>
      <c r="D121" s="263">
        <f t="shared" si="5"/>
        <v>26.036755883842311</v>
      </c>
      <c r="E121" s="263">
        <f t="shared" si="5"/>
        <v>22.836722689781968</v>
      </c>
      <c r="F121" s="263">
        <f t="shared" si="5"/>
        <v>27.720182561633091</v>
      </c>
      <c r="G121" s="263">
        <f t="shared" si="5"/>
        <v>23.477114707807001</v>
      </c>
      <c r="H121" s="263">
        <f t="shared" si="5"/>
        <v>30.38886471498639</v>
      </c>
      <c r="I121" s="263">
        <f t="shared" si="5"/>
        <v>28.560380922989442</v>
      </c>
      <c r="J121" s="263">
        <f t="shared" si="5"/>
        <v>26.001236580268159</v>
      </c>
      <c r="K121" s="263">
        <f t="shared" si="5"/>
        <v>24.013907825841851</v>
      </c>
      <c r="L121" s="263">
        <f t="shared" si="5"/>
        <v>26.133999338187721</v>
      </c>
      <c r="M121" s="263">
        <f t="shared" si="5"/>
        <v>16.482183442813799</v>
      </c>
      <c r="N121" s="263">
        <f t="shared" si="5"/>
        <v>14.88363664819396</v>
      </c>
      <c r="O121" s="263">
        <f t="shared" si="5"/>
        <v>16.741846636768638</v>
      </c>
      <c r="P121" s="263">
        <f t="shared" si="5"/>
        <v>23.147172906219449</v>
      </c>
      <c r="Q121" s="263">
        <f t="shared" si="5"/>
        <v>23.41114304692675</v>
      </c>
      <c r="R121" s="263">
        <f t="shared" si="5"/>
        <v>24.069747552366699</v>
      </c>
      <c r="S121" s="263">
        <f t="shared" si="5"/>
        <v>23.423349091181251</v>
      </c>
      <c r="T121" s="263">
        <f t="shared" si="5"/>
        <v>23.86516676935079</v>
      </c>
      <c r="U121" s="263">
        <f t="shared" si="5"/>
        <v>23.70744414876178</v>
      </c>
      <c r="V121" s="263">
        <f t="shared" si="5"/>
        <v>28.19223945571035</v>
      </c>
      <c r="W121" s="263">
        <f t="shared" si="5"/>
        <v>25.631243491475612</v>
      </c>
      <c r="DA121" s="70"/>
    </row>
    <row r="122" spans="1:105" ht="12" customHeight="1" x14ac:dyDescent="0.25">
      <c r="A122" s="60" t="s">
        <v>1054</v>
      </c>
      <c r="B122" s="264">
        <v>23.27064248871902</v>
      </c>
      <c r="C122" s="264">
        <v>24.112133800594648</v>
      </c>
      <c r="D122" s="264">
        <v>26.036755883842311</v>
      </c>
      <c r="E122" s="264">
        <v>22.836722689781968</v>
      </c>
      <c r="F122" s="264">
        <v>27.720182561633091</v>
      </c>
      <c r="G122" s="264">
        <v>23.477114707807001</v>
      </c>
      <c r="H122" s="264">
        <v>30.38886471498639</v>
      </c>
      <c r="I122" s="264">
        <v>28.560380922989442</v>
      </c>
      <c r="J122" s="264">
        <v>26.001236580268159</v>
      </c>
      <c r="K122" s="264">
        <v>24.013907825841851</v>
      </c>
      <c r="L122" s="264">
        <v>26.133999338187721</v>
      </c>
      <c r="M122" s="264">
        <v>16.482183442813799</v>
      </c>
      <c r="N122" s="264">
        <v>14.88363664819396</v>
      </c>
      <c r="O122" s="264">
        <v>16.741846636768638</v>
      </c>
      <c r="P122" s="264">
        <v>23.147172906219449</v>
      </c>
      <c r="Q122" s="264">
        <v>23.41114304692675</v>
      </c>
      <c r="R122" s="264">
        <v>24.069747552366699</v>
      </c>
      <c r="S122" s="264">
        <v>23.423349091181251</v>
      </c>
      <c r="T122" s="264">
        <v>23.86516676935079</v>
      </c>
      <c r="U122" s="264">
        <v>23.70744414876178</v>
      </c>
      <c r="V122" s="264">
        <v>28.19223945571035</v>
      </c>
      <c r="W122" s="264">
        <v>25.631243491475612</v>
      </c>
      <c r="DA122" s="72" t="s">
        <v>1370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4.8249640802966827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6.7306448101444776E-3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0.38633405255797643</v>
      </c>
      <c r="F125" s="231">
        <v>0.41427251853478342</v>
      </c>
      <c r="G125" s="231">
        <v>1.216027379595549</v>
      </c>
      <c r="H125" s="231">
        <v>0.97042296610961121</v>
      </c>
      <c r="I125" s="231">
        <v>0.43154930149029358</v>
      </c>
      <c r="J125" s="231">
        <v>0.43808665297841021</v>
      </c>
      <c r="K125" s="231">
        <v>0.41063593666984982</v>
      </c>
      <c r="L125" s="231">
        <v>0.37993560233643581</v>
      </c>
      <c r="M125" s="231">
        <v>0.32223768596172297</v>
      </c>
      <c r="N125" s="231">
        <v>0.33627944690099049</v>
      </c>
      <c r="O125" s="231">
        <v>0.36042823576844613</v>
      </c>
      <c r="P125" s="231">
        <v>0.5120993967657419</v>
      </c>
      <c r="Q125" s="231">
        <v>0.52044651233601524</v>
      </c>
      <c r="R125" s="231">
        <v>0.54779737329484424</v>
      </c>
      <c r="S125" s="231">
        <v>0.50202143936953558</v>
      </c>
      <c r="T125" s="231">
        <v>0.52780852979334514</v>
      </c>
      <c r="U125" s="231">
        <v>0.50135008647296098</v>
      </c>
      <c r="V125" s="231">
        <v>0.55458295000223712</v>
      </c>
      <c r="W125" s="231">
        <v>0.29095517965235551</v>
      </c>
      <c r="DA125" s="73" t="s">
        <v>1373</v>
      </c>
    </row>
    <row r="126" spans="1:105" ht="12" customHeight="1" x14ac:dyDescent="0.25">
      <c r="A126" s="64" t="s">
        <v>160</v>
      </c>
      <c r="B126" s="231">
        <v>0.90270366330737029</v>
      </c>
      <c r="C126" s="231">
        <v>0.53168918675846077</v>
      </c>
      <c r="D126" s="231">
        <v>1.034267665230634</v>
      </c>
      <c r="E126" s="231">
        <v>3.15486950094424</v>
      </c>
      <c r="F126" s="231">
        <v>1.269761066253257</v>
      </c>
      <c r="G126" s="231">
        <v>1.241787417465537</v>
      </c>
      <c r="H126" s="231">
        <v>1.4634305342195</v>
      </c>
      <c r="I126" s="231">
        <v>2.2356604964828759</v>
      </c>
      <c r="J126" s="231">
        <v>1.78395121193642</v>
      </c>
      <c r="K126" s="231">
        <v>1.253094658398296</v>
      </c>
      <c r="L126" s="231">
        <v>1.54973179527761</v>
      </c>
      <c r="M126" s="231">
        <v>0.98601943396841696</v>
      </c>
      <c r="N126" s="231">
        <v>1.376094689706024</v>
      </c>
      <c r="O126" s="231">
        <v>1.100977455689121</v>
      </c>
      <c r="P126" s="231">
        <v>1.566643098466123</v>
      </c>
      <c r="Q126" s="231">
        <v>1.589361223394635</v>
      </c>
      <c r="R126" s="231">
        <v>2.224234748995547</v>
      </c>
      <c r="S126" s="231">
        <v>1.7341918455423051</v>
      </c>
      <c r="T126" s="231">
        <v>1.743267365296534</v>
      </c>
      <c r="U126" s="231">
        <v>1.4909165330467939</v>
      </c>
      <c r="V126" s="231">
        <v>1.5074579325343089</v>
      </c>
      <c r="W126" s="231">
        <v>1.3103667526453939</v>
      </c>
      <c r="DA126" s="73" t="s">
        <v>1374</v>
      </c>
    </row>
    <row r="127" spans="1:105" ht="12" customHeight="1" x14ac:dyDescent="0.25">
      <c r="A127" s="64" t="s">
        <v>70</v>
      </c>
      <c r="B127" s="231">
        <v>2.3413137894150808</v>
      </c>
      <c r="C127" s="231">
        <v>2.7510861462659371</v>
      </c>
      <c r="D127" s="231">
        <v>1.6078968370843809</v>
      </c>
      <c r="E127" s="231">
        <v>2.8332939875882932</v>
      </c>
      <c r="F127" s="231">
        <v>3.0381889150491559</v>
      </c>
      <c r="G127" s="231">
        <v>2.5479995812154592</v>
      </c>
      <c r="H127" s="231">
        <v>4.066776314412607</v>
      </c>
      <c r="I127" s="231">
        <v>2.8399949486096481</v>
      </c>
      <c r="J127" s="231">
        <v>2.3991253364579941</v>
      </c>
      <c r="K127" s="231">
        <v>1.80180019472632</v>
      </c>
      <c r="L127" s="231">
        <v>1.249690835181827</v>
      </c>
      <c r="M127" s="231">
        <v>1.0586738640668729</v>
      </c>
      <c r="N127" s="231">
        <v>1.1041937407861999</v>
      </c>
      <c r="O127" s="231">
        <v>1.183384053617947</v>
      </c>
      <c r="P127" s="231">
        <v>1.1204822749014269</v>
      </c>
      <c r="Q127" s="231">
        <v>0</v>
      </c>
      <c r="R127" s="231">
        <v>0</v>
      </c>
      <c r="S127" s="231">
        <v>1.5867881772134631E-2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0.87823516774065846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1.379928205418036E-3</v>
      </c>
      <c r="T128" s="231">
        <v>1.340639648031551E-3</v>
      </c>
      <c r="U128" s="231">
        <v>0</v>
      </c>
      <c r="V128" s="231">
        <v>0</v>
      </c>
      <c r="W128" s="231">
        <v>0</v>
      </c>
      <c r="DA128" s="73" t="s">
        <v>1376</v>
      </c>
    </row>
    <row r="129" spans="1:105" ht="12" customHeight="1" x14ac:dyDescent="0.25">
      <c r="A129" s="64" t="s">
        <v>162</v>
      </c>
      <c r="B129" s="231">
        <v>20.02662503599657</v>
      </c>
      <c r="C129" s="231">
        <v>20.829358467570248</v>
      </c>
      <c r="D129" s="231">
        <v>18.569627301230611</v>
      </c>
      <c r="E129" s="231">
        <v>16.46222514869147</v>
      </c>
      <c r="F129" s="231">
        <v>19.79833265565669</v>
      </c>
      <c r="G129" s="231">
        <v>15.27334758261294</v>
      </c>
      <c r="H129" s="231">
        <v>17.940027364413009</v>
      </c>
      <c r="I129" s="231">
        <v>17.577637370734571</v>
      </c>
      <c r="J129" s="231">
        <v>17.109213833051399</v>
      </c>
      <c r="K129" s="231">
        <v>16.74157473426434</v>
      </c>
      <c r="L129" s="231">
        <v>16.825397130146051</v>
      </c>
      <c r="M129" s="231">
        <v>11.43819310593965</v>
      </c>
      <c r="N129" s="231">
        <v>11.19783897331992</v>
      </c>
      <c r="O129" s="231">
        <v>11.89175829571575</v>
      </c>
      <c r="P129" s="231">
        <v>15.759203543835699</v>
      </c>
      <c r="Q129" s="231">
        <v>16.415856445683389</v>
      </c>
      <c r="R129" s="231">
        <v>17.261499585388759</v>
      </c>
      <c r="S129" s="231">
        <v>17.689566688682561</v>
      </c>
      <c r="T129" s="231">
        <v>17.1918700566765</v>
      </c>
      <c r="U129" s="231">
        <v>15.860622729173899</v>
      </c>
      <c r="V129" s="231">
        <v>18.281648857493309</v>
      </c>
      <c r="W129" s="231">
        <v>16.8105554257438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3.1996274061392049</v>
      </c>
      <c r="G131" s="231">
        <v>3.1979527469175091</v>
      </c>
      <c r="H131" s="231">
        <v>5.94820753583166</v>
      </c>
      <c r="I131" s="231">
        <v>4.5973036379313914</v>
      </c>
      <c r="J131" s="231">
        <v>4.2708595458439298</v>
      </c>
      <c r="K131" s="231">
        <v>3.806802301783045</v>
      </c>
      <c r="L131" s="231">
        <v>6.1292439752457932</v>
      </c>
      <c r="M131" s="231">
        <v>2.67705935287713</v>
      </c>
      <c r="N131" s="231">
        <v>0.86922979748082885</v>
      </c>
      <c r="O131" s="231">
        <v>2.2052985959773772</v>
      </c>
      <c r="P131" s="231">
        <v>4.1887445922504511</v>
      </c>
      <c r="Q131" s="231">
        <v>4.8854788655127166</v>
      </c>
      <c r="R131" s="231">
        <v>4.0362158446875522</v>
      </c>
      <c r="S131" s="231">
        <v>3.480321307609294</v>
      </c>
      <c r="T131" s="231">
        <v>4.4008801779363784</v>
      </c>
      <c r="U131" s="231">
        <v>5.8478241552579799</v>
      </c>
      <c r="V131" s="231">
        <v>7.8485497156804964</v>
      </c>
      <c r="W131" s="231">
        <v>7.2193661334340629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15.6623695319395</v>
      </c>
      <c r="C134" s="263">
        <v>15.8376622149576</v>
      </c>
      <c r="D134" s="263">
        <v>17.45649512773225</v>
      </c>
      <c r="E134" s="263">
        <v>19.25850184762955</v>
      </c>
      <c r="F134" s="263">
        <v>19.65775449161282</v>
      </c>
      <c r="G134" s="263">
        <v>17.949252215886411</v>
      </c>
      <c r="H134" s="263">
        <v>23.35720070825149</v>
      </c>
      <c r="I134" s="263">
        <v>22.368463296195848</v>
      </c>
      <c r="J134" s="263">
        <v>23.813723010018801</v>
      </c>
      <c r="K134" s="263">
        <v>21.865653737290049</v>
      </c>
      <c r="L134" s="263">
        <v>21.218688686527621</v>
      </c>
      <c r="M134" s="263">
        <v>16.93347178234615</v>
      </c>
      <c r="N134" s="263">
        <v>16.145608363232039</v>
      </c>
      <c r="O134" s="263">
        <v>18.1361877416591</v>
      </c>
      <c r="P134" s="263">
        <v>25.20105635003463</v>
      </c>
      <c r="Q134" s="263">
        <v>27.903032045726409</v>
      </c>
      <c r="R134" s="263">
        <v>30.66006566170363</v>
      </c>
      <c r="S134" s="263">
        <v>30.950485287958209</v>
      </c>
      <c r="T134" s="263">
        <v>28.586224775044801</v>
      </c>
      <c r="U134" s="263">
        <v>28.925569139671509</v>
      </c>
      <c r="V134" s="263">
        <v>30.458801277752301</v>
      </c>
      <c r="W134" s="263">
        <v>28.186370233573161</v>
      </c>
      <c r="DA134" s="70" t="s">
        <v>1382</v>
      </c>
    </row>
    <row r="135" spans="1:105" ht="12" customHeight="1" x14ac:dyDescent="0.25">
      <c r="A135" s="60" t="s">
        <v>1014</v>
      </c>
      <c r="B135" s="264">
        <v>15.6623695319395</v>
      </c>
      <c r="C135" s="264">
        <v>15.8376622149576</v>
      </c>
      <c r="D135" s="264">
        <v>17.45649512773225</v>
      </c>
      <c r="E135" s="264">
        <v>19.25850184762955</v>
      </c>
      <c r="F135" s="264">
        <v>19.65775449161282</v>
      </c>
      <c r="G135" s="264">
        <v>17.949252215886411</v>
      </c>
      <c r="H135" s="264">
        <v>23.35720070825149</v>
      </c>
      <c r="I135" s="264">
        <v>22.368463296195848</v>
      </c>
      <c r="J135" s="264">
        <v>23.813723010018801</v>
      </c>
      <c r="K135" s="264">
        <v>21.865653737290049</v>
      </c>
      <c r="L135" s="264">
        <v>21.218688686527621</v>
      </c>
      <c r="M135" s="264">
        <v>16.93347178234615</v>
      </c>
      <c r="N135" s="264">
        <v>16.145608363232039</v>
      </c>
      <c r="O135" s="264">
        <v>18.1361877416591</v>
      </c>
      <c r="P135" s="264">
        <v>25.20105635003463</v>
      </c>
      <c r="Q135" s="264">
        <v>27.903032045726409</v>
      </c>
      <c r="R135" s="264">
        <v>30.66006566170363</v>
      </c>
      <c r="S135" s="264">
        <v>30.950485287958209</v>
      </c>
      <c r="T135" s="264">
        <v>28.586224775044801</v>
      </c>
      <c r="U135" s="264">
        <v>28.925569139671509</v>
      </c>
      <c r="V135" s="264">
        <v>30.458801277752301</v>
      </c>
      <c r="W135" s="264">
        <v>28.186370233573161</v>
      </c>
      <c r="DA135" s="72" t="s">
        <v>1383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3.2349253622434229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1.0901000798517571E-2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0.32580047347682828</v>
      </c>
      <c r="F137" s="297">
        <v>0.33211594967311697</v>
      </c>
      <c r="G137" s="297">
        <v>1.0763157856266059</v>
      </c>
      <c r="H137" s="297">
        <v>0.92740403112609082</v>
      </c>
      <c r="I137" s="297">
        <v>0.41815727661586177</v>
      </c>
      <c r="J137" s="297">
        <v>0.48008712374789708</v>
      </c>
      <c r="K137" s="297">
        <v>0.44433989779587257</v>
      </c>
      <c r="L137" s="297">
        <v>0.40299094493498572</v>
      </c>
      <c r="M137" s="297">
        <v>0.39525923323057871</v>
      </c>
      <c r="N137" s="297">
        <v>0.38741819815166789</v>
      </c>
      <c r="O137" s="297">
        <v>0.44967994691370278</v>
      </c>
      <c r="P137" s="297">
        <v>0.68072339863759612</v>
      </c>
      <c r="Q137" s="297">
        <v>0.78388745308077523</v>
      </c>
      <c r="R137" s="297">
        <v>0.83836957355306141</v>
      </c>
      <c r="S137" s="297">
        <v>0.77916365217857375</v>
      </c>
      <c r="T137" s="297">
        <v>0.77521939937819007</v>
      </c>
      <c r="U137" s="297">
        <v>0.81199021002287686</v>
      </c>
      <c r="V137" s="297">
        <v>0.83032783541276012</v>
      </c>
      <c r="W137" s="297">
        <v>0.44541739310876072</v>
      </c>
      <c r="DA137" s="122" t="s">
        <v>1385</v>
      </c>
    </row>
    <row r="138" spans="1:105" ht="12" customHeight="1" x14ac:dyDescent="0.25">
      <c r="A138" s="59" t="s">
        <v>160</v>
      </c>
      <c r="B138" s="297">
        <v>0.60756716792024501</v>
      </c>
      <c r="C138" s="297">
        <v>0.34923137922444408</v>
      </c>
      <c r="D138" s="297">
        <v>0.6934307998821696</v>
      </c>
      <c r="E138" s="297">
        <v>2.6605420111420028</v>
      </c>
      <c r="F138" s="297">
        <v>1.0179480499169109</v>
      </c>
      <c r="G138" s="297">
        <v>1.099116205965027</v>
      </c>
      <c r="H138" s="297">
        <v>1.3985565306117</v>
      </c>
      <c r="I138" s="297">
        <v>2.1662825114501372</v>
      </c>
      <c r="J138" s="297">
        <v>1.9549831076166999</v>
      </c>
      <c r="K138" s="297">
        <v>1.355945504810794</v>
      </c>
      <c r="L138" s="297">
        <v>1.643772988722684</v>
      </c>
      <c r="M138" s="297">
        <v>1.2094590496379749</v>
      </c>
      <c r="N138" s="297">
        <v>1.5853604199871081</v>
      </c>
      <c r="O138" s="297">
        <v>1.37360904251001</v>
      </c>
      <c r="P138" s="297">
        <v>2.0825070702589348</v>
      </c>
      <c r="Q138" s="297">
        <v>2.3938681341912589</v>
      </c>
      <c r="R138" s="297">
        <v>3.4040519887517462</v>
      </c>
      <c r="S138" s="297">
        <v>2.6915568658740452</v>
      </c>
      <c r="T138" s="297">
        <v>2.5604259946498069</v>
      </c>
      <c r="U138" s="297">
        <v>2.414699152267</v>
      </c>
      <c r="V138" s="297">
        <v>2.256982985308075</v>
      </c>
      <c r="W138" s="297">
        <v>2.0060139285957499</v>
      </c>
      <c r="DA138" s="122" t="s">
        <v>1386</v>
      </c>
    </row>
    <row r="139" spans="1:105" ht="12" customHeight="1" x14ac:dyDescent="0.25">
      <c r="A139" s="59" t="s">
        <v>70</v>
      </c>
      <c r="B139" s="297">
        <v>1.5758276454043529</v>
      </c>
      <c r="C139" s="297">
        <v>1.8070061102487249</v>
      </c>
      <c r="D139" s="297">
        <v>1.078023830145366</v>
      </c>
      <c r="E139" s="297">
        <v>2.3893532463509439</v>
      </c>
      <c r="F139" s="297">
        <v>2.4356696417533819</v>
      </c>
      <c r="G139" s="297">
        <v>2.2552552821173482</v>
      </c>
      <c r="H139" s="297">
        <v>3.8864957646193572</v>
      </c>
      <c r="I139" s="297">
        <v>2.7518629950560261</v>
      </c>
      <c r="J139" s="297">
        <v>2.6291355248104011</v>
      </c>
      <c r="K139" s="297">
        <v>1.9496874064798819</v>
      </c>
      <c r="L139" s="297">
        <v>1.3255248717138171</v>
      </c>
      <c r="M139" s="297">
        <v>1.2985775344787931</v>
      </c>
      <c r="N139" s="297">
        <v>1.2721108988611221</v>
      </c>
      <c r="O139" s="297">
        <v>1.4764217272680951</v>
      </c>
      <c r="P139" s="297">
        <v>1.489434486940036</v>
      </c>
      <c r="Q139" s="297">
        <v>0</v>
      </c>
      <c r="R139" s="297">
        <v>0</v>
      </c>
      <c r="S139" s="297">
        <v>2.4627786274309671E-2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1387</v>
      </c>
    </row>
    <row r="140" spans="1:105" ht="12" customHeight="1" x14ac:dyDescent="0.25">
      <c r="A140" s="59" t="s">
        <v>162</v>
      </c>
      <c r="B140" s="297">
        <v>13.4789747186149</v>
      </c>
      <c r="C140" s="297">
        <v>13.68142472548443</v>
      </c>
      <c r="D140" s="297">
        <v>12.45011513546129</v>
      </c>
      <c r="E140" s="297">
        <v>13.88280611665977</v>
      </c>
      <c r="F140" s="297">
        <v>15.87202085026941</v>
      </c>
      <c r="G140" s="297">
        <v>13.518564942177431</v>
      </c>
      <c r="H140" s="297">
        <v>17.144744381894341</v>
      </c>
      <c r="I140" s="297">
        <v>17.03216051307383</v>
      </c>
      <c r="J140" s="297">
        <v>18.749517253843798</v>
      </c>
      <c r="K140" s="297">
        <v>18.115680928203499</v>
      </c>
      <c r="L140" s="297">
        <v>17.846399881156131</v>
      </c>
      <c r="M140" s="297">
        <v>14.030175964998801</v>
      </c>
      <c r="N140" s="297">
        <v>12.90071884623214</v>
      </c>
      <c r="O140" s="297">
        <v>14.836477024967291</v>
      </c>
      <c r="P140" s="297">
        <v>20.948391394198062</v>
      </c>
      <c r="Q140" s="297">
        <v>24.72527645845437</v>
      </c>
      <c r="R140" s="297">
        <v>26.417644099398832</v>
      </c>
      <c r="S140" s="297">
        <v>27.455136983631281</v>
      </c>
      <c r="T140" s="297">
        <v>25.250579381016809</v>
      </c>
      <c r="U140" s="297">
        <v>25.687978776583119</v>
      </c>
      <c r="V140" s="297">
        <v>27.37149045703147</v>
      </c>
      <c r="W140" s="297">
        <v>25.73493891186865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9.3926756083543435</v>
      </c>
      <c r="C142" s="263">
        <f t="shared" si="6"/>
        <v>9.0869343219345406</v>
      </c>
      <c r="D142" s="263">
        <f t="shared" si="6"/>
        <v>8.9205027253884275</v>
      </c>
      <c r="E142" s="263">
        <f t="shared" si="6"/>
        <v>7.6752367640702701</v>
      </c>
      <c r="F142" s="263">
        <f t="shared" si="6"/>
        <v>8.7374917703463115</v>
      </c>
      <c r="G142" s="263">
        <f t="shared" si="6"/>
        <v>7.2107421330502977</v>
      </c>
      <c r="H142" s="263">
        <f t="shared" si="6"/>
        <v>9.4964237047747844</v>
      </c>
      <c r="I142" s="263">
        <f t="shared" si="6"/>
        <v>8.9861623540821842</v>
      </c>
      <c r="J142" s="263">
        <f t="shared" si="6"/>
        <v>11.082965191584716</v>
      </c>
      <c r="K142" s="263">
        <f t="shared" si="6"/>
        <v>10.734776974778411</v>
      </c>
      <c r="L142" s="263">
        <f t="shared" si="6"/>
        <v>10.796042639887588</v>
      </c>
      <c r="M142" s="263">
        <f t="shared" si="6"/>
        <v>7.6379887451813309</v>
      </c>
      <c r="N142" s="263">
        <f t="shared" si="6"/>
        <v>6.9558190096760253</v>
      </c>
      <c r="O142" s="263">
        <f t="shared" si="6"/>
        <v>8.0140410156503208</v>
      </c>
      <c r="P142" s="263">
        <f t="shared" si="6"/>
        <v>10.053393281462016</v>
      </c>
      <c r="Q142" s="263">
        <f t="shared" si="6"/>
        <v>11.039587716090216</v>
      </c>
      <c r="R142" s="263">
        <f t="shared" si="6"/>
        <v>11.945711228767028</v>
      </c>
      <c r="S142" s="263">
        <f t="shared" si="6"/>
        <v>11.903752390694327</v>
      </c>
      <c r="T142" s="263">
        <f t="shared" si="6"/>
        <v>11.509257250494221</v>
      </c>
      <c r="U142" s="263">
        <f t="shared" si="6"/>
        <v>11.415442362676183</v>
      </c>
      <c r="V142" s="263">
        <f t="shared" si="6"/>
        <v>12.740012837619528</v>
      </c>
      <c r="W142" s="263">
        <f t="shared" si="6"/>
        <v>11.783493813960819</v>
      </c>
      <c r="DA142" s="70"/>
    </row>
    <row r="143" spans="1:105" ht="12" customHeight="1" x14ac:dyDescent="0.25">
      <c r="A143" s="60" t="s">
        <v>1024</v>
      </c>
      <c r="B143" s="264">
        <v>6.7755428764370667</v>
      </c>
      <c r="C143" s="264">
        <v>6.3751632723600977</v>
      </c>
      <c r="D143" s="264">
        <v>5.9922790594721684</v>
      </c>
      <c r="E143" s="264">
        <v>5.1069048209311987</v>
      </c>
      <c r="F143" s="264">
        <v>5.6199415285796102</v>
      </c>
      <c r="G143" s="264">
        <v>4.5703885036838532</v>
      </c>
      <c r="H143" s="264">
        <v>6.078740133298334</v>
      </c>
      <c r="I143" s="264">
        <v>5.7741192063342686</v>
      </c>
      <c r="J143" s="264">
        <v>8.1587362040295659</v>
      </c>
      <c r="K143" s="264">
        <v>8.0340529091355322</v>
      </c>
      <c r="L143" s="264">
        <v>7.8568824891941924</v>
      </c>
      <c r="M143" s="264">
        <v>5.7843200378147781</v>
      </c>
      <c r="N143" s="264">
        <v>5.2819308623747609</v>
      </c>
      <c r="O143" s="264">
        <v>6.131169288018949</v>
      </c>
      <c r="P143" s="264">
        <v>7.4501465557395594</v>
      </c>
      <c r="Q143" s="264">
        <v>8.4066535893504124</v>
      </c>
      <c r="R143" s="264">
        <v>9.2387071484618808</v>
      </c>
      <c r="S143" s="264">
        <v>9.269445511227083</v>
      </c>
      <c r="T143" s="264">
        <v>8.8252613472865402</v>
      </c>
      <c r="U143" s="264">
        <v>8.7491847334808064</v>
      </c>
      <c r="V143" s="264">
        <v>9.5693727187935327</v>
      </c>
      <c r="W143" s="264">
        <v>8.9008760979350914</v>
      </c>
      <c r="DA143" s="72" t="s">
        <v>1390</v>
      </c>
    </row>
    <row r="144" spans="1:105" ht="12" customHeight="1" x14ac:dyDescent="0.25">
      <c r="A144" s="60" t="s">
        <v>1026</v>
      </c>
      <c r="B144" s="264">
        <v>2.6171327319172768</v>
      </c>
      <c r="C144" s="264">
        <v>2.7117710495744429</v>
      </c>
      <c r="D144" s="264">
        <v>2.928223665916259</v>
      </c>
      <c r="E144" s="264">
        <v>2.5683319431390719</v>
      </c>
      <c r="F144" s="264">
        <v>3.1175502417667009</v>
      </c>
      <c r="G144" s="264">
        <v>2.640353629366444</v>
      </c>
      <c r="H144" s="264">
        <v>3.41768357147645</v>
      </c>
      <c r="I144" s="264">
        <v>3.2120431477479152</v>
      </c>
      <c r="J144" s="264">
        <v>2.924228987555149</v>
      </c>
      <c r="K144" s="264">
        <v>2.7007240656428788</v>
      </c>
      <c r="L144" s="264">
        <v>2.9391601506933962</v>
      </c>
      <c r="M144" s="264">
        <v>1.853668707366553</v>
      </c>
      <c r="N144" s="264">
        <v>1.6738881473012639</v>
      </c>
      <c r="O144" s="264">
        <v>1.882871727631372</v>
      </c>
      <c r="P144" s="264">
        <v>2.6032467257224572</v>
      </c>
      <c r="Q144" s="264">
        <v>2.6329341267398032</v>
      </c>
      <c r="R144" s="264">
        <v>2.7070040803051461</v>
      </c>
      <c r="S144" s="264">
        <v>2.634306879467244</v>
      </c>
      <c r="T144" s="264">
        <v>2.683995903207681</v>
      </c>
      <c r="U144" s="264">
        <v>2.666257629195377</v>
      </c>
      <c r="V144" s="264">
        <v>3.1706401188259941</v>
      </c>
      <c r="W144" s="264">
        <v>2.8826177160257278</v>
      </c>
      <c r="DA144" s="72" t="s">
        <v>1391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0.54263956962043891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7.569619467136555E-4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4.3449057966228367E-2</v>
      </c>
      <c r="F147" s="231">
        <v>4.6591157451573668E-2</v>
      </c>
      <c r="G147" s="231">
        <v>0.1367605152968982</v>
      </c>
      <c r="H147" s="231">
        <v>0.10913861573185631</v>
      </c>
      <c r="I147" s="231">
        <v>4.8534190790554987E-2</v>
      </c>
      <c r="J147" s="231">
        <v>4.9269414004434582E-2</v>
      </c>
      <c r="K147" s="231">
        <v>4.618216928394453E-2</v>
      </c>
      <c r="L147" s="231">
        <v>4.2729456282843178E-2</v>
      </c>
      <c r="M147" s="231">
        <v>3.6240460305147743E-2</v>
      </c>
      <c r="N147" s="231">
        <v>3.7819666903578748E-2</v>
      </c>
      <c r="O147" s="231">
        <v>4.0535560365128662E-2</v>
      </c>
      <c r="P147" s="231">
        <v>5.7593256994104253E-2</v>
      </c>
      <c r="Q147" s="231">
        <v>5.8532015319605932E-2</v>
      </c>
      <c r="R147" s="231">
        <v>6.1608029808512751E-2</v>
      </c>
      <c r="S147" s="231">
        <v>5.6459839548270253E-2</v>
      </c>
      <c r="T147" s="231">
        <v>5.9359984589034777E-2</v>
      </c>
      <c r="U147" s="231">
        <v>5.6384335846937347E-2</v>
      </c>
      <c r="V147" s="231">
        <v>6.2371169670872001E-2</v>
      </c>
      <c r="W147" s="231">
        <v>3.2722273334661503E-2</v>
      </c>
      <c r="DA147" s="73" t="s">
        <v>1394</v>
      </c>
    </row>
    <row r="148" spans="1:105" ht="12" customHeight="1" x14ac:dyDescent="0.25">
      <c r="A148" s="64" t="s">
        <v>160</v>
      </c>
      <c r="B148" s="231">
        <v>0.1015225645621356</v>
      </c>
      <c r="C148" s="231">
        <v>5.9796422662013217E-2</v>
      </c>
      <c r="D148" s="231">
        <v>0.1163189096111524</v>
      </c>
      <c r="E148" s="231">
        <v>0.35481238817756428</v>
      </c>
      <c r="F148" s="231">
        <v>0.14280367419234541</v>
      </c>
      <c r="G148" s="231">
        <v>0.13965761787228509</v>
      </c>
      <c r="H148" s="231">
        <v>0.16458471027818489</v>
      </c>
      <c r="I148" s="231">
        <v>0.25143355047614963</v>
      </c>
      <c r="J148" s="231">
        <v>0.2006320672566573</v>
      </c>
      <c r="K148" s="231">
        <v>0.140929286687065</v>
      </c>
      <c r="L148" s="231">
        <v>0.17429058132280309</v>
      </c>
      <c r="M148" s="231">
        <v>0.110892672438944</v>
      </c>
      <c r="N148" s="231">
        <v>0.15476248480861909</v>
      </c>
      <c r="O148" s="231">
        <v>0.1238214259784116</v>
      </c>
      <c r="P148" s="231">
        <v>0.17619251098097599</v>
      </c>
      <c r="Q148" s="231">
        <v>0.178747504827279</v>
      </c>
      <c r="R148" s="231">
        <v>0.25014855382209478</v>
      </c>
      <c r="S148" s="231">
        <v>0.19503588027674759</v>
      </c>
      <c r="T148" s="231">
        <v>0.1960565585764322</v>
      </c>
      <c r="U148" s="231">
        <v>0.1676759230470298</v>
      </c>
      <c r="V148" s="231">
        <v>0.16953625148667131</v>
      </c>
      <c r="W148" s="231">
        <v>0.1473703925805612</v>
      </c>
      <c r="DA148" s="73" t="s">
        <v>1395</v>
      </c>
    </row>
    <row r="149" spans="1:105" ht="12" customHeight="1" x14ac:dyDescent="0.25">
      <c r="A149" s="64" t="s">
        <v>70</v>
      </c>
      <c r="B149" s="231">
        <v>0.26331584772263789</v>
      </c>
      <c r="C149" s="231">
        <v>0.30940089450504388</v>
      </c>
      <c r="D149" s="231">
        <v>0.18083211256069781</v>
      </c>
      <c r="E149" s="231">
        <v>0.31864639911237458</v>
      </c>
      <c r="F149" s="231">
        <v>0.34168990646381942</v>
      </c>
      <c r="G149" s="231">
        <v>0.28656076462621022</v>
      </c>
      <c r="H149" s="231">
        <v>0.45736998499266718</v>
      </c>
      <c r="I149" s="231">
        <v>0.31940002267187839</v>
      </c>
      <c r="J149" s="231">
        <v>0.26981762317306351</v>
      </c>
      <c r="K149" s="231">
        <v>0.20263945304815489</v>
      </c>
      <c r="L149" s="231">
        <v>0.1405464757200795</v>
      </c>
      <c r="M149" s="231">
        <v>0.11906375268400569</v>
      </c>
      <c r="N149" s="231">
        <v>0.124183145471409</v>
      </c>
      <c r="O149" s="231">
        <v>0.13308928374684359</v>
      </c>
      <c r="P149" s="231">
        <v>0.12601503540777739</v>
      </c>
      <c r="Q149" s="231">
        <v>0</v>
      </c>
      <c r="R149" s="231">
        <v>0</v>
      </c>
      <c r="S149" s="231">
        <v>1.784581271968701E-3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9.8770715287692074E-2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1.551936211407204E-4</v>
      </c>
      <c r="T150" s="231">
        <v>1.507750336618475E-4</v>
      </c>
      <c r="U150" s="231">
        <v>0</v>
      </c>
      <c r="V150" s="231">
        <v>0</v>
      </c>
      <c r="W150" s="231">
        <v>0</v>
      </c>
      <c r="DA150" s="73" t="s">
        <v>1397</v>
      </c>
    </row>
    <row r="151" spans="1:105" ht="12" customHeight="1" x14ac:dyDescent="0.25">
      <c r="A151" s="64" t="s">
        <v>162</v>
      </c>
      <c r="B151" s="231">
        <v>2.2522943196325032</v>
      </c>
      <c r="C151" s="231">
        <v>2.3425737324073861</v>
      </c>
      <c r="D151" s="231">
        <v>2.0884330741239689</v>
      </c>
      <c r="E151" s="231">
        <v>1.8514240978829051</v>
      </c>
      <c r="F151" s="231">
        <v>2.2266194178190082</v>
      </c>
      <c r="G151" s="231">
        <v>1.717716986275025</v>
      </c>
      <c r="H151" s="231">
        <v>2.0176251192745411</v>
      </c>
      <c r="I151" s="231">
        <v>1.976868929812436</v>
      </c>
      <c r="J151" s="231">
        <v>1.9241876781682079</v>
      </c>
      <c r="K151" s="231">
        <v>1.8828411481171079</v>
      </c>
      <c r="L151" s="231">
        <v>1.8922682335977139</v>
      </c>
      <c r="M151" s="231">
        <v>1.2863963505114659</v>
      </c>
      <c r="N151" s="231">
        <v>1.2593649237669899</v>
      </c>
      <c r="O151" s="231">
        <v>1.337406558106583</v>
      </c>
      <c r="P151" s="231">
        <v>1.772358775376017</v>
      </c>
      <c r="Q151" s="231">
        <v>1.8462092418496929</v>
      </c>
      <c r="R151" s="231">
        <v>1.941314494810247</v>
      </c>
      <c r="S151" s="231">
        <v>1.989457060191943</v>
      </c>
      <c r="T151" s="231">
        <v>1.9334836100897601</v>
      </c>
      <c r="U151" s="231">
        <v>1.783764883725697</v>
      </c>
      <c r="V151" s="231">
        <v>2.0560455793843269</v>
      </c>
      <c r="W151" s="231">
        <v>1.8905990613603161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0.35984608583995492</v>
      </c>
      <c r="G153" s="231">
        <v>0.35965774529602579</v>
      </c>
      <c r="H153" s="231">
        <v>0.66896514119920103</v>
      </c>
      <c r="I153" s="231">
        <v>0.51703573870920339</v>
      </c>
      <c r="J153" s="231">
        <v>0.48032220495278621</v>
      </c>
      <c r="K153" s="231">
        <v>0.42813200850660588</v>
      </c>
      <c r="L153" s="231">
        <v>0.68932540376995632</v>
      </c>
      <c r="M153" s="231">
        <v>0.30107547142698993</v>
      </c>
      <c r="N153" s="231">
        <v>9.7757926350667282E-2</v>
      </c>
      <c r="O153" s="231">
        <v>0.24801889943440561</v>
      </c>
      <c r="P153" s="231">
        <v>0.47108714696358178</v>
      </c>
      <c r="Q153" s="231">
        <v>0.54944536474322514</v>
      </c>
      <c r="R153" s="231">
        <v>0.45393300186429081</v>
      </c>
      <c r="S153" s="231">
        <v>0.39141432455717368</v>
      </c>
      <c r="T153" s="231">
        <v>0.49494497491879252</v>
      </c>
      <c r="U153" s="231">
        <v>0.65767552462899914</v>
      </c>
      <c r="V153" s="231">
        <v>0.88268711828412305</v>
      </c>
      <c r="W153" s="231">
        <v>0.81192598875018951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</v>
      </c>
      <c r="D160" s="234">
        <f t="shared" si="7"/>
        <v>0.99999999999999989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0.99999999999999989</v>
      </c>
      <c r="I160" s="234">
        <f t="shared" si="7"/>
        <v>1</v>
      </c>
      <c r="J160" s="234">
        <f t="shared" si="7"/>
        <v>1</v>
      </c>
      <c r="K160" s="234">
        <f t="shared" si="7"/>
        <v>1</v>
      </c>
      <c r="L160" s="234">
        <f t="shared" si="7"/>
        <v>1</v>
      </c>
      <c r="M160" s="234">
        <f t="shared" si="7"/>
        <v>1.0000000000000002</v>
      </c>
      <c r="N160" s="234">
        <f t="shared" si="7"/>
        <v>1</v>
      </c>
      <c r="O160" s="234">
        <f t="shared" si="7"/>
        <v>1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0.99999999999999989</v>
      </c>
      <c r="W160" s="234">
        <f t="shared" si="7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7.743640935954671E-3</v>
      </c>
      <c r="C165" s="270">
        <f t="shared" si="12"/>
        <v>6.2484403832618754E-3</v>
      </c>
      <c r="D165" s="270">
        <f t="shared" si="12"/>
        <v>6.1441986690187467E-3</v>
      </c>
      <c r="E165" s="270">
        <f t="shared" si="12"/>
        <v>5.2383634879570743E-3</v>
      </c>
      <c r="F165" s="270">
        <f t="shared" si="12"/>
        <v>5.3055388409426673E-3</v>
      </c>
      <c r="G165" s="270">
        <f t="shared" si="12"/>
        <v>4.2605442548157178E-3</v>
      </c>
      <c r="H165" s="270">
        <f t="shared" si="12"/>
        <v>4.3147153108276399E-3</v>
      </c>
      <c r="I165" s="270">
        <f t="shared" si="12"/>
        <v>4.902067565885411E-3</v>
      </c>
      <c r="J165" s="270">
        <f t="shared" si="12"/>
        <v>8.6157053712346467E-3</v>
      </c>
      <c r="K165" s="270">
        <f t="shared" si="12"/>
        <v>6.7602799297942625E-3</v>
      </c>
      <c r="L165" s="270">
        <f t="shared" si="12"/>
        <v>5.4581514572166825E-3</v>
      </c>
      <c r="M165" s="270">
        <f t="shared" si="12"/>
        <v>4.9941144812175788E-3</v>
      </c>
      <c r="N165" s="270">
        <f t="shared" si="12"/>
        <v>7.262388200407967E-3</v>
      </c>
      <c r="O165" s="270">
        <f t="shared" si="12"/>
        <v>7.2081932488102466E-3</v>
      </c>
      <c r="P165" s="270">
        <f t="shared" si="12"/>
        <v>6.9179155717388066E-3</v>
      </c>
      <c r="Q165" s="270">
        <f t="shared" si="12"/>
        <v>9.6780880229573145E-3</v>
      </c>
      <c r="R165" s="270">
        <f t="shared" si="12"/>
        <v>9.4693368857987556E-3</v>
      </c>
      <c r="S165" s="270">
        <f t="shared" si="12"/>
        <v>8.6240969144126111E-3</v>
      </c>
      <c r="T165" s="270">
        <f t="shared" si="12"/>
        <v>8.1781885985295587E-3</v>
      </c>
      <c r="U165" s="270">
        <f t="shared" si="12"/>
        <v>6.6111336793712805E-3</v>
      </c>
      <c r="V165" s="270">
        <f t="shared" si="12"/>
        <v>5.9760022564266579E-3</v>
      </c>
      <c r="W165" s="270">
        <f t="shared" si="12"/>
        <v>6.8757845038486367E-3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0.12447241824141997</v>
      </c>
      <c r="C167" s="271">
        <f t="shared" si="14"/>
        <v>0.11146039501085762</v>
      </c>
      <c r="D167" s="271">
        <f t="shared" si="14"/>
        <v>0.12379298239589054</v>
      </c>
      <c r="E167" s="271">
        <f t="shared" si="14"/>
        <v>9.9557957488111859E-2</v>
      </c>
      <c r="F167" s="271">
        <f t="shared" si="14"/>
        <v>0.11998180618440991</v>
      </c>
      <c r="G167" s="271">
        <f t="shared" si="14"/>
        <v>9.9000202247907218E-2</v>
      </c>
      <c r="H167" s="271">
        <f t="shared" si="14"/>
        <v>9.7640589939972544E-2</v>
      </c>
      <c r="I167" s="271">
        <f t="shared" si="14"/>
        <v>0.10665435262607843</v>
      </c>
      <c r="J167" s="271">
        <f t="shared" si="14"/>
        <v>0.12387508882151083</v>
      </c>
      <c r="K167" s="271">
        <f t="shared" si="14"/>
        <v>9.2770698897978315E-2</v>
      </c>
      <c r="L167" s="271">
        <f t="shared" si="14"/>
        <v>8.2650616865109466E-2</v>
      </c>
      <c r="M167" s="271">
        <f t="shared" si="14"/>
        <v>6.4776153657753521E-2</v>
      </c>
      <c r="N167" s="271">
        <f t="shared" si="14"/>
        <v>9.1238874014841015E-2</v>
      </c>
      <c r="O167" s="271">
        <f t="shared" si="14"/>
        <v>8.9266156641627931E-2</v>
      </c>
      <c r="P167" s="271">
        <f t="shared" si="14"/>
        <v>9.6512912066167356E-2</v>
      </c>
      <c r="Q167" s="271">
        <f t="shared" si="14"/>
        <v>0.12117624894728653</v>
      </c>
      <c r="R167" s="271">
        <f t="shared" si="14"/>
        <v>0.10892278306082549</v>
      </c>
      <c r="S167" s="271">
        <f t="shared" si="14"/>
        <v>9.787981290832129E-2</v>
      </c>
      <c r="T167" s="271">
        <f t="shared" si="14"/>
        <v>9.9260272914404021E-2</v>
      </c>
      <c r="U167" s="271">
        <f t="shared" si="14"/>
        <v>8.0679043767915196E-2</v>
      </c>
      <c r="V167" s="271">
        <f t="shared" si="14"/>
        <v>7.9929419676927474E-2</v>
      </c>
      <c r="W167" s="271">
        <f t="shared" si="14"/>
        <v>9.0138790027801174E-2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8.1821767762541867E-2</v>
      </c>
      <c r="C168" s="271">
        <f t="shared" si="15"/>
        <v>7.1502733996832449E-2</v>
      </c>
      <c r="D168" s="271">
        <f t="shared" si="15"/>
        <v>8.1061165767247034E-2</v>
      </c>
      <c r="E168" s="271">
        <f t="shared" si="15"/>
        <v>8.1999525325186062E-2</v>
      </c>
      <c r="F168" s="271">
        <f t="shared" si="15"/>
        <v>8.3099776352359545E-2</v>
      </c>
      <c r="G168" s="271">
        <f t="shared" si="15"/>
        <v>7.3923812860883384E-2</v>
      </c>
      <c r="H168" s="271">
        <f t="shared" si="15"/>
        <v>7.3296519151695078E-2</v>
      </c>
      <c r="I168" s="271">
        <f t="shared" si="15"/>
        <v>8.1582568932358129E-2</v>
      </c>
      <c r="J168" s="271">
        <f t="shared" si="15"/>
        <v>0.11080616206801523</v>
      </c>
      <c r="K168" s="271">
        <f t="shared" si="15"/>
        <v>8.2500597587103194E-2</v>
      </c>
      <c r="L168" s="271">
        <f t="shared" si="15"/>
        <v>6.5539844014894877E-2</v>
      </c>
      <c r="M168" s="271">
        <f t="shared" si="15"/>
        <v>6.4996962360270402E-2</v>
      </c>
      <c r="N168" s="271">
        <f t="shared" si="15"/>
        <v>9.6665591005473159E-2</v>
      </c>
      <c r="O168" s="271">
        <f t="shared" si="15"/>
        <v>9.4444379813570928E-2</v>
      </c>
      <c r="P168" s="271">
        <f t="shared" si="15"/>
        <v>0.10262492393834796</v>
      </c>
      <c r="Q168" s="271">
        <f t="shared" si="15"/>
        <v>0.14105644126865424</v>
      </c>
      <c r="R168" s="271">
        <f t="shared" si="15"/>
        <v>0.13550861719006843</v>
      </c>
      <c r="S168" s="271">
        <f t="shared" si="15"/>
        <v>0.12631596416341154</v>
      </c>
      <c r="T168" s="271">
        <f t="shared" si="15"/>
        <v>0.11612198057386026</v>
      </c>
      <c r="U168" s="271">
        <f t="shared" si="15"/>
        <v>9.6140097415867404E-2</v>
      </c>
      <c r="V168" s="271">
        <f t="shared" si="15"/>
        <v>8.4340569775512228E-2</v>
      </c>
      <c r="W168" s="271">
        <f t="shared" si="15"/>
        <v>9.6811698307794472E-2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8.1821767762541867E-2</v>
      </c>
      <c r="C169" s="320">
        <f t="shared" si="16"/>
        <v>7.1502733996832449E-2</v>
      </c>
      <c r="D169" s="320">
        <f t="shared" si="16"/>
        <v>8.1061165767247034E-2</v>
      </c>
      <c r="E169" s="320">
        <f t="shared" si="16"/>
        <v>8.1999525325186062E-2</v>
      </c>
      <c r="F169" s="320">
        <f t="shared" si="16"/>
        <v>8.3099776352359545E-2</v>
      </c>
      <c r="G169" s="320">
        <f t="shared" si="16"/>
        <v>7.3923812860883384E-2</v>
      </c>
      <c r="H169" s="320">
        <f t="shared" si="16"/>
        <v>7.3296519151695078E-2</v>
      </c>
      <c r="I169" s="320">
        <f t="shared" si="16"/>
        <v>8.1582568932358129E-2</v>
      </c>
      <c r="J169" s="320">
        <f t="shared" si="16"/>
        <v>0.11080616206801523</v>
      </c>
      <c r="K169" s="320">
        <f t="shared" si="16"/>
        <v>8.2500597587103194E-2</v>
      </c>
      <c r="L169" s="320">
        <f t="shared" si="16"/>
        <v>6.5539844014894877E-2</v>
      </c>
      <c r="M169" s="320">
        <f t="shared" si="16"/>
        <v>6.4996962360270402E-2</v>
      </c>
      <c r="N169" s="320">
        <f t="shared" si="16"/>
        <v>9.6665591005473159E-2</v>
      </c>
      <c r="O169" s="320">
        <f t="shared" si="16"/>
        <v>9.4444379813570928E-2</v>
      </c>
      <c r="P169" s="320">
        <f t="shared" si="16"/>
        <v>0.10262492393834796</v>
      </c>
      <c r="Q169" s="320">
        <f t="shared" si="16"/>
        <v>0.14105644126865424</v>
      </c>
      <c r="R169" s="320">
        <f t="shared" si="16"/>
        <v>0.13550861719006843</v>
      </c>
      <c r="S169" s="320">
        <f t="shared" si="16"/>
        <v>0.12631596416341154</v>
      </c>
      <c r="T169" s="320">
        <f t="shared" si="16"/>
        <v>0.11612198057386026</v>
      </c>
      <c r="U169" s="320">
        <f t="shared" si="16"/>
        <v>9.6140097415867404E-2</v>
      </c>
      <c r="V169" s="320">
        <f t="shared" si="16"/>
        <v>8.4340569775512228E-2</v>
      </c>
      <c r="W169" s="320">
        <f t="shared" si="16"/>
        <v>9.6811698307794472E-2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1.0382005911404524E-2</v>
      </c>
      <c r="C171" s="271">
        <f t="shared" si="18"/>
        <v>8.697975499551102E-3</v>
      </c>
      <c r="D171" s="271">
        <f t="shared" si="18"/>
        <v>8.809485431165498E-3</v>
      </c>
      <c r="E171" s="271">
        <f t="shared" si="18"/>
        <v>6.9545772112926379E-3</v>
      </c>
      <c r="F171" s="271">
        <f t="shared" si="18"/>
        <v>7.8783050199089707E-3</v>
      </c>
      <c r="G171" s="271">
        <f t="shared" si="18"/>
        <v>6.3403837793963606E-3</v>
      </c>
      <c r="H171" s="271">
        <f t="shared" si="18"/>
        <v>6.3582920614271791E-3</v>
      </c>
      <c r="I171" s="271">
        <f t="shared" si="18"/>
        <v>6.991078299438137E-3</v>
      </c>
      <c r="J171" s="271">
        <f t="shared" si="18"/>
        <v>1.0894516533138748E-2</v>
      </c>
      <c r="K171" s="271">
        <f t="shared" si="18"/>
        <v>8.5457586107960289E-3</v>
      </c>
      <c r="L171" s="271">
        <f t="shared" si="18"/>
        <v>7.0509010606527754E-3</v>
      </c>
      <c r="M171" s="271">
        <f t="shared" si="18"/>
        <v>6.179991147600798E-3</v>
      </c>
      <c r="N171" s="271">
        <f t="shared" si="18"/>
        <v>8.7767813868607283E-3</v>
      </c>
      <c r="O171" s="271">
        <f t="shared" si="18"/>
        <v>8.7901020892834445E-3</v>
      </c>
      <c r="P171" s="271">
        <f t="shared" si="18"/>
        <v>8.6445260936544571E-3</v>
      </c>
      <c r="Q171" s="271">
        <f t="shared" si="18"/>
        <v>1.1758908619180242E-2</v>
      </c>
      <c r="R171" s="271">
        <f t="shared" si="18"/>
        <v>1.1110700251265893E-2</v>
      </c>
      <c r="S171" s="271">
        <f t="shared" si="18"/>
        <v>1.0218103007339758E-2</v>
      </c>
      <c r="T171" s="271">
        <f t="shared" si="18"/>
        <v>9.8455150361286808E-3</v>
      </c>
      <c r="U171" s="271">
        <f t="shared" si="18"/>
        <v>7.9903403825275568E-3</v>
      </c>
      <c r="V171" s="271">
        <f t="shared" si="18"/>
        <v>7.4410497391188477E-3</v>
      </c>
      <c r="W171" s="271">
        <f t="shared" si="18"/>
        <v>8.5332039460553327E-3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7.2732234948754432E-3</v>
      </c>
      <c r="C172" s="320">
        <f t="shared" si="19"/>
        <v>5.9141771204027534E-3</v>
      </c>
      <c r="D172" s="320">
        <f t="shared" si="19"/>
        <v>5.7176723821443631E-3</v>
      </c>
      <c r="E172" s="320">
        <f t="shared" si="19"/>
        <v>4.4680502197121056E-3</v>
      </c>
      <c r="F172" s="320">
        <f t="shared" si="19"/>
        <v>4.8816786617221445E-3</v>
      </c>
      <c r="G172" s="320">
        <f t="shared" si="19"/>
        <v>3.8677871003137509E-3</v>
      </c>
      <c r="H172" s="320">
        <f t="shared" si="19"/>
        <v>3.9196526147653767E-3</v>
      </c>
      <c r="I172" s="320">
        <f t="shared" si="19"/>
        <v>4.3273140633552556E-3</v>
      </c>
      <c r="J172" s="320">
        <f t="shared" si="19"/>
        <v>7.800652820879452E-3</v>
      </c>
      <c r="K172" s="320">
        <f t="shared" si="19"/>
        <v>6.2287479703843022E-3</v>
      </c>
      <c r="L172" s="320">
        <f t="shared" si="19"/>
        <v>4.9866462799094463E-3</v>
      </c>
      <c r="M172" s="320">
        <f t="shared" si="19"/>
        <v>4.5621631151202676E-3</v>
      </c>
      <c r="N172" s="320">
        <f t="shared" si="19"/>
        <v>6.498029103835957E-3</v>
      </c>
      <c r="O172" s="320">
        <f t="shared" si="19"/>
        <v>6.5606197503095031E-3</v>
      </c>
      <c r="P172" s="320">
        <f t="shared" si="19"/>
        <v>6.2340511608273176E-3</v>
      </c>
      <c r="Q172" s="320">
        <f t="shared" si="19"/>
        <v>8.7324502491208829E-3</v>
      </c>
      <c r="R172" s="320">
        <f t="shared" si="19"/>
        <v>8.390280438403076E-3</v>
      </c>
      <c r="S172" s="320">
        <f t="shared" si="19"/>
        <v>7.7734888060444415E-3</v>
      </c>
      <c r="T172" s="320">
        <f t="shared" si="19"/>
        <v>7.3664229171206382E-3</v>
      </c>
      <c r="U172" s="320">
        <f t="shared" si="19"/>
        <v>5.975326966771383E-3</v>
      </c>
      <c r="V172" s="320">
        <f t="shared" si="19"/>
        <v>5.4447586895382E-3</v>
      </c>
      <c r="W172" s="320">
        <f t="shared" si="19"/>
        <v>6.2819270009723495E-3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3.1087824165290821E-3</v>
      </c>
      <c r="C173" s="320">
        <f t="shared" si="20"/>
        <v>2.7837983791483474E-3</v>
      </c>
      <c r="D173" s="320">
        <f t="shared" si="20"/>
        <v>3.0918130490211358E-3</v>
      </c>
      <c r="E173" s="320">
        <f t="shared" si="20"/>
        <v>2.4865269915805323E-3</v>
      </c>
      <c r="F173" s="320">
        <f t="shared" si="20"/>
        <v>2.9966263581868262E-3</v>
      </c>
      <c r="G173" s="320">
        <f t="shared" si="20"/>
        <v>2.4725966790826092E-3</v>
      </c>
      <c r="H173" s="320">
        <f t="shared" si="20"/>
        <v>2.4386394466618029E-3</v>
      </c>
      <c r="I173" s="320">
        <f t="shared" si="20"/>
        <v>2.663764236082881E-3</v>
      </c>
      <c r="J173" s="320">
        <f t="shared" si="20"/>
        <v>3.0938637122592963E-3</v>
      </c>
      <c r="K173" s="320">
        <f t="shared" si="20"/>
        <v>2.3170106404117267E-3</v>
      </c>
      <c r="L173" s="320">
        <f t="shared" si="20"/>
        <v>2.0642547807433291E-3</v>
      </c>
      <c r="M173" s="320">
        <f t="shared" si="20"/>
        <v>1.6178280324805302E-3</v>
      </c>
      <c r="N173" s="320">
        <f t="shared" si="20"/>
        <v>2.2787522830247718E-3</v>
      </c>
      <c r="O173" s="320">
        <f t="shared" si="20"/>
        <v>2.2294823389739406E-3</v>
      </c>
      <c r="P173" s="320">
        <f t="shared" si="20"/>
        <v>2.4104749328271399E-3</v>
      </c>
      <c r="Q173" s="320">
        <f t="shared" si="20"/>
        <v>3.0264583700593587E-3</v>
      </c>
      <c r="R173" s="320">
        <f t="shared" si="20"/>
        <v>2.7204198128628169E-3</v>
      </c>
      <c r="S173" s="320">
        <f t="shared" si="20"/>
        <v>2.4446142012953163E-3</v>
      </c>
      <c r="T173" s="320">
        <f t="shared" si="20"/>
        <v>2.4790921190080426E-3</v>
      </c>
      <c r="U173" s="320">
        <f t="shared" si="20"/>
        <v>2.0150134157561747E-3</v>
      </c>
      <c r="V173" s="320">
        <f t="shared" si="20"/>
        <v>1.9962910495806485E-3</v>
      </c>
      <c r="W173" s="320">
        <f t="shared" si="20"/>
        <v>2.2512769450829823E-3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0.77558016714867906</v>
      </c>
      <c r="C176" s="312">
        <f t="shared" si="23"/>
        <v>0.80209045510949695</v>
      </c>
      <c r="D176" s="312">
        <f t="shared" si="23"/>
        <v>0.7801921677366781</v>
      </c>
      <c r="E176" s="312">
        <f t="shared" si="23"/>
        <v>0.80624957648745232</v>
      </c>
      <c r="F176" s="312">
        <f t="shared" si="23"/>
        <v>0.78373457360237886</v>
      </c>
      <c r="G176" s="312">
        <f t="shared" si="23"/>
        <v>0.81647505685699728</v>
      </c>
      <c r="H176" s="312">
        <f t="shared" si="23"/>
        <v>0.81838988353607744</v>
      </c>
      <c r="I176" s="312">
        <f t="shared" si="23"/>
        <v>0.79986993257623984</v>
      </c>
      <c r="J176" s="312">
        <f t="shared" si="23"/>
        <v>0.74580852720610058</v>
      </c>
      <c r="K176" s="312">
        <f t="shared" si="23"/>
        <v>0.80942266497432813</v>
      </c>
      <c r="L176" s="312">
        <f t="shared" si="23"/>
        <v>0.83930048660212619</v>
      </c>
      <c r="M176" s="312">
        <f t="shared" si="23"/>
        <v>0.85905277835315785</v>
      </c>
      <c r="N176" s="312">
        <f t="shared" si="23"/>
        <v>0.7960563653924172</v>
      </c>
      <c r="O176" s="312">
        <f t="shared" si="23"/>
        <v>0.80029116820670754</v>
      </c>
      <c r="P176" s="312">
        <f t="shared" si="23"/>
        <v>0.78529972233009138</v>
      </c>
      <c r="Q176" s="312">
        <f t="shared" si="23"/>
        <v>0.71633031314192175</v>
      </c>
      <c r="R176" s="312">
        <f t="shared" si="23"/>
        <v>0.73498856261204137</v>
      </c>
      <c r="S176" s="312">
        <f t="shared" si="23"/>
        <v>0.75696202300651472</v>
      </c>
      <c r="T176" s="312">
        <f t="shared" si="23"/>
        <v>0.76659404287707755</v>
      </c>
      <c r="U176" s="312">
        <f t="shared" si="23"/>
        <v>0.80857938475431856</v>
      </c>
      <c r="V176" s="312">
        <f t="shared" si="23"/>
        <v>0.82231295855201469</v>
      </c>
      <c r="W176" s="312">
        <f t="shared" si="23"/>
        <v>0.7976405232145003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1.0000000000000002</v>
      </c>
      <c r="C178" s="234">
        <f t="shared" si="24"/>
        <v>1</v>
      </c>
      <c r="D178" s="234">
        <f t="shared" si="24"/>
        <v>1</v>
      </c>
      <c r="E178" s="234">
        <f t="shared" si="24"/>
        <v>1</v>
      </c>
      <c r="F178" s="234">
        <f t="shared" si="24"/>
        <v>0.99999999999999989</v>
      </c>
      <c r="G178" s="234">
        <f t="shared" si="24"/>
        <v>1</v>
      </c>
      <c r="H178" s="234">
        <f t="shared" si="24"/>
        <v>1</v>
      </c>
      <c r="I178" s="234">
        <f t="shared" si="24"/>
        <v>1</v>
      </c>
      <c r="J178" s="234">
        <f t="shared" si="24"/>
        <v>1</v>
      </c>
      <c r="K178" s="234">
        <f t="shared" si="24"/>
        <v>1</v>
      </c>
      <c r="L178" s="234">
        <f t="shared" si="24"/>
        <v>1.0000000000000002</v>
      </c>
      <c r="M178" s="234">
        <f t="shared" si="24"/>
        <v>0.99999999999999989</v>
      </c>
      <c r="N178" s="234">
        <f t="shared" si="24"/>
        <v>0.99999999999999978</v>
      </c>
      <c r="O178" s="234">
        <f t="shared" si="24"/>
        <v>1</v>
      </c>
      <c r="P178" s="234">
        <f t="shared" si="24"/>
        <v>0.99999999999999989</v>
      </c>
      <c r="Q178" s="234">
        <f t="shared" si="24"/>
        <v>0.99999999999999989</v>
      </c>
      <c r="R178" s="234">
        <f t="shared" si="24"/>
        <v>1</v>
      </c>
      <c r="S178" s="234">
        <f t="shared" si="24"/>
        <v>0.99999999999999989</v>
      </c>
      <c r="T178" s="234">
        <f t="shared" si="24"/>
        <v>0.99999999999999989</v>
      </c>
      <c r="U178" s="234">
        <f t="shared" si="24"/>
        <v>1</v>
      </c>
      <c r="V178" s="234">
        <f t="shared" si="24"/>
        <v>0.99999999999999989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3.8907376798822897E-2</v>
      </c>
      <c r="C183" s="270">
        <f t="shared" si="29"/>
        <v>3.5622910454453538E-2</v>
      </c>
      <c r="D183" s="270">
        <f t="shared" si="29"/>
        <v>3.1601349997094227E-2</v>
      </c>
      <c r="E183" s="270">
        <f t="shared" si="29"/>
        <v>3.0736926530293394E-2</v>
      </c>
      <c r="F183" s="270">
        <f t="shared" si="29"/>
        <v>2.7805775361021169E-2</v>
      </c>
      <c r="G183" s="270">
        <f t="shared" si="29"/>
        <v>2.6368672271680372E-2</v>
      </c>
      <c r="H183" s="270">
        <f t="shared" si="29"/>
        <v>2.6982457941652972E-2</v>
      </c>
      <c r="I183" s="270">
        <f t="shared" si="29"/>
        <v>2.7826082609632888E-2</v>
      </c>
      <c r="J183" s="270">
        <f t="shared" si="29"/>
        <v>3.8476350260286632E-2</v>
      </c>
      <c r="K183" s="270">
        <f t="shared" si="29"/>
        <v>4.0230755658093711E-2</v>
      </c>
      <c r="L183" s="270">
        <f t="shared" si="29"/>
        <v>3.8458116451670646E-2</v>
      </c>
      <c r="M183" s="270">
        <f t="shared" si="29"/>
        <v>4.0288192162222576E-2</v>
      </c>
      <c r="N183" s="270">
        <f t="shared" si="29"/>
        <v>4.0539666411574179E-2</v>
      </c>
      <c r="O183" s="270">
        <f t="shared" si="29"/>
        <v>4.1074449632255525E-2</v>
      </c>
      <c r="P183" s="270">
        <f t="shared" si="29"/>
        <v>3.6733765206440644E-2</v>
      </c>
      <c r="Q183" s="270">
        <f t="shared" si="29"/>
        <v>3.8936940022142492E-2</v>
      </c>
      <c r="R183" s="270">
        <f t="shared" si="29"/>
        <v>4.0814078695351946E-2</v>
      </c>
      <c r="S183" s="270">
        <f t="shared" si="29"/>
        <v>4.0559625172073309E-2</v>
      </c>
      <c r="T183" s="270">
        <f t="shared" si="29"/>
        <v>3.9977379266556763E-2</v>
      </c>
      <c r="U183" s="270">
        <f t="shared" si="29"/>
        <v>3.9427371314980336E-2</v>
      </c>
      <c r="V183" s="270">
        <f t="shared" si="29"/>
        <v>3.8310147273820851E-2</v>
      </c>
      <c r="W183" s="270">
        <f t="shared" si="29"/>
        <v>3.8711708336192523E-2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0.56754481966507997</v>
      </c>
      <c r="C184" s="271">
        <f t="shared" si="30"/>
        <v>0.57665842234079945</v>
      </c>
      <c r="D184" s="271">
        <f t="shared" si="30"/>
        <v>0.57779889236128046</v>
      </c>
      <c r="E184" s="271">
        <f t="shared" si="30"/>
        <v>0.53012841054100723</v>
      </c>
      <c r="F184" s="271">
        <f t="shared" si="30"/>
        <v>0.57063867154561299</v>
      </c>
      <c r="G184" s="271">
        <f t="shared" si="30"/>
        <v>0.55603170598938956</v>
      </c>
      <c r="H184" s="271">
        <f t="shared" si="30"/>
        <v>0.55411518363253354</v>
      </c>
      <c r="I184" s="271">
        <f t="shared" si="30"/>
        <v>0.54940379395323857</v>
      </c>
      <c r="J184" s="271">
        <f t="shared" si="30"/>
        <v>0.50202726281230048</v>
      </c>
      <c r="K184" s="271">
        <f t="shared" si="30"/>
        <v>0.50100796675875592</v>
      </c>
      <c r="L184" s="271">
        <f t="shared" si="30"/>
        <v>0.52848032052959093</v>
      </c>
      <c r="M184" s="271">
        <f t="shared" si="30"/>
        <v>0.47421439796284248</v>
      </c>
      <c r="N184" s="271">
        <f t="shared" si="30"/>
        <v>0.46219040022957164</v>
      </c>
      <c r="O184" s="271">
        <f t="shared" si="30"/>
        <v>0.4616070798072317</v>
      </c>
      <c r="P184" s="271">
        <f t="shared" si="30"/>
        <v>0.46506740353596127</v>
      </c>
      <c r="Q184" s="271">
        <f t="shared" si="30"/>
        <v>0.44241520865163725</v>
      </c>
      <c r="R184" s="271">
        <f t="shared" si="30"/>
        <v>0.42603909390716754</v>
      </c>
      <c r="S184" s="271">
        <f t="shared" si="30"/>
        <v>0.41774737352542068</v>
      </c>
      <c r="T184" s="271">
        <f t="shared" si="30"/>
        <v>0.44032460746763546</v>
      </c>
      <c r="U184" s="271">
        <f t="shared" si="30"/>
        <v>0.4366393977021541</v>
      </c>
      <c r="V184" s="271">
        <f t="shared" si="30"/>
        <v>0.46499686138225255</v>
      </c>
      <c r="W184" s="271">
        <f t="shared" si="30"/>
        <v>0.46054502706591632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0.56754481966507997</v>
      </c>
      <c r="C185" s="320">
        <f t="shared" si="31"/>
        <v>0.57665842234079945</v>
      </c>
      <c r="D185" s="320">
        <f t="shared" si="31"/>
        <v>0.57779889236128046</v>
      </c>
      <c r="E185" s="320">
        <f t="shared" si="31"/>
        <v>0.53012841054100723</v>
      </c>
      <c r="F185" s="320">
        <f t="shared" si="31"/>
        <v>0.57063867154561299</v>
      </c>
      <c r="G185" s="320">
        <f t="shared" si="31"/>
        <v>0.55603170598938956</v>
      </c>
      <c r="H185" s="320">
        <f t="shared" si="31"/>
        <v>0.55411518363253354</v>
      </c>
      <c r="I185" s="320">
        <f t="shared" si="31"/>
        <v>0.54940379395323857</v>
      </c>
      <c r="J185" s="320">
        <f t="shared" si="31"/>
        <v>0.50202726281230048</v>
      </c>
      <c r="K185" s="320">
        <f t="shared" si="31"/>
        <v>0.50100796675875592</v>
      </c>
      <c r="L185" s="320">
        <f t="shared" si="31"/>
        <v>0.52848032052959093</v>
      </c>
      <c r="M185" s="320">
        <f t="shared" si="31"/>
        <v>0.47421439796284248</v>
      </c>
      <c r="N185" s="320">
        <f t="shared" si="31"/>
        <v>0.46219040022957164</v>
      </c>
      <c r="O185" s="320">
        <f t="shared" si="31"/>
        <v>0.4616070798072317</v>
      </c>
      <c r="P185" s="320">
        <f t="shared" si="31"/>
        <v>0.46506740353596127</v>
      </c>
      <c r="Q185" s="320">
        <f t="shared" si="31"/>
        <v>0.44241520865163725</v>
      </c>
      <c r="R185" s="320">
        <f t="shared" si="31"/>
        <v>0.42603909390716754</v>
      </c>
      <c r="S185" s="320">
        <f t="shared" si="31"/>
        <v>0.41774737352542068</v>
      </c>
      <c r="T185" s="320">
        <f t="shared" si="31"/>
        <v>0.44032460746763546</v>
      </c>
      <c r="U185" s="320">
        <f t="shared" si="31"/>
        <v>0.4366393977021541</v>
      </c>
      <c r="V185" s="320">
        <f t="shared" si="31"/>
        <v>0.46499686138225255</v>
      </c>
      <c r="W185" s="320">
        <f t="shared" si="31"/>
        <v>0.46054502706591632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0.34021700945619959</v>
      </c>
      <c r="C187" s="271">
        <f t="shared" si="33"/>
        <v>0.33735009532214089</v>
      </c>
      <c r="D187" s="271">
        <f t="shared" si="33"/>
        <v>0.34502745269145896</v>
      </c>
      <c r="E187" s="271">
        <f t="shared" si="33"/>
        <v>0.39817736420293398</v>
      </c>
      <c r="F187" s="271">
        <f t="shared" si="33"/>
        <v>0.36041743133630538</v>
      </c>
      <c r="G187" s="271">
        <f t="shared" si="33"/>
        <v>0.37862384487784889</v>
      </c>
      <c r="H187" s="271">
        <f t="shared" si="33"/>
        <v>0.37932645654959973</v>
      </c>
      <c r="I187" s="271">
        <f t="shared" si="33"/>
        <v>0.38323977317180019</v>
      </c>
      <c r="J187" s="271">
        <f t="shared" si="33"/>
        <v>0.40951268961430515</v>
      </c>
      <c r="K187" s="271">
        <f t="shared" si="33"/>
        <v>0.40630393219977029</v>
      </c>
      <c r="L187" s="271">
        <f t="shared" si="33"/>
        <v>0.38216266036658392</v>
      </c>
      <c r="M187" s="271">
        <f t="shared" si="33"/>
        <v>0.43392309677220081</v>
      </c>
      <c r="N187" s="271">
        <f t="shared" si="33"/>
        <v>0.44655303159756932</v>
      </c>
      <c r="O187" s="271">
        <f t="shared" si="33"/>
        <v>0.44537093476269562</v>
      </c>
      <c r="P187" s="271">
        <f t="shared" si="33"/>
        <v>0.4509656439904699</v>
      </c>
      <c r="Q187" s="271">
        <f t="shared" si="33"/>
        <v>0.46964055634833352</v>
      </c>
      <c r="R187" s="271">
        <f t="shared" si="33"/>
        <v>0.48334559410561068</v>
      </c>
      <c r="S187" s="271">
        <f t="shared" si="33"/>
        <v>0.49163066815295658</v>
      </c>
      <c r="T187" s="271">
        <f t="shared" si="33"/>
        <v>0.46975569497695763</v>
      </c>
      <c r="U187" s="271">
        <f t="shared" si="33"/>
        <v>0.47448977997090053</v>
      </c>
      <c r="V187" s="271">
        <f t="shared" si="33"/>
        <v>0.44744537153084651</v>
      </c>
      <c r="W187" s="271">
        <f t="shared" si="33"/>
        <v>0.45107456559978548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0.34021700945619959</v>
      </c>
      <c r="C188" s="320">
        <f t="shared" si="34"/>
        <v>0.33735009532214089</v>
      </c>
      <c r="D188" s="320">
        <f t="shared" si="34"/>
        <v>0.34502745269145896</v>
      </c>
      <c r="E188" s="320">
        <f t="shared" si="34"/>
        <v>0.39817736420293398</v>
      </c>
      <c r="F188" s="320">
        <f t="shared" si="34"/>
        <v>0.36041743133630538</v>
      </c>
      <c r="G188" s="320">
        <f t="shared" si="34"/>
        <v>0.37862384487784889</v>
      </c>
      <c r="H188" s="320">
        <f t="shared" si="34"/>
        <v>0.37932645654959973</v>
      </c>
      <c r="I188" s="320">
        <f t="shared" si="34"/>
        <v>0.38323977317180019</v>
      </c>
      <c r="J188" s="320">
        <f t="shared" si="34"/>
        <v>0.40951268961430515</v>
      </c>
      <c r="K188" s="320">
        <f t="shared" si="34"/>
        <v>0.40630393219977029</v>
      </c>
      <c r="L188" s="320">
        <f t="shared" si="34"/>
        <v>0.38216266036658392</v>
      </c>
      <c r="M188" s="320">
        <f t="shared" si="34"/>
        <v>0.43392309677220081</v>
      </c>
      <c r="N188" s="320">
        <f t="shared" si="34"/>
        <v>0.44655303159756932</v>
      </c>
      <c r="O188" s="320">
        <f t="shared" si="34"/>
        <v>0.44537093476269562</v>
      </c>
      <c r="P188" s="320">
        <f t="shared" si="34"/>
        <v>0.4509656439904699</v>
      </c>
      <c r="Q188" s="320">
        <f t="shared" si="34"/>
        <v>0.46964055634833352</v>
      </c>
      <c r="R188" s="320">
        <f t="shared" si="34"/>
        <v>0.48334559410561068</v>
      </c>
      <c r="S188" s="320">
        <f t="shared" si="34"/>
        <v>0.49163066815295658</v>
      </c>
      <c r="T188" s="320">
        <f t="shared" si="34"/>
        <v>0.46975569497695763</v>
      </c>
      <c r="U188" s="320">
        <f t="shared" si="34"/>
        <v>0.47448977997090053</v>
      </c>
      <c r="V188" s="320">
        <f t="shared" si="34"/>
        <v>0.44744537153084651</v>
      </c>
      <c r="W188" s="320">
        <f t="shared" si="34"/>
        <v>0.45107456559978548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5.3330794079897596E-2</v>
      </c>
      <c r="C190" s="271">
        <f t="shared" si="36"/>
        <v>5.0368571882606128E-2</v>
      </c>
      <c r="D190" s="271">
        <f t="shared" si="36"/>
        <v>4.5572304950166453E-2</v>
      </c>
      <c r="E190" s="271">
        <f t="shared" si="36"/>
        <v>4.0957298725765444E-2</v>
      </c>
      <c r="F190" s="271">
        <f t="shared" si="36"/>
        <v>4.1138121757060449E-2</v>
      </c>
      <c r="G190" s="271">
        <f t="shared" si="36"/>
        <v>3.8975776861081245E-2</v>
      </c>
      <c r="H190" s="271">
        <f t="shared" si="36"/>
        <v>3.9575901876213779E-2</v>
      </c>
      <c r="I190" s="271">
        <f t="shared" si="36"/>
        <v>3.95303502653283E-2</v>
      </c>
      <c r="J190" s="271">
        <f t="shared" si="36"/>
        <v>4.9983697313107749E-2</v>
      </c>
      <c r="K190" s="271">
        <f t="shared" si="36"/>
        <v>5.2457345383380059E-2</v>
      </c>
      <c r="L190" s="271">
        <f t="shared" si="36"/>
        <v>5.0898902652154583E-2</v>
      </c>
      <c r="M190" s="271">
        <f t="shared" si="36"/>
        <v>5.1574313102734144E-2</v>
      </c>
      <c r="N190" s="271">
        <f t="shared" si="36"/>
        <v>5.0716901761284641E-2</v>
      </c>
      <c r="O190" s="271">
        <f t="shared" si="36"/>
        <v>5.1947535797817225E-2</v>
      </c>
      <c r="P190" s="271">
        <f t="shared" si="36"/>
        <v>4.7233187267128163E-2</v>
      </c>
      <c r="Q190" s="271">
        <f t="shared" si="36"/>
        <v>4.9007294977886653E-2</v>
      </c>
      <c r="R190" s="271">
        <f t="shared" si="36"/>
        <v>4.980123329186982E-2</v>
      </c>
      <c r="S190" s="271">
        <f t="shared" si="36"/>
        <v>5.006233314954936E-2</v>
      </c>
      <c r="T190" s="271">
        <f t="shared" si="36"/>
        <v>4.994231828885002E-2</v>
      </c>
      <c r="U190" s="271">
        <f t="shared" si="36"/>
        <v>4.9443451011965026E-2</v>
      </c>
      <c r="V190" s="271">
        <f t="shared" si="36"/>
        <v>4.9247619813080012E-2</v>
      </c>
      <c r="W190" s="271">
        <f t="shared" si="36"/>
        <v>4.9668698998105769E-2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4.0882277808805365E-2</v>
      </c>
      <c r="C191" s="320">
        <f t="shared" si="37"/>
        <v>3.7720158039963682E-2</v>
      </c>
      <c r="D191" s="320">
        <f t="shared" si="37"/>
        <v>3.2898876061813555E-2</v>
      </c>
      <c r="E191" s="320">
        <f t="shared" si="37"/>
        <v>2.9329473194237596E-2</v>
      </c>
      <c r="F191" s="320">
        <f t="shared" si="37"/>
        <v>2.8621745003164608E-2</v>
      </c>
      <c r="G191" s="320">
        <f t="shared" si="37"/>
        <v>2.67797889859091E-2</v>
      </c>
      <c r="H191" s="320">
        <f t="shared" si="37"/>
        <v>2.7421950962558287E-2</v>
      </c>
      <c r="I191" s="320">
        <f t="shared" si="37"/>
        <v>2.7479738874913919E-2</v>
      </c>
      <c r="J191" s="320">
        <f t="shared" si="37"/>
        <v>3.8972241771431299E-2</v>
      </c>
      <c r="K191" s="320">
        <f t="shared" si="37"/>
        <v>4.1468247060143362E-2</v>
      </c>
      <c r="L191" s="320">
        <f t="shared" si="37"/>
        <v>3.9307226292661208E-2</v>
      </c>
      <c r="M191" s="320">
        <f t="shared" si="37"/>
        <v>4.1172904360231168E-2</v>
      </c>
      <c r="N191" s="320">
        <f t="shared" si="37"/>
        <v>4.0579227134995642E-2</v>
      </c>
      <c r="O191" s="320">
        <f t="shared" si="37"/>
        <v>4.1822655709540302E-2</v>
      </c>
      <c r="P191" s="320">
        <f t="shared" si="37"/>
        <v>3.7032408510150924E-2</v>
      </c>
      <c r="Q191" s="320">
        <f t="shared" si="37"/>
        <v>3.9303368992396025E-2</v>
      </c>
      <c r="R191" s="320">
        <f t="shared" si="37"/>
        <v>4.0456500666604209E-2</v>
      </c>
      <c r="S191" s="320">
        <f t="shared" si="37"/>
        <v>4.0899470946690976E-2</v>
      </c>
      <c r="T191" s="320">
        <f t="shared" si="37"/>
        <v>4.0284247506250266E-2</v>
      </c>
      <c r="U191" s="320">
        <f t="shared" si="37"/>
        <v>3.9866211543718659E-2</v>
      </c>
      <c r="V191" s="320">
        <f t="shared" si="37"/>
        <v>3.9048388326235133E-2</v>
      </c>
      <c r="W191" s="320">
        <f t="shared" si="37"/>
        <v>3.9567113952568948E-2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1.2448516271092227E-2</v>
      </c>
      <c r="C192" s="320">
        <f t="shared" si="38"/>
        <v>1.2648413842642446E-2</v>
      </c>
      <c r="D192" s="320">
        <f t="shared" si="38"/>
        <v>1.26734288883529E-2</v>
      </c>
      <c r="E192" s="320">
        <f t="shared" si="38"/>
        <v>1.1627825531527846E-2</v>
      </c>
      <c r="F192" s="320">
        <f t="shared" si="38"/>
        <v>1.2516376753895837E-2</v>
      </c>
      <c r="G192" s="320">
        <f t="shared" si="38"/>
        <v>1.2195987875172148E-2</v>
      </c>
      <c r="H192" s="320">
        <f t="shared" si="38"/>
        <v>1.2153950913655495E-2</v>
      </c>
      <c r="I192" s="320">
        <f t="shared" si="38"/>
        <v>1.2050611390414377E-2</v>
      </c>
      <c r="J192" s="320">
        <f t="shared" si="38"/>
        <v>1.1011455541676454E-2</v>
      </c>
      <c r="K192" s="320">
        <f t="shared" si="38"/>
        <v>1.0989098323236692E-2</v>
      </c>
      <c r="L192" s="320">
        <f t="shared" si="38"/>
        <v>1.1591676359493378E-2</v>
      </c>
      <c r="M192" s="320">
        <f t="shared" si="38"/>
        <v>1.040140874250298E-2</v>
      </c>
      <c r="N192" s="320">
        <f t="shared" si="38"/>
        <v>1.0137674626288999E-2</v>
      </c>
      <c r="O192" s="320">
        <f t="shared" si="38"/>
        <v>1.0124880088276925E-2</v>
      </c>
      <c r="P192" s="320">
        <f t="shared" si="38"/>
        <v>1.0200778756977235E-2</v>
      </c>
      <c r="Q192" s="320">
        <f t="shared" si="38"/>
        <v>9.703925985490627E-3</v>
      </c>
      <c r="R192" s="320">
        <f t="shared" si="38"/>
        <v>9.3447326252656081E-3</v>
      </c>
      <c r="S192" s="320">
        <f t="shared" si="38"/>
        <v>9.1628622028583802E-3</v>
      </c>
      <c r="T192" s="320">
        <f t="shared" si="38"/>
        <v>9.6580707825997501E-3</v>
      </c>
      <c r="U192" s="320">
        <f t="shared" si="38"/>
        <v>9.5772394682463648E-3</v>
      </c>
      <c r="V192" s="320">
        <f t="shared" si="38"/>
        <v>1.019923148684488E-2</v>
      </c>
      <c r="W192" s="320">
        <f t="shared" si="38"/>
        <v>1.0101585045536819E-2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0.99999999999999989</v>
      </c>
      <c r="C197" s="234">
        <f t="shared" si="42"/>
        <v>0.99999999999999989</v>
      </c>
      <c r="D197" s="234">
        <f t="shared" si="42"/>
        <v>1</v>
      </c>
      <c r="E197" s="234">
        <f t="shared" si="42"/>
        <v>1</v>
      </c>
      <c r="F197" s="234">
        <f t="shared" si="42"/>
        <v>1.0000000000000002</v>
      </c>
      <c r="G197" s="234">
        <f t="shared" si="42"/>
        <v>1</v>
      </c>
      <c r="H197" s="234">
        <f t="shared" si="42"/>
        <v>1.0000000000000002</v>
      </c>
      <c r="I197" s="234">
        <f t="shared" si="42"/>
        <v>1</v>
      </c>
      <c r="J197" s="234">
        <f t="shared" si="42"/>
        <v>1.0000000000000002</v>
      </c>
      <c r="K197" s="234">
        <f t="shared" si="42"/>
        <v>1</v>
      </c>
      <c r="L197" s="234">
        <f t="shared" si="42"/>
        <v>1</v>
      </c>
      <c r="M197" s="234">
        <f t="shared" si="42"/>
        <v>0.99999999999999967</v>
      </c>
      <c r="N197" s="234">
        <f t="shared" si="42"/>
        <v>0.99999999999999989</v>
      </c>
      <c r="O197" s="234">
        <f t="shared" si="42"/>
        <v>1</v>
      </c>
      <c r="P197" s="234">
        <f t="shared" si="42"/>
        <v>1</v>
      </c>
      <c r="Q197" s="234">
        <f t="shared" si="42"/>
        <v>0.99999999999999989</v>
      </c>
      <c r="R197" s="234">
        <f t="shared" si="42"/>
        <v>0.99999999999999978</v>
      </c>
      <c r="S197" s="234">
        <f t="shared" si="42"/>
        <v>1.0000000000000002</v>
      </c>
      <c r="T197" s="234">
        <f t="shared" si="42"/>
        <v>0.99999999999999989</v>
      </c>
      <c r="U197" s="234">
        <f t="shared" si="42"/>
        <v>1.0000000000000002</v>
      </c>
      <c r="V197" s="234">
        <f t="shared" si="42"/>
        <v>0.99999999999999978</v>
      </c>
      <c r="W197" s="234">
        <f t="shared" si="42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6.4411449858687408E-2</v>
      </c>
      <c r="C202" s="270">
        <f t="shared" si="47"/>
        <v>5.9575138393562009E-2</v>
      </c>
      <c r="D202" s="270">
        <f t="shared" si="47"/>
        <v>5.3622960962508973E-2</v>
      </c>
      <c r="E202" s="270">
        <f t="shared" si="47"/>
        <v>5.2566179464407531E-2</v>
      </c>
      <c r="F202" s="270">
        <f t="shared" si="47"/>
        <v>4.7800413817138128E-2</v>
      </c>
      <c r="G202" s="270">
        <f t="shared" si="47"/>
        <v>4.5564671074046492E-2</v>
      </c>
      <c r="H202" s="270">
        <f t="shared" si="47"/>
        <v>4.6527652304845207E-2</v>
      </c>
      <c r="I202" s="270">
        <f t="shared" si="47"/>
        <v>4.7936967872414651E-2</v>
      </c>
      <c r="J202" s="270">
        <f t="shared" si="47"/>
        <v>6.3885611386267638E-2</v>
      </c>
      <c r="K202" s="270">
        <f t="shared" si="47"/>
        <v>6.632278842308191E-2</v>
      </c>
      <c r="L202" s="270">
        <f t="shared" si="47"/>
        <v>6.3853499450377868E-2</v>
      </c>
      <c r="M202" s="270">
        <f t="shared" si="47"/>
        <v>6.6410691654514006E-2</v>
      </c>
      <c r="N202" s="270">
        <f t="shared" si="47"/>
        <v>6.6881830415124591E-2</v>
      </c>
      <c r="O202" s="270">
        <f t="shared" si="47"/>
        <v>6.754156658405823E-2</v>
      </c>
      <c r="P202" s="270">
        <f t="shared" si="47"/>
        <v>6.128741261308248E-2</v>
      </c>
      <c r="Q202" s="270">
        <f t="shared" si="47"/>
        <v>6.4471087237762598E-2</v>
      </c>
      <c r="R202" s="270">
        <f t="shared" si="47"/>
        <v>6.7272342844223162E-2</v>
      </c>
      <c r="S202" s="270">
        <f t="shared" si="47"/>
        <v>6.6782323242691496E-2</v>
      </c>
      <c r="T202" s="270">
        <f t="shared" si="47"/>
        <v>6.5987506866937967E-2</v>
      </c>
      <c r="U202" s="270">
        <f t="shared" si="47"/>
        <v>6.5163260632456185E-2</v>
      </c>
      <c r="V202" s="270">
        <f t="shared" si="47"/>
        <v>6.3541049980596495E-2</v>
      </c>
      <c r="W202" s="270">
        <f t="shared" si="47"/>
        <v>6.410224063737438E-2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0.45052119762919923</v>
      </c>
      <c r="C203" s="271">
        <f t="shared" si="48"/>
        <v>0.46242173848865747</v>
      </c>
      <c r="D203" s="271">
        <f t="shared" si="48"/>
        <v>0.47011683351569861</v>
      </c>
      <c r="E203" s="271">
        <f t="shared" si="48"/>
        <v>0.4347213761076355</v>
      </c>
      <c r="F203" s="271">
        <f t="shared" si="48"/>
        <v>0.47037235422503432</v>
      </c>
      <c r="G203" s="271">
        <f t="shared" si="48"/>
        <v>0.4607055833075106</v>
      </c>
      <c r="H203" s="271">
        <f t="shared" si="48"/>
        <v>0.45815625828608242</v>
      </c>
      <c r="I203" s="271">
        <f t="shared" si="48"/>
        <v>0.45383092509568745</v>
      </c>
      <c r="J203" s="271">
        <f t="shared" si="48"/>
        <v>0.39968737476230726</v>
      </c>
      <c r="K203" s="271">
        <f t="shared" si="48"/>
        <v>0.39603462792174732</v>
      </c>
      <c r="L203" s="271">
        <f t="shared" si="48"/>
        <v>0.42073578814512957</v>
      </c>
      <c r="M203" s="271">
        <f t="shared" si="48"/>
        <v>0.37481667282730208</v>
      </c>
      <c r="N203" s="271">
        <f t="shared" si="48"/>
        <v>0.3656224398677792</v>
      </c>
      <c r="O203" s="271">
        <f t="shared" si="48"/>
        <v>0.36396177951245978</v>
      </c>
      <c r="P203" s="271">
        <f t="shared" si="48"/>
        <v>0.3720537482577167</v>
      </c>
      <c r="Q203" s="271">
        <f t="shared" si="48"/>
        <v>0.35125067381084302</v>
      </c>
      <c r="R203" s="271">
        <f t="shared" si="48"/>
        <v>0.33671305071019558</v>
      </c>
      <c r="S203" s="271">
        <f t="shared" si="48"/>
        <v>0.32981109430943761</v>
      </c>
      <c r="T203" s="271">
        <f t="shared" si="48"/>
        <v>0.3485012165020212</v>
      </c>
      <c r="U203" s="271">
        <f t="shared" si="48"/>
        <v>0.34602848049128115</v>
      </c>
      <c r="V203" s="271">
        <f t="shared" si="48"/>
        <v>0.36980649029228091</v>
      </c>
      <c r="W203" s="271">
        <f t="shared" si="48"/>
        <v>0.36566796283256886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0.45052119762919923</v>
      </c>
      <c r="C204" s="320">
        <f t="shared" si="49"/>
        <v>0.46242173848865747</v>
      </c>
      <c r="D204" s="320">
        <f t="shared" si="49"/>
        <v>0.47011683351569861</v>
      </c>
      <c r="E204" s="320">
        <f t="shared" si="49"/>
        <v>0.4347213761076355</v>
      </c>
      <c r="F204" s="320">
        <f t="shared" si="49"/>
        <v>0.47037235422503432</v>
      </c>
      <c r="G204" s="320">
        <f t="shared" si="49"/>
        <v>0.4607055833075106</v>
      </c>
      <c r="H204" s="320">
        <f t="shared" si="49"/>
        <v>0.45815625828608242</v>
      </c>
      <c r="I204" s="320">
        <f t="shared" si="49"/>
        <v>0.45383092509568745</v>
      </c>
      <c r="J204" s="320">
        <f t="shared" si="49"/>
        <v>0.39968737476230726</v>
      </c>
      <c r="K204" s="320">
        <f t="shared" si="49"/>
        <v>0.39603462792174732</v>
      </c>
      <c r="L204" s="320">
        <f t="shared" si="49"/>
        <v>0.42073578814512957</v>
      </c>
      <c r="M204" s="320">
        <f t="shared" si="49"/>
        <v>0.37481667282730208</v>
      </c>
      <c r="N204" s="320">
        <f t="shared" si="49"/>
        <v>0.3656224398677792</v>
      </c>
      <c r="O204" s="320">
        <f t="shared" si="49"/>
        <v>0.36396177951245978</v>
      </c>
      <c r="P204" s="320">
        <f t="shared" si="49"/>
        <v>0.3720537482577167</v>
      </c>
      <c r="Q204" s="320">
        <f t="shared" si="49"/>
        <v>0.35125067381084302</v>
      </c>
      <c r="R204" s="320">
        <f t="shared" si="49"/>
        <v>0.33671305071019558</v>
      </c>
      <c r="S204" s="320">
        <f t="shared" si="49"/>
        <v>0.32981109430943761</v>
      </c>
      <c r="T204" s="320">
        <f t="shared" si="49"/>
        <v>0.3485012165020212</v>
      </c>
      <c r="U204" s="320">
        <f t="shared" si="49"/>
        <v>0.34602848049128115</v>
      </c>
      <c r="V204" s="320">
        <f t="shared" si="49"/>
        <v>0.36980649029228091</v>
      </c>
      <c r="W204" s="320">
        <f t="shared" si="49"/>
        <v>0.36566796283256886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0.30322452345959655</v>
      </c>
      <c r="C206" s="271">
        <f t="shared" si="51"/>
        <v>0.30373418444020911</v>
      </c>
      <c r="D206" s="271">
        <f t="shared" si="51"/>
        <v>0.31519257815158491</v>
      </c>
      <c r="E206" s="271">
        <f t="shared" si="51"/>
        <v>0.36660612552426147</v>
      </c>
      <c r="F206" s="271">
        <f t="shared" si="51"/>
        <v>0.33356433488268206</v>
      </c>
      <c r="G206" s="271">
        <f t="shared" si="51"/>
        <v>0.35222900322175127</v>
      </c>
      <c r="H206" s="271">
        <f t="shared" si="51"/>
        <v>0.35214371385358711</v>
      </c>
      <c r="I206" s="271">
        <f t="shared" si="51"/>
        <v>0.35543995082047825</v>
      </c>
      <c r="J206" s="271">
        <f t="shared" si="51"/>
        <v>0.36606122188873996</v>
      </c>
      <c r="K206" s="271">
        <f t="shared" si="51"/>
        <v>0.36060586660513061</v>
      </c>
      <c r="L206" s="271">
        <f t="shared" si="51"/>
        <v>0.34160334943023013</v>
      </c>
      <c r="M206" s="271">
        <f t="shared" si="51"/>
        <v>0.38507929334091023</v>
      </c>
      <c r="N206" s="271">
        <f t="shared" si="51"/>
        <v>0.39662327577923212</v>
      </c>
      <c r="O206" s="271">
        <f t="shared" si="51"/>
        <v>0.39427425822485895</v>
      </c>
      <c r="P206" s="271">
        <f t="shared" si="51"/>
        <v>0.4050666365638555</v>
      </c>
      <c r="Q206" s="271">
        <f t="shared" si="51"/>
        <v>0.41864503530567887</v>
      </c>
      <c r="R206" s="271">
        <f t="shared" si="51"/>
        <v>0.42890538097530029</v>
      </c>
      <c r="S206" s="271">
        <f t="shared" si="51"/>
        <v>0.43579649445060892</v>
      </c>
      <c r="T206" s="271">
        <f t="shared" si="51"/>
        <v>0.41744246774330579</v>
      </c>
      <c r="U206" s="271">
        <f t="shared" si="51"/>
        <v>0.42219104994786172</v>
      </c>
      <c r="V206" s="271">
        <f t="shared" si="51"/>
        <v>0.39953769606458556</v>
      </c>
      <c r="W206" s="271">
        <f t="shared" si="51"/>
        <v>0.40212066130865198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0.30322452345959655</v>
      </c>
      <c r="C207" s="320">
        <f t="shared" si="52"/>
        <v>0.30373418444020911</v>
      </c>
      <c r="D207" s="320">
        <f t="shared" si="52"/>
        <v>0.31519257815158491</v>
      </c>
      <c r="E207" s="320">
        <f t="shared" si="52"/>
        <v>0.36660612552426147</v>
      </c>
      <c r="F207" s="320">
        <f t="shared" si="52"/>
        <v>0.33356433488268206</v>
      </c>
      <c r="G207" s="320">
        <f t="shared" si="52"/>
        <v>0.35222900322175127</v>
      </c>
      <c r="H207" s="320">
        <f t="shared" si="52"/>
        <v>0.35214371385358711</v>
      </c>
      <c r="I207" s="320">
        <f t="shared" si="52"/>
        <v>0.35543995082047825</v>
      </c>
      <c r="J207" s="320">
        <f t="shared" si="52"/>
        <v>0.36606122188873996</v>
      </c>
      <c r="K207" s="320">
        <f t="shared" si="52"/>
        <v>0.36060586660513061</v>
      </c>
      <c r="L207" s="320">
        <f t="shared" si="52"/>
        <v>0.34160334943023013</v>
      </c>
      <c r="M207" s="320">
        <f t="shared" si="52"/>
        <v>0.38507929334091023</v>
      </c>
      <c r="N207" s="320">
        <f t="shared" si="52"/>
        <v>0.39662327577923212</v>
      </c>
      <c r="O207" s="320">
        <f t="shared" si="52"/>
        <v>0.39427425822485895</v>
      </c>
      <c r="P207" s="320">
        <f t="shared" si="52"/>
        <v>0.4050666365638555</v>
      </c>
      <c r="Q207" s="320">
        <f t="shared" si="52"/>
        <v>0.41864503530567887</v>
      </c>
      <c r="R207" s="320">
        <f t="shared" si="52"/>
        <v>0.42890538097530029</v>
      </c>
      <c r="S207" s="320">
        <f t="shared" si="52"/>
        <v>0.43579649445060892</v>
      </c>
      <c r="T207" s="320">
        <f t="shared" si="52"/>
        <v>0.41744246774330579</v>
      </c>
      <c r="U207" s="320">
        <f t="shared" si="52"/>
        <v>0.42219104994786172</v>
      </c>
      <c r="V207" s="320">
        <f t="shared" si="52"/>
        <v>0.39953769606458556</v>
      </c>
      <c r="W207" s="320">
        <f t="shared" si="52"/>
        <v>0.40212066130865198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0.18184282905251678</v>
      </c>
      <c r="C209" s="271">
        <f t="shared" si="54"/>
        <v>0.17426893867757121</v>
      </c>
      <c r="D209" s="271">
        <f t="shared" si="54"/>
        <v>0.16106762737020733</v>
      </c>
      <c r="E209" s="271">
        <f t="shared" si="54"/>
        <v>0.14610631890369549</v>
      </c>
      <c r="F209" s="271">
        <f t="shared" si="54"/>
        <v>0.14826289707514576</v>
      </c>
      <c r="G209" s="271">
        <f t="shared" si="54"/>
        <v>0.14150074239669172</v>
      </c>
      <c r="H209" s="271">
        <f t="shared" si="54"/>
        <v>0.14317237555548545</v>
      </c>
      <c r="I209" s="271">
        <f t="shared" si="54"/>
        <v>0.14279215621141966</v>
      </c>
      <c r="J209" s="271">
        <f t="shared" si="54"/>
        <v>0.17036579196268525</v>
      </c>
      <c r="K209" s="271">
        <f t="shared" si="54"/>
        <v>0.17703671705004012</v>
      </c>
      <c r="L209" s="271">
        <f t="shared" si="54"/>
        <v>0.17380736297426252</v>
      </c>
      <c r="M209" s="271">
        <f t="shared" si="54"/>
        <v>0.17369334217727336</v>
      </c>
      <c r="N209" s="271">
        <f t="shared" si="54"/>
        <v>0.17087245393786407</v>
      </c>
      <c r="O209" s="271">
        <f t="shared" si="54"/>
        <v>0.1742223956786231</v>
      </c>
      <c r="P209" s="271">
        <f t="shared" si="54"/>
        <v>0.16159220256534546</v>
      </c>
      <c r="Q209" s="271">
        <f t="shared" si="54"/>
        <v>0.16563320364571546</v>
      </c>
      <c r="R209" s="271">
        <f t="shared" si="54"/>
        <v>0.16710922547028076</v>
      </c>
      <c r="S209" s="271">
        <f t="shared" si="54"/>
        <v>0.16761008799726215</v>
      </c>
      <c r="T209" s="271">
        <f t="shared" si="54"/>
        <v>0.16806880888773507</v>
      </c>
      <c r="U209" s="271">
        <f t="shared" si="54"/>
        <v>0.16661720892840104</v>
      </c>
      <c r="V209" s="271">
        <f t="shared" si="54"/>
        <v>0.1671147636625368</v>
      </c>
      <c r="W209" s="271">
        <f t="shared" si="54"/>
        <v>0.16810913522140497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0.13117496402431514</v>
      </c>
      <c r="C210" s="320">
        <f t="shared" si="55"/>
        <v>0.12226267936026018</v>
      </c>
      <c r="D210" s="320">
        <f t="shared" si="55"/>
        <v>0.10819593921567167</v>
      </c>
      <c r="E210" s="320">
        <f t="shared" si="55"/>
        <v>9.7215380751603131E-2</v>
      </c>
      <c r="F210" s="320">
        <f t="shared" si="55"/>
        <v>9.5362471784864511E-2</v>
      </c>
      <c r="G210" s="320">
        <f t="shared" si="55"/>
        <v>8.9687490466254779E-2</v>
      </c>
      <c r="H210" s="320">
        <f t="shared" si="55"/>
        <v>9.1645833455303985E-2</v>
      </c>
      <c r="I210" s="320">
        <f t="shared" si="55"/>
        <v>9.175206269444848E-2</v>
      </c>
      <c r="J210" s="320">
        <f t="shared" si="55"/>
        <v>0.12541495265811461</v>
      </c>
      <c r="K210" s="320">
        <f t="shared" si="55"/>
        <v>0.13249668390703001</v>
      </c>
      <c r="L210" s="320">
        <f t="shared" si="55"/>
        <v>0.12648931392695215</v>
      </c>
      <c r="M210" s="320">
        <f t="shared" si="55"/>
        <v>0.13153958628505008</v>
      </c>
      <c r="N210" s="320">
        <f t="shared" si="55"/>
        <v>0.12975272742557323</v>
      </c>
      <c r="O210" s="320">
        <f t="shared" si="55"/>
        <v>0.13328943532779988</v>
      </c>
      <c r="P210" s="320">
        <f t="shared" si="55"/>
        <v>0.11974917897586737</v>
      </c>
      <c r="Q210" s="320">
        <f t="shared" si="55"/>
        <v>0.12612979775634248</v>
      </c>
      <c r="R210" s="320">
        <f t="shared" si="55"/>
        <v>0.12924079331570795</v>
      </c>
      <c r="S210" s="320">
        <f t="shared" si="55"/>
        <v>0.13051788434688499</v>
      </c>
      <c r="T210" s="320">
        <f t="shared" si="55"/>
        <v>0.1288746207056693</v>
      </c>
      <c r="U210" s="320">
        <f t="shared" si="55"/>
        <v>0.12770111699375236</v>
      </c>
      <c r="V210" s="320">
        <f t="shared" si="55"/>
        <v>0.12552447793284296</v>
      </c>
      <c r="W210" s="320">
        <f t="shared" si="55"/>
        <v>0.12698428896902691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5.0667865028201635E-2</v>
      </c>
      <c r="C211" s="320">
        <f t="shared" si="56"/>
        <v>5.2006259317311017E-2</v>
      </c>
      <c r="D211" s="320">
        <f t="shared" si="56"/>
        <v>5.2871688154535676E-2</v>
      </c>
      <c r="E211" s="320">
        <f t="shared" si="56"/>
        <v>4.8890938152092368E-2</v>
      </c>
      <c r="F211" s="320">
        <f t="shared" si="56"/>
        <v>5.2900425290281231E-2</v>
      </c>
      <c r="G211" s="320">
        <f t="shared" si="56"/>
        <v>5.1813251930436927E-2</v>
      </c>
      <c r="H211" s="320">
        <f t="shared" si="56"/>
        <v>5.1526542100181462E-2</v>
      </c>
      <c r="I211" s="320">
        <f t="shared" si="56"/>
        <v>5.1040093516971162E-2</v>
      </c>
      <c r="J211" s="320">
        <f t="shared" si="56"/>
        <v>4.4950839304570611E-2</v>
      </c>
      <c r="K211" s="320">
        <f t="shared" si="56"/>
        <v>4.4540033143010117E-2</v>
      </c>
      <c r="L211" s="320">
        <f t="shared" si="56"/>
        <v>4.7318049047310393E-2</v>
      </c>
      <c r="M211" s="320">
        <f t="shared" si="56"/>
        <v>4.2153755892223289E-2</v>
      </c>
      <c r="N211" s="320">
        <f t="shared" si="56"/>
        <v>4.1119726512290837E-2</v>
      </c>
      <c r="O211" s="320">
        <f t="shared" si="56"/>
        <v>4.0932960350823208E-2</v>
      </c>
      <c r="P211" s="320">
        <f t="shared" si="56"/>
        <v>4.1843023589478077E-2</v>
      </c>
      <c r="Q211" s="320">
        <f t="shared" si="56"/>
        <v>3.9503405889372983E-2</v>
      </c>
      <c r="R211" s="320">
        <f t="shared" si="56"/>
        <v>3.7868432154572799E-2</v>
      </c>
      <c r="S211" s="320">
        <f t="shared" si="56"/>
        <v>3.7092203650377145E-2</v>
      </c>
      <c r="T211" s="320">
        <f t="shared" si="56"/>
        <v>3.9194188182065791E-2</v>
      </c>
      <c r="U211" s="320">
        <f t="shared" si="56"/>
        <v>3.8916091934648664E-2</v>
      </c>
      <c r="V211" s="320">
        <f t="shared" si="56"/>
        <v>4.1590285729693824E-2</v>
      </c>
      <c r="W211" s="320">
        <f t="shared" si="56"/>
        <v>4.1124846252378063E-2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1.3578884010428087</v>
      </c>
      <c r="C217" s="322">
        <f>IF(C$5=0,0,(C$5-C$16-C$59)/(CHI_fec!C$5-CHI_fec!C$16))</f>
        <v>1.2928585174491491</v>
      </c>
      <c r="D217" s="322">
        <f>IF(D$5=0,0,(D$5-D$16-D$59)/(CHI_fec!D$5-CHI_fec!D$16))</f>
        <v>1.3422378644700812</v>
      </c>
      <c r="E217" s="322">
        <f>IF(E$5=0,0,(E$5-E$16-E$59)/(CHI_fec!E$5-CHI_fec!E$16))</f>
        <v>1.0110169507540581</v>
      </c>
      <c r="F217" s="322">
        <f>IF(F$5=0,0,(F$5-F$16-F$59)/(CHI_fec!F$5-CHI_fec!F$16))</f>
        <v>1.0916088688737813</v>
      </c>
      <c r="G217" s="322">
        <f>IF(G$5=0,0,(G$5-G$16-G$59)/(CHI_fec!G$5-CHI_fec!G$16))</f>
        <v>1.0057054592359351</v>
      </c>
      <c r="H217" s="322">
        <f>IF(H$5=0,0,(H$5-H$16-H$59)/(CHI_fec!H$5-CHI_fec!H$16))</f>
        <v>1.0315649613589848</v>
      </c>
      <c r="I217" s="322">
        <f>IF(I$5=0,0,(I$5-I$16-I$59)/(CHI_fec!I$5-CHI_fec!I$16))</f>
        <v>1.0078990106821872</v>
      </c>
      <c r="J217" s="322">
        <f>IF(J$5=0,0,(J$5-J$16-J$59)/(CHI_fec!J$5-CHI_fec!J$16))</f>
        <v>1.0528301880485673</v>
      </c>
      <c r="K217" s="322">
        <f>IF(K$5=0,0,(K$5-K$16-K$59)/(CHI_fec!K$5-CHI_fec!K$16))</f>
        <v>1.039765229075944</v>
      </c>
      <c r="L217" s="322">
        <f>IF(L$5=0,0,(L$5-L$16-L$59)/(CHI_fec!L$5-CHI_fec!L$16))</f>
        <v>1.0294293596221065</v>
      </c>
      <c r="M217" s="322">
        <f>IF(M$5=0,0,(M$5-M$16-M$59)/(CHI_fec!M$5-CHI_fec!M$16))</f>
        <v>0.81121530367604455</v>
      </c>
      <c r="N217" s="322">
        <f>IF(N$5=0,0,(N$5-N$16-N$59)/(CHI_fec!N$5-CHI_fec!N$16))</f>
        <v>0.84209611344603996</v>
      </c>
      <c r="O217" s="322">
        <f>IF(O$5=0,0,(O$5-O$16-O$59)/(CHI_fec!O$5-CHI_fec!O$16))</f>
        <v>0.86674443818612257</v>
      </c>
      <c r="P217" s="322">
        <f>IF(P$5=0,0,(P$5-P$16-P$59)/(CHI_fec!P$5-CHI_fec!P$16))</f>
        <v>0.79820233835374255</v>
      </c>
      <c r="Q217" s="322">
        <f>IF(Q$5=0,0,(Q$5-Q$16-Q$59)/(CHI_fec!Q$5-CHI_fec!Q$16))</f>
        <v>0.77937266021473495</v>
      </c>
      <c r="R217" s="322">
        <f>IF(R$5=0,0,(R$5-R$16-R$59)/(CHI_fec!R$5-CHI_fec!R$16))</f>
        <v>0.7649997752095814</v>
      </c>
      <c r="S217" s="322">
        <f>IF(S$5=0,0,(S$5-S$16-S$59)/(CHI_fec!S$5-CHI_fec!S$16))</f>
        <v>0.73253282953738974</v>
      </c>
      <c r="T217" s="322">
        <f>IF(T$5=0,0,(T$5-T$16-T$59)/(CHI_fec!T$5-CHI_fec!T$16))</f>
        <v>0.76150068172722563</v>
      </c>
      <c r="U217" s="322">
        <f>IF(U$5=0,0,(U$5-U$16-U$59)/(CHI_fec!U$5-CHI_fec!U$16))</f>
        <v>0.71614298259735598</v>
      </c>
      <c r="V217" s="322">
        <f>IF(V$5=0,0,(V$5-V$16-V$59)/(CHI_fec!V$5-CHI_fec!V$16))</f>
        <v>0.75989523791617108</v>
      </c>
      <c r="W217" s="322">
        <f>IF(W$5=0,0,(W$5-W$16-W$59)/(CHI_fec!W$5-CHI_fec!W$16))</f>
        <v>0.77437173554824223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1.9017378997650705</v>
      </c>
      <c r="C222" s="277">
        <f>IF(C$10=0,0,C$10/CHI_fec!C$10)</f>
        <v>1.6975006706280633</v>
      </c>
      <c r="D222" s="277">
        <f>IF(D$10=0,0,D$10/CHI_fec!D$10)</f>
        <v>1.5643398963617148</v>
      </c>
      <c r="E222" s="277">
        <f>IF(E$10=0,0,E$10/CHI_fec!E$10)</f>
        <v>1.0986604725854729</v>
      </c>
      <c r="F222" s="277">
        <f>IF(F$10=0,0,F$10/CHI_fec!F$10)</f>
        <v>1.0640526054568624</v>
      </c>
      <c r="G222" s="277">
        <f>IF(G$10=0,0,G$10/CHI_fec!G$10)</f>
        <v>0.93607338769277737</v>
      </c>
      <c r="H222" s="277">
        <f>IF(H$10=0,0,H$10/CHI_fec!H$10)</f>
        <v>1.0040170572259297</v>
      </c>
      <c r="I222" s="277">
        <f>IF(I$10=0,0,I$10/CHI_fec!I$10)</f>
        <v>0.9954979076350039</v>
      </c>
      <c r="J222" s="277">
        <f>IF(J$10=0,0,J$10/CHI_fec!J$10)</f>
        <v>1.5219809330448495</v>
      </c>
      <c r="K222" s="277">
        <f>IF(K$10=0,0,K$10/CHI_fec!K$10)</f>
        <v>1.6533683012727698</v>
      </c>
      <c r="L222" s="277">
        <f>IF(L$10=0,0,L$10/CHI_fec!L$10)</f>
        <v>1.6710757373285261</v>
      </c>
      <c r="M222" s="277">
        <f>IF(M$10=0,0,M$10/CHI_fec!M$10)</f>
        <v>1.5456907118431122</v>
      </c>
      <c r="N222" s="277">
        <f>IF(N$10=0,0,N$10/CHI_fec!N$10)</f>
        <v>1.5134974192377328</v>
      </c>
      <c r="O222" s="277">
        <f>IF(O$10=0,0,O$10/CHI_fec!O$10)</f>
        <v>1.5478733300682808</v>
      </c>
      <c r="P222" s="277">
        <f>IF(P$10=0,0,P$10/CHI_fec!P$10)</f>
        <v>1.2098540646571336</v>
      </c>
      <c r="Q222" s="277">
        <f>IF(Q$10=0,0,Q$10/CHI_fec!Q$10)</f>
        <v>1.1916716960221772</v>
      </c>
      <c r="R222" s="277">
        <f>IF(R$10=0,0,R$10/CHI_fec!R$10)</f>
        <v>1.2334568696317671</v>
      </c>
      <c r="S222" s="277">
        <f>IF(S$10=0,0,S$10/CHI_fec!S$10)</f>
        <v>1.1830925214200492</v>
      </c>
      <c r="T222" s="277">
        <f>IF(T$10=0,0,T$10/CHI_fec!T$10)</f>
        <v>1.2417499302008161</v>
      </c>
      <c r="U222" s="277">
        <f>IF(U$10=0,0,U$10/CHI_fec!U$10)</f>
        <v>1.2043207562118332</v>
      </c>
      <c r="V222" s="277">
        <f>IF(V$10=0,0,V$10/CHI_fec!V$10)</f>
        <v>1.2493530352554074</v>
      </c>
      <c r="W222" s="277">
        <f>IF(W$10=0,0,W$10/CHI_fec!W$10)</f>
        <v>1.2485082102363434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2.0257984868048267</v>
      </c>
      <c r="C224" s="278">
        <f>IF(C$25=0,0,C$25/CHI_fec!C$25)</f>
        <v>2.0625804719184799</v>
      </c>
      <c r="D224" s="278">
        <f>IF(D$25=0,0,D$25/CHI_fec!D$25)</f>
        <v>2.1410272699124566</v>
      </c>
      <c r="E224" s="278">
        <f>IF(E$25=0,0,E$25/CHI_fec!E$25)</f>
        <v>1.4583961190978481</v>
      </c>
      <c r="F224" s="278">
        <f>IF(F$25=0,0,F$25/CHI_fec!F$25)</f>
        <v>1.7197842089433897</v>
      </c>
      <c r="G224" s="278">
        <f>IF(G$25=0,0,G$25/CHI_fec!G$25)</f>
        <v>1.5359823414802807</v>
      </c>
      <c r="H224" s="278">
        <f>IF(H$25=0,0,H$25/CHI_fec!H$25)</f>
        <v>1.5201271803294032</v>
      </c>
      <c r="I224" s="278">
        <f>IF(I$25=0,0,I$25/CHI_fec!I$25)</f>
        <v>1.465550189755747</v>
      </c>
      <c r="J224" s="278">
        <f>IF(J$25=0,0,J$25/CHI_fec!J$25)</f>
        <v>1.259164100629089</v>
      </c>
      <c r="K224" s="278">
        <f>IF(K$25=0,0,K$25/CHI_fec!K$25)</f>
        <v>1.2665981571954372</v>
      </c>
      <c r="L224" s="278">
        <f>IF(L$25=0,0,L$25/CHI_fec!L$25)</f>
        <v>1.4255213161785529</v>
      </c>
      <c r="M224" s="278">
        <f>IF(M$25=0,0,M$25/CHI_fec!M$25)</f>
        <v>1.0629261086591384</v>
      </c>
      <c r="N224" s="278">
        <f>IF(N$25=0,0,N$25/CHI_fec!N$25)</f>
        <v>1.032278188677394</v>
      </c>
      <c r="O224" s="278">
        <f>IF(O$25=0,0,O$25/CHI_fec!O$25)</f>
        <v>1.002441015961189</v>
      </c>
      <c r="P224" s="278">
        <f>IF(P$25=0,0,P$25/CHI_fec!P$25)</f>
        <v>0.93987244185250041</v>
      </c>
      <c r="Q224" s="278">
        <f>IF(Q$25=0,0,Q$25/CHI_fec!Q$25)</f>
        <v>0.79991951698705821</v>
      </c>
      <c r="R224" s="278">
        <f>IF(R$25=0,0,R$25/CHI_fec!R$25)</f>
        <v>0.7507434012555837</v>
      </c>
      <c r="S224" s="278">
        <f>IF(S$25=0,0,S$25/CHI_fec!S$25)</f>
        <v>0.71106694822873895</v>
      </c>
      <c r="T224" s="278">
        <f>IF(T$25=0,0,T$25/CHI_fec!T$25)</f>
        <v>0.80792906820027821</v>
      </c>
      <c r="U224" s="278">
        <f>IF(U$25=0,0,U$25/CHI_fec!U$25)</f>
        <v>0.75894588761481607</v>
      </c>
      <c r="V224" s="278">
        <f>IF(V$25=0,0,V$25/CHI_fec!V$25)</f>
        <v>0.88659665178172931</v>
      </c>
      <c r="W224" s="278">
        <f>IF(W$25=0,0,W$25/CHI_fec!W$25)</f>
        <v>0.8633603807227197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2.3846261860610594</v>
      </c>
      <c r="C225" s="278">
        <f>IF(C$36=0,0,C$36/CHI_fec!C$36)</f>
        <v>2.3540418273859522</v>
      </c>
      <c r="D225" s="278">
        <f>IF(D$36=0,0,D$36/CHI_fec!D$36)</f>
        <v>2.5076300416128605</v>
      </c>
      <c r="E225" s="278">
        <f>IF(E$36=0,0,E$36/CHI_fec!E$36)</f>
        <v>2.2770164489210609</v>
      </c>
      <c r="F225" s="278">
        <f>IF(F$36=0,0,F$36/CHI_fec!F$36)</f>
        <v>2.2232953373806006</v>
      </c>
      <c r="G225" s="278">
        <f>IF(G$36=0,0,G$36/CHI_fec!G$36)</f>
        <v>2.198646859240168</v>
      </c>
      <c r="H225" s="278">
        <f>IF(H$36=0,0,H$36/CHI_fec!H$36)</f>
        <v>2.2518545053303889</v>
      </c>
      <c r="I225" s="278">
        <f>IF(I$36=0,0,I$36/CHI_fec!I$36)</f>
        <v>2.2167344452452831</v>
      </c>
      <c r="J225" s="278">
        <f>IF(J$36=0,0,J$36/CHI_fec!J$36)</f>
        <v>2.3566540262674609</v>
      </c>
      <c r="K225" s="278">
        <f>IF(K$36=0,0,K$36/CHI_fec!K$36)</f>
        <v>2.3556116330303767</v>
      </c>
      <c r="L225" s="278">
        <f>IF(L$36=0,0,L$36/CHI_fec!L$36)</f>
        <v>2.3464071966612154</v>
      </c>
      <c r="M225" s="278">
        <f>IF(M$36=0,0,M$36/CHI_fec!M$36)</f>
        <v>2.3314207510341141</v>
      </c>
      <c r="N225" s="278">
        <f>IF(N$36=0,0,N$36/CHI_fec!N$36)</f>
        <v>2.3401227353110308</v>
      </c>
      <c r="O225" s="278">
        <f>IF(O$36=0,0,O$36/CHI_fec!O$36)</f>
        <v>2.3381877730970837</v>
      </c>
      <c r="P225" s="278">
        <f>IF(P$36=0,0,P$36/CHI_fec!P$36)</f>
        <v>2.2397099954259012</v>
      </c>
      <c r="Q225" s="278">
        <f>IF(Q$36=0,0,Q$36/CHI_fec!Q$36)</f>
        <v>2.1900180767992268</v>
      </c>
      <c r="R225" s="278">
        <f>IF(R$36=0,0,R$36/CHI_fec!R$36)</f>
        <v>2.214496677811812</v>
      </c>
      <c r="S225" s="278">
        <f>IF(S$36=0,0,S$36/CHI_fec!S$36)</f>
        <v>2.1870670579755238</v>
      </c>
      <c r="T225" s="278">
        <f>IF(T$36=0,0,T$36/CHI_fec!T$36)</f>
        <v>2.2072149234788463</v>
      </c>
      <c r="U225" s="278">
        <f>IF(U$36=0,0,U$36/CHI_fec!U$36)</f>
        <v>2.1934838094923634</v>
      </c>
      <c r="V225" s="278">
        <f>IF(V$36=0,0,V$36/CHI_fec!V$36)</f>
        <v>2.2025914898677237</v>
      </c>
      <c r="W225" s="278">
        <f>IF(W$36=0,0,W$36/CHI_fec!W$36)</f>
        <v>2.1963196244901249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1.9134418028395397</v>
      </c>
      <c r="C226" s="278">
        <f>IF(C$44=0,0,C$44/CHI_fec!C$44)</f>
        <v>1.784569468616056</v>
      </c>
      <c r="D226" s="278">
        <f>IF(D$44=0,0,D$44/CHI_fec!D$44)</f>
        <v>1.6941285359664302</v>
      </c>
      <c r="E226" s="278">
        <f>IF(E$44=0,0,E$44/CHI_fec!E$44)</f>
        <v>1.1082698957938484</v>
      </c>
      <c r="F226" s="278">
        <f>IF(F$44=0,0,F$44/CHI_fec!F$44)</f>
        <v>1.207665468618484</v>
      </c>
      <c r="G226" s="278">
        <f>IF(G$44=0,0,G$44/CHI_fec!G$44)</f>
        <v>1.0609230000453247</v>
      </c>
      <c r="H226" s="278">
        <f>IF(H$44=0,0,H$44/CHI_fec!H$44)</f>
        <v>1.1108897796601838</v>
      </c>
      <c r="I226" s="278">
        <f>IF(I$44=0,0,I$44/CHI_fec!I$44)</f>
        <v>1.0689824885098045</v>
      </c>
      <c r="J226" s="278">
        <f>IF(J$44=0,0,J$44/CHI_fec!J$44)</f>
        <v>1.3870155740509298</v>
      </c>
      <c r="K226" s="278">
        <f>IF(K$44=0,0,K$44/CHI_fec!K$44)</f>
        <v>1.4918409391353211</v>
      </c>
      <c r="L226" s="278">
        <f>IF(L$44=0,0,L$44/CHI_fec!L$44)</f>
        <v>1.5465989970693781</v>
      </c>
      <c r="M226" s="278">
        <f>IF(M$44=0,0,M$44/CHI_fec!M$44)</f>
        <v>1.3431090088927788</v>
      </c>
      <c r="N226" s="278">
        <f>IF(N$44=0,0,N$44/CHI_fec!N$44)</f>
        <v>1.2962113461377949</v>
      </c>
      <c r="O226" s="278">
        <f>IF(O$44=0,0,O$44/CHI_fec!O$44)</f>
        <v>1.320002741598048</v>
      </c>
      <c r="P226" s="278">
        <f>IF(P$44=0,0,P$44/CHI_fec!P$44)</f>
        <v>1.0765430117670312</v>
      </c>
      <c r="Q226" s="278">
        <f>IF(Q$44=0,0,Q$44/CHI_fec!Q$44)</f>
        <v>1.0182360849712151</v>
      </c>
      <c r="R226" s="278">
        <f>IF(R$44=0,0,R$44/CHI_fec!R$44)</f>
        <v>1.0143137635893091</v>
      </c>
      <c r="S226" s="278">
        <f>IF(S$44=0,0,S$44/CHI_fec!S$44)</f>
        <v>0.98185543062628999</v>
      </c>
      <c r="T226" s="278">
        <f>IF(T$44=0,0,T$44/CHI_fec!T$44)</f>
        <v>1.0517009434169668</v>
      </c>
      <c r="U226" s="278">
        <f>IF(U$44=0,0,U$44/CHI_fec!U$44)</f>
        <v>1.0111877340170448</v>
      </c>
      <c r="V226" s="278">
        <f>IF(V$44=0,0,V$44/CHI_fec!V$44)</f>
        <v>1.0903694698241788</v>
      </c>
      <c r="W226" s="278">
        <f>IF(W$44=0,0,W$44/CHI_fec!W$44)</f>
        <v>1.0837891738473613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1.506569502389459</v>
      </c>
      <c r="C229" s="322">
        <f>IF(C$61=0,0,(C$61-C$108)/CHI_fec!C$61)</f>
        <v>1.4382035029232423</v>
      </c>
      <c r="D229" s="322">
        <f>IF(D$61=0,0,(D$61-D$108)/CHI_fec!D$61)</f>
        <v>1.4705696871513529</v>
      </c>
      <c r="E229" s="322">
        <f>IF(E$61=0,0,(E$61-E$108)/CHI_fec!E$61)</f>
        <v>1.0418577193232565</v>
      </c>
      <c r="F229" s="322">
        <f>IF(F$61=0,0,(F$61-F$108)/CHI_fec!F$61)</f>
        <v>1.1235311987151815</v>
      </c>
      <c r="G229" s="322">
        <f>IF(G$61=0,0,(G$61-G$108)/CHI_fec!G$61)</f>
        <v>1.0364826484621632</v>
      </c>
      <c r="H229" s="322">
        <f>IF(H$61=0,0,(H$61-H$108)/CHI_fec!H$61)</f>
        <v>1.0664741172960348</v>
      </c>
      <c r="I229" s="322">
        <f>IF(I$61=0,0,(I$61-I$108)/CHI_fec!I$61)</f>
        <v>1.0289138011037202</v>
      </c>
      <c r="J229" s="322">
        <f>IF(J$61=0,0,(J$61-J$108)/CHI_fec!J$61)</f>
        <v>1.0959057177299834</v>
      </c>
      <c r="K229" s="322">
        <f>IF(K$61=0,0,(K$61-K$108)/CHI_fec!K$61)</f>
        <v>1.1424877618172575</v>
      </c>
      <c r="L229" s="322">
        <f>IF(L$61=0,0,(L$61-L$108)/CHI_fec!L$61)</f>
        <v>1.2149382758248009</v>
      </c>
      <c r="M229" s="322">
        <f>IF(M$61=0,0,(M$61-M$108)/CHI_fec!M$61)</f>
        <v>1.0335819786654299</v>
      </c>
      <c r="N229" s="322">
        <f>IF(N$61=0,0,(N$61-N$108)/CHI_fec!N$61)</f>
        <v>1.0136221904262808</v>
      </c>
      <c r="O229" s="322">
        <f>IF(O$61=0,0,(O$61-O$108)/CHI_fec!O$61)</f>
        <v>1.009177321811217</v>
      </c>
      <c r="P229" s="322">
        <f>IF(P$61=0,0,(P$61-P$108)/CHI_fec!P$61)</f>
        <v>0.88392553157742326</v>
      </c>
      <c r="Q229" s="322">
        <f>IF(Q$61=0,0,(Q$61-Q$108)/CHI_fec!Q$61)</f>
        <v>0.80671353472641361</v>
      </c>
      <c r="R229" s="322">
        <f>IF(R$61=0,0,(R$61-R$108)/CHI_fec!R$61)</f>
        <v>0.79298467936004269</v>
      </c>
      <c r="S229" s="322">
        <f>IF(S$61=0,0,(S$61-S$108)/CHI_fec!S$61)</f>
        <v>0.76434142125740001</v>
      </c>
      <c r="T229" s="322">
        <f>IF(T$61=0,0,(T$61-T$108)/CHI_fec!T$61)</f>
        <v>0.82044427021656818</v>
      </c>
      <c r="U229" s="322">
        <f>IF(U$61=0,0,(U$61-U$108)/CHI_fec!U$61)</f>
        <v>0.79232955613654488</v>
      </c>
      <c r="V229" s="322">
        <f>IF(V$61=0,0,(V$61-V$108)/CHI_fec!V$61)</f>
        <v>0.85784842571274988</v>
      </c>
      <c r="W229" s="322">
        <f>IF(W$61=0,0,(W$61-W$108)/CHI_fec!W$61)</f>
        <v>0.84633726656296904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1.9017378997650722</v>
      </c>
      <c r="C234" s="277">
        <f>IF(C$66=0,0,C$66/CHI_fec!C$66)</f>
        <v>1.6975006706280631</v>
      </c>
      <c r="D234" s="277">
        <f>IF(D$66=0,0,D$66/CHI_fec!D$66)</f>
        <v>1.5643398963617143</v>
      </c>
      <c r="E234" s="277">
        <f>IF(E$66=0,0,E$66/CHI_fec!E$66)</f>
        <v>1.0986604725854727</v>
      </c>
      <c r="F234" s="277">
        <f>IF(F$66=0,0,F$66/CHI_fec!F$66)</f>
        <v>1.0640526054568626</v>
      </c>
      <c r="G234" s="277">
        <f>IF(G$66=0,0,G$66/CHI_fec!G$66)</f>
        <v>0.93607338769277726</v>
      </c>
      <c r="H234" s="277">
        <f>IF(H$66=0,0,H$66/CHI_fec!H$66)</f>
        <v>1.0040170572259293</v>
      </c>
      <c r="I234" s="277">
        <f>IF(I$66=0,0,I$66/CHI_fec!I$66)</f>
        <v>0.99549790763500445</v>
      </c>
      <c r="J234" s="277">
        <f>IF(J$66=0,0,J$66/CHI_fec!J$66)</f>
        <v>1.5219809330448497</v>
      </c>
      <c r="K234" s="277">
        <f>IF(K$66=0,0,K$66/CHI_fec!K$66)</f>
        <v>1.6533683012727698</v>
      </c>
      <c r="L234" s="277">
        <f>IF(L$66=0,0,L$66/CHI_fec!L$66)</f>
        <v>1.6710757373285261</v>
      </c>
      <c r="M234" s="277">
        <f>IF(M$66=0,0,M$66/CHI_fec!M$66)</f>
        <v>1.545690711843112</v>
      </c>
      <c r="N234" s="277">
        <f>IF(N$66=0,0,N$66/CHI_fec!N$66)</f>
        <v>1.5134974192377324</v>
      </c>
      <c r="O234" s="277">
        <f>IF(O$66=0,0,O$66/CHI_fec!O$66)</f>
        <v>1.5478733300682812</v>
      </c>
      <c r="P234" s="277">
        <f>IF(P$66=0,0,P$66/CHI_fec!P$66)</f>
        <v>1.2098540646571332</v>
      </c>
      <c r="Q234" s="277">
        <f>IF(Q$66=0,0,Q$66/CHI_fec!Q$66)</f>
        <v>1.1916716960221772</v>
      </c>
      <c r="R234" s="277">
        <f>IF(R$66=0,0,R$66/CHI_fec!R$66)</f>
        <v>1.2334568696317671</v>
      </c>
      <c r="S234" s="277">
        <f>IF(S$66=0,0,S$66/CHI_fec!S$66)</f>
        <v>1.1830925214200492</v>
      </c>
      <c r="T234" s="277">
        <f>IF(T$66=0,0,T$66/CHI_fec!T$66)</f>
        <v>1.2417499302008161</v>
      </c>
      <c r="U234" s="277">
        <f>IF(U$66=0,0,U$66/CHI_fec!U$66)</f>
        <v>1.2043207562118337</v>
      </c>
      <c r="V234" s="277">
        <f>IF(V$66=0,0,V$66/CHI_fec!V$66)</f>
        <v>1.2493530352554072</v>
      </c>
      <c r="W234" s="277">
        <f>IF(W$66=0,0,W$66/CHI_fec!W$66)</f>
        <v>1.2485082102363432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2.0241079804582562</v>
      </c>
      <c r="C235" s="278">
        <f>IF(C$72=0,0,C$72/CHI_fec!C$72)</f>
        <v>2.0605837687528386</v>
      </c>
      <c r="D235" s="278">
        <f>IF(D$72=0,0,D$72/CHI_fec!D$72)</f>
        <v>2.1388609846685402</v>
      </c>
      <c r="E235" s="278">
        <f>IF(E$72=0,0,E$72/CHI_fec!E$72)</f>
        <v>1.4566640696636295</v>
      </c>
      <c r="F235" s="278">
        <f>IF(F$72=0,0,F$72/CHI_fec!F$72)</f>
        <v>1.7176777214679171</v>
      </c>
      <c r="G235" s="278">
        <f>IF(G$72=0,0,G$72/CHI_fec!G$72)</f>
        <v>1.5341056244377502</v>
      </c>
      <c r="H235" s="278">
        <f>IF(H$72=0,0,H$72/CHI_fec!H$72)</f>
        <v>1.5184001720912528</v>
      </c>
      <c r="I235" s="278">
        <f>IF(I$72=0,0,I$72/CHI_fec!I$72)</f>
        <v>1.4638507118622879</v>
      </c>
      <c r="J235" s="278">
        <f>IF(J$72=0,0,J$72/CHI_fec!J$72)</f>
        <v>1.2580936269652436</v>
      </c>
      <c r="K235" s="278">
        <f>IF(K$72=0,0,K$72/CHI_fec!K$72)</f>
        <v>1.2656323241973784</v>
      </c>
      <c r="L235" s="278">
        <f>IF(L$72=0,0,L$72/CHI_fec!L$72)</f>
        <v>1.4244290483696269</v>
      </c>
      <c r="M235" s="278">
        <f>IF(M$72=0,0,M$72/CHI_fec!M$72)</f>
        <v>1.0621399415908357</v>
      </c>
      <c r="N235" s="278">
        <f>IF(N$72=0,0,N$72/CHI_fec!N$72)</f>
        <v>1.0314858304404477</v>
      </c>
      <c r="O235" s="278">
        <f>IF(O$72=0,0,O$72/CHI_fec!O$72)</f>
        <v>1.0017136023477677</v>
      </c>
      <c r="P235" s="278">
        <f>IF(P$72=0,0,P$72/CHI_fec!P$72)</f>
        <v>0.93903844396963942</v>
      </c>
      <c r="Q235" s="278">
        <f>IF(Q$72=0,0,Q$72/CHI_fec!Q$72)</f>
        <v>0.79923024219127803</v>
      </c>
      <c r="R235" s="278">
        <f>IF(R$72=0,0,R$72/CHI_fec!R$72)</f>
        <v>0.75010954752514869</v>
      </c>
      <c r="S235" s="278">
        <f>IF(S$72=0,0,S$72/CHI_fec!S$72)</f>
        <v>0.7104609072767929</v>
      </c>
      <c r="T235" s="278">
        <f>IF(T$72=0,0,T$72/CHI_fec!T$72)</f>
        <v>0.80724034175198311</v>
      </c>
      <c r="U235" s="278">
        <f>IF(U$72=0,0,U$72/CHI_fec!U$72)</f>
        <v>0.75832075428329848</v>
      </c>
      <c r="V235" s="278">
        <f>IF(V$72=0,0,V$72/CHI_fec!V$72)</f>
        <v>0.8858509680337292</v>
      </c>
      <c r="W235" s="278">
        <f>IF(W$72=0,0,W$72/CHI_fec!W$72)</f>
        <v>0.86263905711312805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2.3846261860610594</v>
      </c>
      <c r="C236" s="278">
        <f>IF(C$85=0,0,C$85/CHI_fec!C$85)</f>
        <v>2.354041827385954</v>
      </c>
      <c r="D236" s="278">
        <f>IF(D$85=0,0,D$85/CHI_fec!D$85)</f>
        <v>2.5076300416128618</v>
      </c>
      <c r="E236" s="278">
        <f>IF(E$85=0,0,E$85/CHI_fec!E$85)</f>
        <v>2.2770164489210609</v>
      </c>
      <c r="F236" s="278">
        <f>IF(F$85=0,0,F$85/CHI_fec!F$85)</f>
        <v>2.2232953373805997</v>
      </c>
      <c r="G236" s="278">
        <f>IF(G$85=0,0,G$85/CHI_fec!G$85)</f>
        <v>2.1986468592401671</v>
      </c>
      <c r="H236" s="278">
        <f>IF(H$85=0,0,H$85/CHI_fec!H$85)</f>
        <v>2.2518545053303876</v>
      </c>
      <c r="I236" s="278">
        <f>IF(I$85=0,0,I$85/CHI_fec!I$85)</f>
        <v>2.2167344452452822</v>
      </c>
      <c r="J236" s="278">
        <f>IF(J$85=0,0,J$85/CHI_fec!J$85)</f>
        <v>2.3566540262674622</v>
      </c>
      <c r="K236" s="278">
        <f>IF(K$85=0,0,K$85/CHI_fec!K$85)</f>
        <v>2.3556116330303771</v>
      </c>
      <c r="L236" s="278">
        <f>IF(L$85=0,0,L$85/CHI_fec!L$85)</f>
        <v>2.346407196661215</v>
      </c>
      <c r="M236" s="278">
        <f>IF(M$85=0,0,M$85/CHI_fec!M$85)</f>
        <v>2.3314207510341136</v>
      </c>
      <c r="N236" s="278">
        <f>IF(N$85=0,0,N$85/CHI_fec!N$85)</f>
        <v>2.3401227353110308</v>
      </c>
      <c r="O236" s="278">
        <f>IF(O$85=0,0,O$85/CHI_fec!O$85)</f>
        <v>2.3381877730970828</v>
      </c>
      <c r="P236" s="278">
        <f>IF(P$85=0,0,P$85/CHI_fec!P$85)</f>
        <v>2.2397099954259008</v>
      </c>
      <c r="Q236" s="278">
        <f>IF(Q$85=0,0,Q$85/CHI_fec!Q$85)</f>
        <v>2.1900180767992268</v>
      </c>
      <c r="R236" s="278">
        <f>IF(R$85=0,0,R$85/CHI_fec!R$85)</f>
        <v>2.2144966778118125</v>
      </c>
      <c r="S236" s="278">
        <f>IF(S$85=0,0,S$85/CHI_fec!S$85)</f>
        <v>2.1870670579755234</v>
      </c>
      <c r="T236" s="278">
        <f>IF(T$85=0,0,T$85/CHI_fec!T$85)</f>
        <v>2.2072149234788458</v>
      </c>
      <c r="U236" s="278">
        <f>IF(U$85=0,0,U$85/CHI_fec!U$85)</f>
        <v>2.1934838094923639</v>
      </c>
      <c r="V236" s="278">
        <f>IF(V$85=0,0,V$85/CHI_fec!V$85)</f>
        <v>2.2025914898677228</v>
      </c>
      <c r="W236" s="278">
        <f>IF(W$85=0,0,W$85/CHI_fec!W$85)</f>
        <v>2.1963196244901262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1.9034929013971731</v>
      </c>
      <c r="C237" s="278">
        <f>IF(C$93=0,0,C$93/CHI_fec!C$93)</f>
        <v>1.7605120967343324</v>
      </c>
      <c r="D237" s="278">
        <f>IF(D$93=0,0,D$93/CHI_fec!D$93)</f>
        <v>1.6553360255897269</v>
      </c>
      <c r="E237" s="278">
        <f>IF(E$93=0,0,E$93/CHI_fec!E$93)</f>
        <v>1.0785905311969712</v>
      </c>
      <c r="F237" s="278">
        <f>IF(F$93=0,0,F$93/CHI_fec!F$93)</f>
        <v>1.1650509626540824</v>
      </c>
      <c r="G237" s="278">
        <f>IF(G$93=0,0,G$93/CHI_fec!G$93)</f>
        <v>1.0210293543279449</v>
      </c>
      <c r="H237" s="278">
        <f>IF(H$93=0,0,H$93/CHI_fec!H$93)</f>
        <v>1.0750078859097378</v>
      </c>
      <c r="I237" s="278">
        <f>IF(I$93=0,0,I$93/CHI_fec!I$93)</f>
        <v>1.0345300606020278</v>
      </c>
      <c r="J237" s="278">
        <f>IF(J$93=0,0,J$93/CHI_fec!J$93)</f>
        <v>1.3996554423344607</v>
      </c>
      <c r="K237" s="278">
        <f>IF(K$93=0,0,K$93/CHI_fec!K$93)</f>
        <v>1.5146209217052724</v>
      </c>
      <c r="L237" s="278">
        <f>IF(L$93=0,0,L$93/CHI_fec!L$93)</f>
        <v>1.5587718511388688</v>
      </c>
      <c r="M237" s="278">
        <f>IF(M$93=0,0,M$93/CHI_fec!M$93)</f>
        <v>1.372567647701614</v>
      </c>
      <c r="N237" s="278">
        <f>IF(N$93=0,0,N$93/CHI_fec!N$93)</f>
        <v>1.3235196601067214</v>
      </c>
      <c r="O237" s="278">
        <f>IF(O$93=0,0,O$93/CHI_fec!O$93)</f>
        <v>1.3537480787180098</v>
      </c>
      <c r="P237" s="278">
        <f>IF(P$93=0,0,P$93/CHI_fec!P$93)</f>
        <v>1.0903674244193307</v>
      </c>
      <c r="Q237" s="278">
        <f>IF(Q$93=0,0,Q$93/CHI_fec!Q$93)</f>
        <v>1.040947148976191</v>
      </c>
      <c r="R237" s="278">
        <f>IF(R$93=0,0,R$93/CHI_fec!R$93)</f>
        <v>1.0420273417155259</v>
      </c>
      <c r="S237" s="278">
        <f>IF(S$93=0,0,S$93/CHI_fec!S$93)</f>
        <v>1.0102846661931724</v>
      </c>
      <c r="T237" s="278">
        <f>IF(T$93=0,0,T$93/CHI_fec!T$93)</f>
        <v>1.0770731898631545</v>
      </c>
      <c r="U237" s="278">
        <f>IF(U$93=0,0,U$93/CHI_fec!U$93)</f>
        <v>1.0381706127853654</v>
      </c>
      <c r="V237" s="278">
        <f>IF(V$93=0,0,V$93/CHI_fec!V$93)</f>
        <v>1.1117335768914576</v>
      </c>
      <c r="W237" s="278">
        <f>IF(W$93=0,0,W$93/CHI_fec!W$93)</f>
        <v>1.1069957219567801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1.6144983355970928</v>
      </c>
      <c r="C240" s="322">
        <f>IF(C$110=0,0,C$110/CHI_fec!C$110)</f>
        <v>1.535988126753832</v>
      </c>
      <c r="D240" s="322">
        <f>IF(D$110=0,0,D$110/CHI_fec!D$110)</f>
        <v>1.5531040627707962</v>
      </c>
      <c r="E240" s="322">
        <f>IF(E$110=0,0,E$110/CHI_fec!E$110)</f>
        <v>1.1006810033281402</v>
      </c>
      <c r="F240" s="322">
        <f>IF(F$110=0,0,F$110/CHI_fec!F$110)</f>
        <v>1.1808580752766675</v>
      </c>
      <c r="G240" s="322">
        <f>IF(G$110=0,0,G$110/CHI_fec!G$110)</f>
        <v>1.0847029224372331</v>
      </c>
      <c r="H240" s="322">
        <f>IF(H$110=0,0,H$110/CHI_fec!H$110)</f>
        <v>1.1183871846608096</v>
      </c>
      <c r="I240" s="322">
        <f>IF(I$110=0,0,I$110/CHI_fec!I$110)</f>
        <v>1.0803778439118756</v>
      </c>
      <c r="J240" s="322">
        <f>IF(J$110=0,0,J$110/CHI_fec!J$110)</f>
        <v>1.1877712089252335</v>
      </c>
      <c r="K240" s="322">
        <f>IF(K$110=0,0,K$110/CHI_fec!K$110)</f>
        <v>1.1154231049998822</v>
      </c>
      <c r="L240" s="322">
        <f>IF(L$110=0,0,L$110/CHI_fec!L$110)</f>
        <v>1.1605812244641962</v>
      </c>
      <c r="M240" s="322">
        <f>IF(M$110=0,0,M$110/CHI_fec!M$110)</f>
        <v>0.91798109369717185</v>
      </c>
      <c r="N240" s="322">
        <f>IF(N$110=0,0,N$110/CHI_fec!N$110)</f>
        <v>0.8519187321333731</v>
      </c>
      <c r="O240" s="322">
        <f>IF(O$110=0,0,O$110/CHI_fec!O$110)</f>
        <v>0.89310078656443359</v>
      </c>
      <c r="P240" s="322">
        <f>IF(P$110=0,0,P$110/CHI_fec!P$110)</f>
        <v>0.92107518492343488</v>
      </c>
      <c r="Q240" s="322">
        <f>IF(Q$110=0,0,Q$110/CHI_fec!Q$110)</f>
        <v>0.86458552704908387</v>
      </c>
      <c r="R240" s="322">
        <f>IF(R$110=0,0,R$110/CHI_fec!R$110)</f>
        <v>0.85998246988943794</v>
      </c>
      <c r="S240" s="322">
        <f>IF(S$110=0,0,S$110/CHI_fec!S$110)</f>
        <v>0.82606020891020226</v>
      </c>
      <c r="T240" s="322">
        <f>IF(T$110=0,0,T$110/CHI_fec!T$110)</f>
        <v>0.88605508022989277</v>
      </c>
      <c r="U240" s="322">
        <f>IF(U$110=0,0,U$110/CHI_fec!U$110)</f>
        <v>0.85785682835990218</v>
      </c>
      <c r="V240" s="322">
        <f>IF(V$110=0,0,V$110/CHI_fec!V$110)</f>
        <v>0.92698992144356696</v>
      </c>
      <c r="W240" s="322">
        <f>IF(W$110=0,0,W$110/CHI_fec!W$110)</f>
        <v>0.91614896633347442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1.9017378997650722</v>
      </c>
      <c r="C245" s="277">
        <f>IF(C$115=0,0,C$115/CHI_fec!C$115)</f>
        <v>1.6975006706280626</v>
      </c>
      <c r="D245" s="277">
        <f>IF(D$115=0,0,D$115/CHI_fec!D$115)</f>
        <v>1.5643398963617146</v>
      </c>
      <c r="E245" s="277">
        <f>IF(E$115=0,0,E$115/CHI_fec!E$115)</f>
        <v>1.0986604725854732</v>
      </c>
      <c r="F245" s="277">
        <f>IF(F$115=0,0,F$115/CHI_fec!F$115)</f>
        <v>1.0640526054568624</v>
      </c>
      <c r="G245" s="277">
        <f>IF(G$115=0,0,G$115/CHI_fec!G$115)</f>
        <v>0.93607338769277715</v>
      </c>
      <c r="H245" s="277">
        <f>IF(H$115=0,0,H$115/CHI_fec!H$115)</f>
        <v>1.0040170572259295</v>
      </c>
      <c r="I245" s="277">
        <f>IF(I$115=0,0,I$115/CHI_fec!I$115)</f>
        <v>0.99549790763500345</v>
      </c>
      <c r="J245" s="277">
        <f>IF(J$115=0,0,J$115/CHI_fec!J$115)</f>
        <v>1.5219809330448493</v>
      </c>
      <c r="K245" s="277">
        <f>IF(K$115=0,0,K$115/CHI_fec!K$115)</f>
        <v>1.6533683012727696</v>
      </c>
      <c r="L245" s="277">
        <f>IF(L$115=0,0,L$115/CHI_fec!L$115)</f>
        <v>1.6710757373285261</v>
      </c>
      <c r="M245" s="277">
        <f>IF(M$115=0,0,M$115/CHI_fec!M$115)</f>
        <v>1.5456907118431122</v>
      </c>
      <c r="N245" s="277">
        <f>IF(N$115=0,0,N$115/CHI_fec!N$115)</f>
        <v>1.5134974192377326</v>
      </c>
      <c r="O245" s="277">
        <f>IF(O$115=0,0,O$115/CHI_fec!O$115)</f>
        <v>1.5478733300682803</v>
      </c>
      <c r="P245" s="277">
        <f>IF(P$115=0,0,P$115/CHI_fec!P$115)</f>
        <v>1.2098540646571332</v>
      </c>
      <c r="Q245" s="277">
        <f>IF(Q$115=0,0,Q$115/CHI_fec!Q$115)</f>
        <v>1.1916716960221772</v>
      </c>
      <c r="R245" s="277">
        <f>IF(R$115=0,0,R$115/CHI_fec!R$115)</f>
        <v>1.2334568696317671</v>
      </c>
      <c r="S245" s="277">
        <f>IF(S$115=0,0,S$115/CHI_fec!S$115)</f>
        <v>1.1830925214200492</v>
      </c>
      <c r="T245" s="277">
        <f>IF(T$115=0,0,T$115/CHI_fec!T$115)</f>
        <v>1.2417499302008159</v>
      </c>
      <c r="U245" s="277">
        <f>IF(U$115=0,0,U$115/CHI_fec!U$115)</f>
        <v>1.204320756211833</v>
      </c>
      <c r="V245" s="277">
        <f>IF(V$115=0,0,V$115/CHI_fec!V$115)</f>
        <v>1.2493530352554076</v>
      </c>
      <c r="W245" s="277">
        <f>IF(W$115=0,0,W$115/CHI_fec!W$115)</f>
        <v>1.2485082102363434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2.023406717598963</v>
      </c>
      <c r="C246" s="278">
        <f>IF(C$121=0,0,C$121/CHI_fec!C$121)</f>
        <v>2.0597556447092344</v>
      </c>
      <c r="D246" s="278">
        <f>IF(D$121=0,0,D$121/CHI_fec!D$121)</f>
        <v>2.1379625828336</v>
      </c>
      <c r="E246" s="278">
        <f>IF(E$121=0,0,E$121/CHI_fec!E$121)</f>
        <v>1.4559459329694808</v>
      </c>
      <c r="F246" s="278">
        <f>IF(F$121=0,0,F$121/CHI_fec!F$121)</f>
        <v>1.7168043825271078</v>
      </c>
      <c r="G246" s="278">
        <f>IF(G$121=0,0,G$121/CHI_fec!G$121)</f>
        <v>1.5333275438152476</v>
      </c>
      <c r="H246" s="278">
        <f>IF(H$121=0,0,H$121/CHI_fec!H$121)</f>
        <v>1.5176840732863039</v>
      </c>
      <c r="I246" s="278">
        <f>IF(I$121=0,0,I$121/CHI_fec!I$121)</f>
        <v>1.4631460519085993</v>
      </c>
      <c r="J246" s="278">
        <f>IF(J$121=0,0,J$121/CHI_fec!J$121)</f>
        <v>1.2576495784820252</v>
      </c>
      <c r="K246" s="278">
        <f>IF(K$121=0,0,K$121/CHI_fec!K$121)</f>
        <v>1.2652316325253452</v>
      </c>
      <c r="L246" s="278">
        <f>IF(L$121=0,0,L$121/CHI_fec!L$121)</f>
        <v>1.4239759055038106</v>
      </c>
      <c r="M246" s="278">
        <f>IF(M$121=0,0,M$121/CHI_fec!M$121)</f>
        <v>1.0618137766957869</v>
      </c>
      <c r="N246" s="278">
        <f>IF(N$121=0,0,N$121/CHI_fec!N$121)</f>
        <v>1.0311571099668007</v>
      </c>
      <c r="O246" s="278">
        <f>IF(O$121=0,0,O$121/CHI_fec!O$121)</f>
        <v>1.0014118071035978</v>
      </c>
      <c r="P246" s="278">
        <f>IF(P$121=0,0,P$121/CHI_fec!P$121)</f>
        <v>0.93869250740264742</v>
      </c>
      <c r="Q246" s="278">
        <f>IF(Q$121=0,0,Q$121/CHI_fec!Q$121)</f>
        <v>0.79894432536855076</v>
      </c>
      <c r="R246" s="278">
        <f>IF(R$121=0,0,R$121/CHI_fec!R$121)</f>
        <v>0.74984661334322211</v>
      </c>
      <c r="S246" s="278">
        <f>IF(S$121=0,0,S$121/CHI_fec!S$121)</f>
        <v>0.71020951319339876</v>
      </c>
      <c r="T246" s="278">
        <f>IF(T$121=0,0,T$121/CHI_fec!T$121)</f>
        <v>0.80695464865790822</v>
      </c>
      <c r="U246" s="278">
        <f>IF(U$121=0,0,U$121/CHI_fec!U$121)</f>
        <v>0.75806142991331993</v>
      </c>
      <c r="V246" s="278">
        <f>IF(V$121=0,0,V$121/CHI_fec!V$121)</f>
        <v>0.88554164328591756</v>
      </c>
      <c r="W246" s="278">
        <f>IF(W$121=0,0,W$121/CHI_fec!W$121)</f>
        <v>0.86233983508101386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2.3846261860610585</v>
      </c>
      <c r="C247" s="278">
        <f>IF(C$134=0,0,C$134/CHI_fec!C$134)</f>
        <v>2.3540418273859514</v>
      </c>
      <c r="D247" s="278">
        <f>IF(D$134=0,0,D$134/CHI_fec!D$134)</f>
        <v>2.5076300416128614</v>
      </c>
      <c r="E247" s="278">
        <f>IF(E$134=0,0,E$134/CHI_fec!E$134)</f>
        <v>2.2770164489210609</v>
      </c>
      <c r="F247" s="278">
        <f>IF(F$134=0,0,F$134/CHI_fec!F$134)</f>
        <v>2.2232953373806006</v>
      </c>
      <c r="G247" s="278">
        <f>IF(G$134=0,0,G$134/CHI_fec!G$134)</f>
        <v>2.1986468592401676</v>
      </c>
      <c r="H247" s="278">
        <f>IF(H$134=0,0,H$134/CHI_fec!H$134)</f>
        <v>2.2518545053303884</v>
      </c>
      <c r="I247" s="278">
        <f>IF(I$134=0,0,I$134/CHI_fec!I$134)</f>
        <v>2.2167344452452817</v>
      </c>
      <c r="J247" s="278">
        <f>IF(J$134=0,0,J$134/CHI_fec!J$134)</f>
        <v>2.3566540262674631</v>
      </c>
      <c r="K247" s="278">
        <f>IF(K$134=0,0,K$134/CHI_fec!K$134)</f>
        <v>2.3556116330303767</v>
      </c>
      <c r="L247" s="278">
        <f>IF(L$134=0,0,L$134/CHI_fec!L$134)</f>
        <v>2.346407196661215</v>
      </c>
      <c r="M247" s="278">
        <f>IF(M$134=0,0,M$134/CHI_fec!M$134)</f>
        <v>2.3314207510341136</v>
      </c>
      <c r="N247" s="278">
        <f>IF(N$134=0,0,N$134/CHI_fec!N$134)</f>
        <v>2.3401227353110303</v>
      </c>
      <c r="O247" s="278">
        <f>IF(O$134=0,0,O$134/CHI_fec!O$134)</f>
        <v>2.3381877730970837</v>
      </c>
      <c r="P247" s="278">
        <f>IF(P$134=0,0,P$134/CHI_fec!P$134)</f>
        <v>2.2397099954259012</v>
      </c>
      <c r="Q247" s="278">
        <f>IF(Q$134=0,0,Q$134/CHI_fec!Q$134)</f>
        <v>2.1900180767992263</v>
      </c>
      <c r="R247" s="278">
        <f>IF(R$134=0,0,R$134/CHI_fec!R$134)</f>
        <v>2.2144966778118125</v>
      </c>
      <c r="S247" s="278">
        <f>IF(S$134=0,0,S$134/CHI_fec!S$134)</f>
        <v>2.1870670579755243</v>
      </c>
      <c r="T247" s="278">
        <f>IF(T$134=0,0,T$134/CHI_fec!T$134)</f>
        <v>2.2072149234788458</v>
      </c>
      <c r="U247" s="278">
        <f>IF(U$134=0,0,U$134/CHI_fec!U$134)</f>
        <v>2.1934838094923634</v>
      </c>
      <c r="V247" s="278">
        <f>IF(V$134=0,0,V$134/CHI_fec!V$134)</f>
        <v>2.2025914898677228</v>
      </c>
      <c r="W247" s="278">
        <f>IF(W$134=0,0,W$134/CHI_fec!W$134)</f>
        <v>2.1963196244901249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1.9102954732967463</v>
      </c>
      <c r="C248" s="278">
        <f>IF(C$142=0,0,C$142/CHI_fec!C$142)</f>
        <v>1.7769517152722678</v>
      </c>
      <c r="D248" s="278">
        <f>IF(D$142=0,0,D$142/CHI_fec!D$142)</f>
        <v>1.6818469941838754</v>
      </c>
      <c r="E248" s="278">
        <f>IF(E$142=0,0,E$142/CHI_fec!E$142)</f>
        <v>1.0988614902299978</v>
      </c>
      <c r="F248" s="278">
        <f>IF(F$142=0,0,F$142/CHI_fec!F$142)</f>
        <v>1.1941433598066176</v>
      </c>
      <c r="G248" s="278">
        <f>IF(G$142=0,0,G$142/CHI_fec!G$142)</f>
        <v>1.0482703458916649</v>
      </c>
      <c r="H248" s="278">
        <f>IF(H$142=0,0,H$142/CHI_fec!H$142)</f>
        <v>1.0995359814426371</v>
      </c>
      <c r="I248" s="278">
        <f>IF(I$142=0,0,I$142/CHI_fec!I$142)</f>
        <v>1.058075496979217</v>
      </c>
      <c r="J248" s="278">
        <f>IF(J$142=0,0,J$142/CHI_fec!J$142)</f>
        <v>1.3909871832357772</v>
      </c>
      <c r="K248" s="278">
        <f>IF(K$142=0,0,K$142/CHI_fec!K$142)</f>
        <v>1.4989885698370586</v>
      </c>
      <c r="L248" s="278">
        <f>IF(L$142=0,0,L$142/CHI_fec!L$142)</f>
        <v>1.5504198729441798</v>
      </c>
      <c r="M248" s="278">
        <f>IF(M$142=0,0,M$142/CHI_fec!M$142)</f>
        <v>1.3523291727257882</v>
      </c>
      <c r="N248" s="278">
        <f>IF(N$142=0,0,N$142/CHI_fec!N$142)</f>
        <v>1.3047673903965411</v>
      </c>
      <c r="O248" s="278">
        <f>IF(O$142=0,0,O$142/CHI_fec!O$142)</f>
        <v>1.3305572161876911</v>
      </c>
      <c r="P248" s="278">
        <f>IF(P$142=0,0,P$142/CHI_fec!P$142)</f>
        <v>1.0808806272105709</v>
      </c>
      <c r="Q248" s="278">
        <f>IF(Q$142=0,0,Q$142/CHI_fec!Q$142)</f>
        <v>1.0253492671535704</v>
      </c>
      <c r="R248" s="278">
        <f>IF(R$142=0,0,R$142/CHI_fec!R$142)</f>
        <v>1.0229877139292345</v>
      </c>
      <c r="S248" s="278">
        <f>IF(S$142=0,0,S$142/CHI_fec!S$142)</f>
        <v>0.99075425610071333</v>
      </c>
      <c r="T248" s="278">
        <f>IF(T$142=0,0,T$142/CHI_fec!T$142)</f>
        <v>1.0596473510135596</v>
      </c>
      <c r="U248" s="278">
        <f>IF(U$142=0,0,U$142/CHI_fec!U$142)</f>
        <v>1.0196234132028597</v>
      </c>
      <c r="V248" s="278">
        <f>IF(V$142=0,0,V$142/CHI_fec!V$142)</f>
        <v>1.0970573912570636</v>
      </c>
      <c r="W248" s="278">
        <f>IF(W$142=0,0,W$142/CHI_fec!W$142)</f>
        <v>1.0910518913640488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SI: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277.69218918502537</v>
      </c>
      <c r="C3" s="205">
        <f t="shared" si="0"/>
        <v>285.85337843741803</v>
      </c>
      <c r="D3" s="205">
        <f t="shared" si="0"/>
        <v>277.47122812549259</v>
      </c>
      <c r="E3" s="205">
        <f t="shared" si="0"/>
        <v>303.67063963151145</v>
      </c>
      <c r="F3" s="205">
        <f t="shared" si="0"/>
        <v>311.93262349041242</v>
      </c>
      <c r="G3" s="205">
        <f t="shared" si="0"/>
        <v>316.05285612157837</v>
      </c>
      <c r="H3" s="205">
        <f t="shared" si="0"/>
        <v>353.81329596691268</v>
      </c>
      <c r="I3" s="205">
        <f t="shared" si="0"/>
        <v>369.22003901439609</v>
      </c>
      <c r="J3" s="205">
        <f t="shared" si="0"/>
        <v>345.62044175327992</v>
      </c>
      <c r="K3" s="205">
        <f t="shared" si="0"/>
        <v>254.31361635379253</v>
      </c>
      <c r="L3" s="205">
        <f t="shared" si="0"/>
        <v>263.39047149258033</v>
      </c>
      <c r="M3" s="205">
        <f t="shared" si="0"/>
        <v>241.23051931570129</v>
      </c>
      <c r="N3" s="205">
        <f t="shared" si="0"/>
        <v>248.4592071273112</v>
      </c>
      <c r="O3" s="205">
        <f t="shared" si="0"/>
        <v>259.98264764633473</v>
      </c>
      <c r="P3" s="205">
        <f t="shared" si="0"/>
        <v>279.38381918893782</v>
      </c>
      <c r="Q3" s="205">
        <f t="shared" si="0"/>
        <v>300</v>
      </c>
      <c r="R3" s="205">
        <f t="shared" si="0"/>
        <v>307.39835064202185</v>
      </c>
      <c r="S3" s="205">
        <f t="shared" si="0"/>
        <v>307.92346794415232</v>
      </c>
      <c r="T3" s="205">
        <f t="shared" si="0"/>
        <v>328.51410980967728</v>
      </c>
      <c r="U3" s="205">
        <f t="shared" si="0"/>
        <v>343.44318795759841</v>
      </c>
      <c r="V3" s="205">
        <f t="shared" si="0"/>
        <v>318.92900131393969</v>
      </c>
      <c r="W3" s="205">
        <f t="shared" si="0"/>
        <v>342.29916303025976</v>
      </c>
      <c r="DA3" s="112"/>
    </row>
    <row r="4" spans="1:105" ht="12" customHeight="1" x14ac:dyDescent="0.25">
      <c r="A4" s="50" t="s">
        <v>49</v>
      </c>
      <c r="B4" s="243">
        <v>144.8728181687809</v>
      </c>
      <c r="C4" s="243">
        <v>129.98272420068801</v>
      </c>
      <c r="D4" s="243">
        <v>150.72528702198051</v>
      </c>
      <c r="E4" s="243">
        <v>162.45404716168991</v>
      </c>
      <c r="F4" s="243">
        <v>133.16686319982051</v>
      </c>
      <c r="G4" s="243">
        <v>113.83835046540889</v>
      </c>
      <c r="H4" s="243">
        <v>147.74201785170439</v>
      </c>
      <c r="I4" s="243">
        <v>140.5117370146159</v>
      </c>
      <c r="J4" s="243">
        <v>149.0582385835489</v>
      </c>
      <c r="K4" s="243">
        <v>102.897313131231</v>
      </c>
      <c r="L4" s="243">
        <v>87.749096973813394</v>
      </c>
      <c r="M4" s="243">
        <v>67.720503253783406</v>
      </c>
      <c r="N4" s="243">
        <v>102.9181309699278</v>
      </c>
      <c r="O4" s="243">
        <v>121.6383263399192</v>
      </c>
      <c r="P4" s="243">
        <v>114.55596480706841</v>
      </c>
      <c r="Q4" s="243">
        <v>115.5617210221582</v>
      </c>
      <c r="R4" s="243">
        <v>76.611796912858367</v>
      </c>
      <c r="S4" s="243">
        <v>77.913308847030152</v>
      </c>
      <c r="T4" s="243">
        <v>116.3295908030134</v>
      </c>
      <c r="U4" s="243">
        <v>109.9467551340057</v>
      </c>
      <c r="V4" s="243">
        <v>98.18747037865414</v>
      </c>
      <c r="W4" s="243">
        <v>107.20040598526531</v>
      </c>
      <c r="DA4" s="83" t="s">
        <v>1406</v>
      </c>
    </row>
    <row r="5" spans="1:105" ht="12" customHeight="1" x14ac:dyDescent="0.25">
      <c r="A5" s="144" t="s">
        <v>50</v>
      </c>
      <c r="B5" s="284">
        <v>75.517086546007931</v>
      </c>
      <c r="C5" s="284">
        <v>100.6874526472523</v>
      </c>
      <c r="D5" s="284">
        <v>60.026311363760769</v>
      </c>
      <c r="E5" s="284">
        <v>84.536122166894586</v>
      </c>
      <c r="F5" s="284">
        <v>120.8448074453521</v>
      </c>
      <c r="G5" s="284">
        <v>147.89544506336159</v>
      </c>
      <c r="H5" s="284">
        <v>136.3688455175955</v>
      </c>
      <c r="I5" s="284">
        <v>158.41873593368959</v>
      </c>
      <c r="J5" s="284">
        <v>133.06949478584681</v>
      </c>
      <c r="K5" s="284">
        <v>103.2535693116268</v>
      </c>
      <c r="L5" s="284">
        <v>129.52858538042881</v>
      </c>
      <c r="M5" s="284">
        <v>122.54079470694791</v>
      </c>
      <c r="N5" s="284">
        <v>90.916354789256445</v>
      </c>
      <c r="O5" s="284">
        <v>91.406230798445478</v>
      </c>
      <c r="P5" s="284">
        <v>114.441849061691</v>
      </c>
      <c r="Q5" s="284">
        <v>120.4395751541218</v>
      </c>
      <c r="R5" s="284">
        <v>158.29499708567499</v>
      </c>
      <c r="S5" s="284">
        <v>163.62776216373621</v>
      </c>
      <c r="T5" s="284">
        <v>138.11187945372501</v>
      </c>
      <c r="U5" s="284">
        <v>147.86361891718801</v>
      </c>
      <c r="V5" s="284">
        <v>140.82676221478289</v>
      </c>
      <c r="W5" s="284">
        <v>154.59638794776171</v>
      </c>
      <c r="DA5" s="94" t="s">
        <v>1407</v>
      </c>
    </row>
    <row r="6" spans="1:105" ht="12" customHeight="1" x14ac:dyDescent="0.25">
      <c r="A6" s="49" t="s">
        <v>58</v>
      </c>
      <c r="B6" s="244">
        <v>57.302284470236557</v>
      </c>
      <c r="C6" s="244">
        <v>55.183201589477747</v>
      </c>
      <c r="D6" s="244">
        <v>66.719629739751312</v>
      </c>
      <c r="E6" s="244">
        <v>56.680470302926921</v>
      </c>
      <c r="F6" s="244">
        <v>57.920952845239817</v>
      </c>
      <c r="G6" s="244">
        <v>54.319060592807872</v>
      </c>
      <c r="H6" s="244">
        <v>69.702432597612798</v>
      </c>
      <c r="I6" s="244">
        <v>70.289566066090629</v>
      </c>
      <c r="J6" s="244">
        <v>63.492708383884157</v>
      </c>
      <c r="K6" s="244">
        <v>48.162733910934719</v>
      </c>
      <c r="L6" s="244">
        <v>46.112789138338158</v>
      </c>
      <c r="M6" s="244">
        <v>50.969221354969953</v>
      </c>
      <c r="N6" s="244">
        <v>54.624721368126949</v>
      </c>
      <c r="O6" s="244">
        <v>46.93809050797006</v>
      </c>
      <c r="P6" s="244">
        <v>50.386005320178427</v>
      </c>
      <c r="Q6" s="244">
        <v>63.998703823720021</v>
      </c>
      <c r="R6" s="244">
        <v>72.491556643488479</v>
      </c>
      <c r="S6" s="244">
        <v>66.382396933385934</v>
      </c>
      <c r="T6" s="244">
        <v>74.072639552938867</v>
      </c>
      <c r="U6" s="244">
        <v>85.632813906404692</v>
      </c>
      <c r="V6" s="244">
        <v>79.914768720502664</v>
      </c>
      <c r="W6" s="244">
        <v>80.502369097232773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1300</v>
      </c>
      <c r="C9" s="243">
        <v>1237</v>
      </c>
      <c r="D9" s="243">
        <v>1178</v>
      </c>
      <c r="E9" s="243">
        <v>1370</v>
      </c>
      <c r="F9" s="243">
        <v>1186</v>
      </c>
      <c r="G9" s="243">
        <v>1114</v>
      </c>
      <c r="H9" s="243">
        <v>1269</v>
      </c>
      <c r="I9" s="243">
        <v>1300</v>
      </c>
      <c r="J9" s="243">
        <v>1525</v>
      </c>
      <c r="K9" s="243">
        <v>1082</v>
      </c>
      <c r="L9" s="243">
        <v>799</v>
      </c>
      <c r="M9" s="243">
        <v>760</v>
      </c>
      <c r="N9" s="243">
        <v>745</v>
      </c>
      <c r="O9" s="243">
        <v>614</v>
      </c>
      <c r="P9" s="243">
        <v>706</v>
      </c>
      <c r="Q9" s="243">
        <v>600</v>
      </c>
      <c r="R9" s="243">
        <v>700</v>
      </c>
      <c r="S9" s="243">
        <v>660</v>
      </c>
      <c r="T9" s="243">
        <v>680</v>
      </c>
      <c r="U9" s="243">
        <v>1035</v>
      </c>
      <c r="V9" s="243">
        <v>920</v>
      </c>
      <c r="W9" s="243">
        <v>880</v>
      </c>
      <c r="DA9" s="83" t="s">
        <v>1410</v>
      </c>
    </row>
    <row r="10" spans="1:105" ht="12" customHeight="1" x14ac:dyDescent="0.25">
      <c r="A10" s="144" t="s">
        <v>1411</v>
      </c>
      <c r="B10" s="284">
        <v>1326</v>
      </c>
      <c r="C10" s="284">
        <v>1875</v>
      </c>
      <c r="D10" s="284">
        <v>918</v>
      </c>
      <c r="E10" s="284">
        <v>1395</v>
      </c>
      <c r="F10" s="284">
        <v>2106</v>
      </c>
      <c r="G10" s="284">
        <v>2832</v>
      </c>
      <c r="H10" s="284">
        <v>2292</v>
      </c>
      <c r="I10" s="284">
        <v>2868</v>
      </c>
      <c r="J10" s="284">
        <v>2664</v>
      </c>
      <c r="K10" s="284">
        <v>1887</v>
      </c>
      <c r="L10" s="284">
        <v>2295</v>
      </c>
      <c r="M10" s="284">
        <v>2037.5</v>
      </c>
      <c r="N10" s="284">
        <v>1737</v>
      </c>
      <c r="O10" s="284">
        <v>2360</v>
      </c>
      <c r="P10" s="284">
        <v>2100</v>
      </c>
      <c r="Q10" s="284">
        <v>2170</v>
      </c>
      <c r="R10" s="284">
        <v>2170</v>
      </c>
      <c r="S10" s="284">
        <v>2170</v>
      </c>
      <c r="T10" s="284">
        <v>2380</v>
      </c>
      <c r="U10" s="284">
        <v>1960</v>
      </c>
      <c r="V10" s="284">
        <v>1890</v>
      </c>
      <c r="W10" s="284">
        <v>2100</v>
      </c>
      <c r="DA10" s="94" t="s">
        <v>1412</v>
      </c>
    </row>
    <row r="11" spans="1:105" ht="12" customHeight="1" x14ac:dyDescent="0.25">
      <c r="A11" s="49" t="s">
        <v>1413</v>
      </c>
      <c r="B11" s="244">
        <v>67.165378000000004</v>
      </c>
      <c r="C11" s="244">
        <v>68.597460999999996</v>
      </c>
      <c r="D11" s="244">
        <v>68.112979999999993</v>
      </c>
      <c r="E11" s="244">
        <v>62.436788999999997</v>
      </c>
      <c r="F11" s="244">
        <v>67.381596999999999</v>
      </c>
      <c r="G11" s="244">
        <v>69.433000000000007</v>
      </c>
      <c r="H11" s="244">
        <v>78.202855999999997</v>
      </c>
      <c r="I11" s="244">
        <v>84.945171000000002</v>
      </c>
      <c r="J11" s="244">
        <v>84.850576000000004</v>
      </c>
      <c r="K11" s="244">
        <v>68.64749916000001</v>
      </c>
      <c r="L11" s="244">
        <v>72.183520000000001</v>
      </c>
      <c r="M11" s="244">
        <v>77.747996000000001</v>
      </c>
      <c r="N11" s="244">
        <v>75.970017000000013</v>
      </c>
      <c r="O11" s="244">
        <v>69.713170000000005</v>
      </c>
      <c r="P11" s="244">
        <v>66.888669000000007</v>
      </c>
      <c r="Q11" s="244">
        <v>79.477402999999995</v>
      </c>
      <c r="R11" s="244">
        <v>83.433183999999997</v>
      </c>
      <c r="S11" s="244">
        <v>78.873046000000002</v>
      </c>
      <c r="T11" s="244">
        <v>88.56614900000001</v>
      </c>
      <c r="U11" s="244">
        <v>99.181994399000004</v>
      </c>
      <c r="V11" s="244">
        <v>87.349237000000002</v>
      </c>
      <c r="W11" s="244">
        <v>87.898111176520644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1444.4444444444439</v>
      </c>
      <c r="C14" s="243">
        <v>1444.4444444444439</v>
      </c>
      <c r="D14" s="243">
        <v>1444.4444444444439</v>
      </c>
      <c r="E14" s="243">
        <v>1444.4444444444439</v>
      </c>
      <c r="F14" s="243">
        <v>1444.4444444444439</v>
      </c>
      <c r="G14" s="243">
        <v>1444.4444444444439</v>
      </c>
      <c r="H14" s="243">
        <v>1444.4444444444439</v>
      </c>
      <c r="I14" s="243">
        <v>1444.4444444444439</v>
      </c>
      <c r="J14" s="243">
        <v>1693.439480513862</v>
      </c>
      <c r="K14" s="243">
        <v>1693.439480513862</v>
      </c>
      <c r="L14" s="243">
        <v>1693.439480513862</v>
      </c>
      <c r="M14" s="243">
        <v>1568.9419624791531</v>
      </c>
      <c r="N14" s="243">
        <v>1568.9419624791531</v>
      </c>
      <c r="O14" s="243">
        <v>1568.9419624791531</v>
      </c>
      <c r="P14" s="243">
        <v>1568.9419624791531</v>
      </c>
      <c r="Q14" s="243">
        <v>1444.444444444445</v>
      </c>
      <c r="R14" s="243">
        <v>1444.444444444445</v>
      </c>
      <c r="S14" s="243">
        <v>1444.444444444445</v>
      </c>
      <c r="T14" s="243">
        <v>1444.444444444445</v>
      </c>
      <c r="U14" s="243">
        <v>1444.444444444445</v>
      </c>
      <c r="V14" s="243">
        <v>1444.444444444445</v>
      </c>
      <c r="W14" s="243">
        <v>1444.444444444445</v>
      </c>
      <c r="DA14" s="83" t="s">
        <v>1415</v>
      </c>
    </row>
    <row r="15" spans="1:105" ht="12" customHeight="1" x14ac:dyDescent="0.25">
      <c r="A15" s="107" t="s">
        <v>1411</v>
      </c>
      <c r="B15" s="284">
        <v>1473.333333333333</v>
      </c>
      <c r="C15" s="284">
        <v>1992.146772589336</v>
      </c>
      <c r="D15" s="284">
        <v>1862.443412775335</v>
      </c>
      <c r="E15" s="284">
        <v>1862.443412775335</v>
      </c>
      <c r="F15" s="284">
        <v>2251.553492217337</v>
      </c>
      <c r="G15" s="284">
        <v>3029.7736511013409</v>
      </c>
      <c r="H15" s="284">
        <v>3029.7736511013409</v>
      </c>
      <c r="I15" s="284">
        <v>3029.7736511013409</v>
      </c>
      <c r="J15" s="284">
        <v>3029.7736511013409</v>
      </c>
      <c r="K15" s="284">
        <v>2900.0702912873398</v>
      </c>
      <c r="L15" s="284">
        <v>2900.0702912873398</v>
      </c>
      <c r="M15" s="284">
        <v>2900.0702912873398</v>
      </c>
      <c r="N15" s="284">
        <v>2770.3669314733402</v>
      </c>
      <c r="O15" s="284">
        <v>2770.3669314733402</v>
      </c>
      <c r="P15" s="284">
        <v>2770.3669314733402</v>
      </c>
      <c r="Q15" s="284">
        <v>2770.3669314733402</v>
      </c>
      <c r="R15" s="284">
        <v>2770.3669314733402</v>
      </c>
      <c r="S15" s="284">
        <v>2770.3669314733402</v>
      </c>
      <c r="T15" s="284">
        <v>2770.3669314733402</v>
      </c>
      <c r="U15" s="284">
        <v>2770.3669314733402</v>
      </c>
      <c r="V15" s="284">
        <v>2770.3669314733402</v>
      </c>
      <c r="W15" s="284">
        <v>2770.3669314733402</v>
      </c>
      <c r="DA15" s="94" t="s">
        <v>1416</v>
      </c>
    </row>
    <row r="16" spans="1:105" ht="12" customHeight="1" x14ac:dyDescent="0.25">
      <c r="A16" s="49" t="s">
        <v>1413</v>
      </c>
      <c r="B16" s="244">
        <v>88.888888888888886</v>
      </c>
      <c r="C16" s="244">
        <v>83.506571429595738</v>
      </c>
      <c r="D16" s="244">
        <v>86.456063668360883</v>
      </c>
      <c r="E16" s="244">
        <v>84.023238447832853</v>
      </c>
      <c r="F16" s="244">
        <v>92.871715164128261</v>
      </c>
      <c r="G16" s="244">
        <v>96.337874421130522</v>
      </c>
      <c r="H16" s="244">
        <v>112.48482679900999</v>
      </c>
      <c r="I16" s="244">
        <v>114.917652019538</v>
      </c>
      <c r="J16" s="244">
        <v>114.917652019538</v>
      </c>
      <c r="K16" s="244">
        <v>106.5858423214797</v>
      </c>
      <c r="L16" s="244">
        <v>103.6363500827146</v>
      </c>
      <c r="M16" s="244">
        <v>98.254032623421409</v>
      </c>
      <c r="N16" s="244">
        <v>95.304540384656278</v>
      </c>
      <c r="O16" s="244">
        <v>89.922222925363116</v>
      </c>
      <c r="P16" s="244">
        <v>86.972730686597984</v>
      </c>
      <c r="Q16" s="244">
        <v>92.355048145891146</v>
      </c>
      <c r="R16" s="244">
        <v>92.355048145891146</v>
      </c>
      <c r="S16" s="244">
        <v>92.355048145891146</v>
      </c>
      <c r="T16" s="244">
        <v>97.737365605184294</v>
      </c>
      <c r="U16" s="244">
        <v>109.01866754200771</v>
      </c>
      <c r="V16" s="244">
        <v>109.01866754200771</v>
      </c>
      <c r="W16" s="244">
        <v>109.01866754200771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124.49751803470861</v>
      </c>
      <c r="F18" s="243">
        <v>0</v>
      </c>
      <c r="G18" s="243">
        <v>0</v>
      </c>
      <c r="H18" s="243">
        <v>0</v>
      </c>
      <c r="I18" s="243">
        <v>124.49751803470861</v>
      </c>
      <c r="J18" s="243">
        <v>248.9950360694171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124.49751803470861</v>
      </c>
      <c r="U18" s="243">
        <v>0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518.81343925600243</v>
      </c>
      <c r="D19" s="284">
        <v>0</v>
      </c>
      <c r="E19" s="284">
        <v>0</v>
      </c>
      <c r="F19" s="284">
        <v>389.11007944200179</v>
      </c>
      <c r="G19" s="284">
        <v>907.92351869800427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129.70335981400061</v>
      </c>
      <c r="S19" s="284">
        <v>0</v>
      </c>
      <c r="T19" s="284">
        <v>0</v>
      </c>
      <c r="U19" s="284">
        <v>129.70335981400061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0</v>
      </c>
      <c r="D20" s="244">
        <v>5.8989844775302718</v>
      </c>
      <c r="E20" s="244">
        <v>2.9494922387651359</v>
      </c>
      <c r="F20" s="244">
        <v>8.8484767162954086</v>
      </c>
      <c r="G20" s="244">
        <v>8.8484767162954086</v>
      </c>
      <c r="H20" s="244">
        <v>16.146952377879469</v>
      </c>
      <c r="I20" s="244">
        <v>7.8151426798211743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>
        <v>0</v>
      </c>
      <c r="P20" s="244">
        <v>0</v>
      </c>
      <c r="Q20" s="244">
        <v>10.76463491858631</v>
      </c>
      <c r="R20" s="244">
        <v>2.9494922387651359</v>
      </c>
      <c r="S20" s="244">
        <v>5.3823174592931551</v>
      </c>
      <c r="T20" s="244">
        <v>8.3318096980582901</v>
      </c>
      <c r="U20" s="244">
        <v>19.613111634881719</v>
      </c>
      <c r="V20" s="244">
        <v>0</v>
      </c>
      <c r="W20" s="244">
        <v>8.3318096980582901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124.49751803470872</v>
      </c>
      <c r="F22" s="243">
        <f t="shared" si="1"/>
        <v>0</v>
      </c>
      <c r="G22" s="243">
        <f t="shared" si="1"/>
        <v>0</v>
      </c>
      <c r="H22" s="243">
        <f t="shared" si="1"/>
        <v>0</v>
      </c>
      <c r="I22" s="243">
        <f t="shared" si="1"/>
        <v>124.49751803470872</v>
      </c>
      <c r="J22" s="243">
        <f t="shared" si="1"/>
        <v>0</v>
      </c>
      <c r="K22" s="243">
        <f t="shared" si="1"/>
        <v>0</v>
      </c>
      <c r="L22" s="243">
        <f t="shared" si="1"/>
        <v>0</v>
      </c>
      <c r="M22" s="243">
        <f t="shared" si="1"/>
        <v>124.49751803470895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124.49751803470804</v>
      </c>
      <c r="R22" s="243">
        <f t="shared" si="1"/>
        <v>0</v>
      </c>
      <c r="S22" s="243">
        <f t="shared" si="1"/>
        <v>0</v>
      </c>
      <c r="T22" s="243">
        <f t="shared" si="1"/>
        <v>124.49751803470849</v>
      </c>
      <c r="U22" s="243">
        <f t="shared" si="1"/>
        <v>0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129.70335981400103</v>
      </c>
      <c r="E23" s="284">
        <f t="shared" si="2"/>
        <v>0</v>
      </c>
      <c r="F23" s="284">
        <f t="shared" si="2"/>
        <v>0</v>
      </c>
      <c r="G23" s="284">
        <f t="shared" si="2"/>
        <v>129.70335981400058</v>
      </c>
      <c r="H23" s="284">
        <f t="shared" si="2"/>
        <v>0</v>
      </c>
      <c r="I23" s="284">
        <f t="shared" si="2"/>
        <v>0</v>
      </c>
      <c r="J23" s="284">
        <f t="shared" si="2"/>
        <v>0</v>
      </c>
      <c r="K23" s="284">
        <f t="shared" si="2"/>
        <v>129.70335981400103</v>
      </c>
      <c r="L23" s="284">
        <f t="shared" si="2"/>
        <v>0</v>
      </c>
      <c r="M23" s="284">
        <f t="shared" si="2"/>
        <v>0</v>
      </c>
      <c r="N23" s="284">
        <f t="shared" si="2"/>
        <v>129.70335981399967</v>
      </c>
      <c r="O23" s="284">
        <f t="shared" si="2"/>
        <v>0</v>
      </c>
      <c r="P23" s="284">
        <f t="shared" si="2"/>
        <v>0</v>
      </c>
      <c r="Q23" s="284">
        <f t="shared" si="2"/>
        <v>0</v>
      </c>
      <c r="R23" s="284">
        <f t="shared" si="2"/>
        <v>129.70335981400058</v>
      </c>
      <c r="S23" s="284">
        <f t="shared" si="2"/>
        <v>0</v>
      </c>
      <c r="T23" s="284">
        <f t="shared" si="2"/>
        <v>0</v>
      </c>
      <c r="U23" s="284">
        <f t="shared" si="2"/>
        <v>129.70335981400058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5.382317459293148</v>
      </c>
      <c r="D24" s="244">
        <f t="shared" si="3"/>
        <v>2.9494922387651314</v>
      </c>
      <c r="E24" s="244">
        <f t="shared" si="3"/>
        <v>5.3823174592931622</v>
      </c>
      <c r="F24" s="244">
        <f t="shared" si="3"/>
        <v>0</v>
      </c>
      <c r="G24" s="244">
        <f t="shared" si="3"/>
        <v>5.382317459293148</v>
      </c>
      <c r="H24" s="244">
        <f t="shared" si="3"/>
        <v>0</v>
      </c>
      <c r="I24" s="244">
        <f t="shared" si="3"/>
        <v>5.3823174592931764</v>
      </c>
      <c r="J24" s="244">
        <f t="shared" si="3"/>
        <v>0</v>
      </c>
      <c r="K24" s="244">
        <f t="shared" si="3"/>
        <v>8.3318096980582936</v>
      </c>
      <c r="L24" s="244">
        <f t="shared" si="3"/>
        <v>2.949492238765103</v>
      </c>
      <c r="M24" s="244">
        <f t="shared" si="3"/>
        <v>5.3823174592931906</v>
      </c>
      <c r="N24" s="244">
        <f t="shared" si="3"/>
        <v>2.9494922387651314</v>
      </c>
      <c r="O24" s="244">
        <f t="shared" si="3"/>
        <v>5.3823174592931622</v>
      </c>
      <c r="P24" s="244">
        <f t="shared" si="3"/>
        <v>2.9494922387651314</v>
      </c>
      <c r="Q24" s="244">
        <f t="shared" si="3"/>
        <v>5.382317459293148</v>
      </c>
      <c r="R24" s="244">
        <f t="shared" si="3"/>
        <v>2.9494922387651314</v>
      </c>
      <c r="S24" s="244">
        <f t="shared" si="3"/>
        <v>5.382317459293148</v>
      </c>
      <c r="T24" s="244">
        <f t="shared" si="3"/>
        <v>2.9494922387651457</v>
      </c>
      <c r="U24" s="244">
        <f t="shared" si="3"/>
        <v>8.3318096980583078</v>
      </c>
      <c r="V24" s="244">
        <f t="shared" si="3"/>
        <v>0</v>
      </c>
      <c r="W24" s="244">
        <f t="shared" si="3"/>
        <v>8.3318096980582936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144.44444444444389</v>
      </c>
      <c r="C26" s="243">
        <f t="shared" si="4"/>
        <v>207.44444444444389</v>
      </c>
      <c r="D26" s="243">
        <f t="shared" si="4"/>
        <v>266.44444444444389</v>
      </c>
      <c r="E26" s="243">
        <f t="shared" si="4"/>
        <v>74.444444444443889</v>
      </c>
      <c r="F26" s="243">
        <f t="shared" si="4"/>
        <v>258.44444444444389</v>
      </c>
      <c r="G26" s="243">
        <f t="shared" si="4"/>
        <v>330.44444444444389</v>
      </c>
      <c r="H26" s="243">
        <f t="shared" si="4"/>
        <v>175.44444444444389</v>
      </c>
      <c r="I26" s="243">
        <f t="shared" si="4"/>
        <v>144.44444444444389</v>
      </c>
      <c r="J26" s="243">
        <f t="shared" si="4"/>
        <v>168.43948051386201</v>
      </c>
      <c r="K26" s="243">
        <f t="shared" si="4"/>
        <v>611.43948051386201</v>
      </c>
      <c r="L26" s="243">
        <f t="shared" si="4"/>
        <v>894.43948051386201</v>
      </c>
      <c r="M26" s="243">
        <f t="shared" si="4"/>
        <v>808.94196247915306</v>
      </c>
      <c r="N26" s="243">
        <f t="shared" si="4"/>
        <v>823.94196247915306</v>
      </c>
      <c r="O26" s="243">
        <f t="shared" si="4"/>
        <v>954.94196247915306</v>
      </c>
      <c r="P26" s="243">
        <f t="shared" si="4"/>
        <v>862.94196247915306</v>
      </c>
      <c r="Q26" s="243">
        <f t="shared" si="4"/>
        <v>844.44444444444503</v>
      </c>
      <c r="R26" s="243">
        <f t="shared" si="4"/>
        <v>744.44444444444503</v>
      </c>
      <c r="S26" s="243">
        <f t="shared" si="4"/>
        <v>784.44444444444503</v>
      </c>
      <c r="T26" s="243">
        <f t="shared" si="4"/>
        <v>764.44444444444503</v>
      </c>
      <c r="U26" s="243">
        <f t="shared" si="4"/>
        <v>409.44444444444503</v>
      </c>
      <c r="V26" s="243">
        <f t="shared" si="4"/>
        <v>524.44444444444503</v>
      </c>
      <c r="W26" s="243">
        <f t="shared" si="4"/>
        <v>564.44444444444503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147.33333333333303</v>
      </c>
      <c r="C27" s="284">
        <f t="shared" si="5"/>
        <v>117.14677258933602</v>
      </c>
      <c r="D27" s="284">
        <f t="shared" si="5"/>
        <v>944.44341277533499</v>
      </c>
      <c r="E27" s="284">
        <f t="shared" si="5"/>
        <v>467.44341277533499</v>
      </c>
      <c r="F27" s="284">
        <f t="shared" si="5"/>
        <v>145.55349221733695</v>
      </c>
      <c r="G27" s="284">
        <f t="shared" si="5"/>
        <v>197.77365110134087</v>
      </c>
      <c r="H27" s="284">
        <f t="shared" si="5"/>
        <v>737.77365110134087</v>
      </c>
      <c r="I27" s="284">
        <f t="shared" si="5"/>
        <v>161.77365110134087</v>
      </c>
      <c r="J27" s="284">
        <f t="shared" si="5"/>
        <v>365.77365110134087</v>
      </c>
      <c r="K27" s="284">
        <f t="shared" si="5"/>
        <v>1013.0702912873398</v>
      </c>
      <c r="L27" s="284">
        <f t="shared" si="5"/>
        <v>605.07029128733984</v>
      </c>
      <c r="M27" s="284">
        <f t="shared" si="5"/>
        <v>862.57029128733984</v>
      </c>
      <c r="N27" s="284">
        <f t="shared" si="5"/>
        <v>1033.3669314733402</v>
      </c>
      <c r="O27" s="284">
        <f t="shared" si="5"/>
        <v>410.36693147334017</v>
      </c>
      <c r="P27" s="284">
        <f t="shared" si="5"/>
        <v>670.36693147334017</v>
      </c>
      <c r="Q27" s="284">
        <f t="shared" si="5"/>
        <v>600.36693147334017</v>
      </c>
      <c r="R27" s="284">
        <f t="shared" si="5"/>
        <v>600.36693147334017</v>
      </c>
      <c r="S27" s="284">
        <f t="shared" si="5"/>
        <v>600.36693147334017</v>
      </c>
      <c r="T27" s="284">
        <f t="shared" si="5"/>
        <v>390.36693147334017</v>
      </c>
      <c r="U27" s="284">
        <f t="shared" si="5"/>
        <v>810.36693147334017</v>
      </c>
      <c r="V27" s="284">
        <f t="shared" si="5"/>
        <v>880.36693147334017</v>
      </c>
      <c r="W27" s="284">
        <f t="shared" si="5"/>
        <v>670.36693147334017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21.723510888888882</v>
      </c>
      <c r="C28" s="244">
        <f t="shared" si="6"/>
        <v>14.909110429595742</v>
      </c>
      <c r="D28" s="244">
        <f t="shared" si="6"/>
        <v>18.34308366836089</v>
      </c>
      <c r="E28" s="244">
        <f t="shared" si="6"/>
        <v>21.586449447832855</v>
      </c>
      <c r="F28" s="244">
        <f t="shared" si="6"/>
        <v>25.490118164128262</v>
      </c>
      <c r="G28" s="244">
        <f t="shared" si="6"/>
        <v>26.904874421130515</v>
      </c>
      <c r="H28" s="244">
        <f t="shared" si="6"/>
        <v>34.281970799009997</v>
      </c>
      <c r="I28" s="244">
        <f t="shared" si="6"/>
        <v>29.972481019537994</v>
      </c>
      <c r="J28" s="244">
        <f t="shared" si="6"/>
        <v>30.067076019537993</v>
      </c>
      <c r="K28" s="244">
        <f t="shared" si="6"/>
        <v>37.938343161479693</v>
      </c>
      <c r="L28" s="244">
        <f t="shared" si="6"/>
        <v>31.452830082714598</v>
      </c>
      <c r="M28" s="244">
        <f t="shared" si="6"/>
        <v>20.506036623421409</v>
      </c>
      <c r="N28" s="244">
        <f t="shared" si="6"/>
        <v>19.334523384656265</v>
      </c>
      <c r="O28" s="244">
        <f t="shared" si="6"/>
        <v>20.20905292536311</v>
      </c>
      <c r="P28" s="244">
        <f t="shared" si="6"/>
        <v>20.084061686597977</v>
      </c>
      <c r="Q28" s="244">
        <f t="shared" si="6"/>
        <v>12.877645145891151</v>
      </c>
      <c r="R28" s="244">
        <f t="shared" si="6"/>
        <v>8.9218641458911492</v>
      </c>
      <c r="S28" s="244">
        <f t="shared" si="6"/>
        <v>13.482002145891144</v>
      </c>
      <c r="T28" s="244">
        <f t="shared" si="6"/>
        <v>9.1712166051842843</v>
      </c>
      <c r="U28" s="244">
        <f t="shared" si="6"/>
        <v>9.836673143007701</v>
      </c>
      <c r="V28" s="244">
        <f t="shared" si="6"/>
        <v>21.669430542007703</v>
      </c>
      <c r="W28" s="244">
        <f t="shared" si="6"/>
        <v>21.120556365487062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221.3337919174549</v>
      </c>
      <c r="C31" s="212">
        <v>226.54075666380049</v>
      </c>
      <c r="D31" s="212">
        <v>188.39312123817709</v>
      </c>
      <c r="E31" s="212">
        <v>220.66526225279449</v>
      </c>
      <c r="F31" s="212">
        <v>226.85872742906281</v>
      </c>
      <c r="G31" s="212">
        <v>241.4796216680997</v>
      </c>
      <c r="H31" s="212">
        <v>272.96732588134142</v>
      </c>
      <c r="I31" s="212">
        <v>275.45004299226127</v>
      </c>
      <c r="J31" s="212">
        <v>269.7822871883061</v>
      </c>
      <c r="K31" s="212">
        <v>189.25932932072229</v>
      </c>
      <c r="L31" s="212">
        <v>198.61315563198619</v>
      </c>
      <c r="M31" s="212">
        <v>187.5052450558899</v>
      </c>
      <c r="N31" s="212">
        <v>172.2477214101462</v>
      </c>
      <c r="O31" s="212">
        <v>179.74952708512461</v>
      </c>
      <c r="P31" s="212">
        <v>182.88873602751511</v>
      </c>
      <c r="Q31" s="212">
        <v>180.56173688736021</v>
      </c>
      <c r="R31" s="212">
        <v>177.52089423903701</v>
      </c>
      <c r="S31" s="212">
        <v>192.77136715391231</v>
      </c>
      <c r="T31" s="212">
        <v>203.87463456577819</v>
      </c>
      <c r="U31" s="212">
        <v>210.06663800515909</v>
      </c>
      <c r="V31" s="212">
        <v>188.60361134995699</v>
      </c>
      <c r="W31" s="212">
        <v>202.8743766122098</v>
      </c>
      <c r="DA31" s="109" t="s">
        <v>1421</v>
      </c>
    </row>
    <row r="32" spans="1:105" ht="12" customHeight="1" x14ac:dyDescent="0.25">
      <c r="A32" s="24" t="s">
        <v>30</v>
      </c>
      <c r="B32" s="215">
        <v>22.411006018916591</v>
      </c>
      <c r="C32" s="215">
        <v>38.518916595012897</v>
      </c>
      <c r="D32" s="215">
        <v>48.118830610490107</v>
      </c>
      <c r="E32" s="215">
        <v>43.520464316423038</v>
      </c>
      <c r="F32" s="215">
        <v>43.078675838349099</v>
      </c>
      <c r="G32" s="215">
        <v>37.765520206362851</v>
      </c>
      <c r="H32" s="215">
        <v>37.907222699914009</v>
      </c>
      <c r="I32" s="215">
        <v>49.047377472055032</v>
      </c>
      <c r="J32" s="215">
        <v>50.989337919174538</v>
      </c>
      <c r="K32" s="215">
        <v>29.304987102321579</v>
      </c>
      <c r="L32" s="215">
        <v>20.75107480653482</v>
      </c>
      <c r="M32" s="215">
        <v>21.54368013757524</v>
      </c>
      <c r="N32" s="215">
        <v>21.591401547721411</v>
      </c>
      <c r="O32" s="215">
        <v>16.9810834049871</v>
      </c>
      <c r="P32" s="215">
        <v>14.27480653482373</v>
      </c>
      <c r="Q32" s="215">
        <v>11.373086844368011</v>
      </c>
      <c r="R32" s="215">
        <v>10.026483233018061</v>
      </c>
      <c r="S32" s="215">
        <v>11.259587274290631</v>
      </c>
      <c r="T32" s="215">
        <v>10.955803955288051</v>
      </c>
      <c r="U32" s="215">
        <v>11.177128116938951</v>
      </c>
      <c r="V32" s="215">
        <v>10.861392949269129</v>
      </c>
      <c r="W32" s="215">
        <v>12.22261392949269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56.489423903697336</v>
      </c>
      <c r="C33" s="206">
        <f t="shared" si="7"/>
        <v>53.800000000000011</v>
      </c>
      <c r="D33" s="206">
        <f t="shared" si="7"/>
        <v>22.260533104041272</v>
      </c>
      <c r="E33" s="206">
        <f t="shared" si="7"/>
        <v>43.88073946689596</v>
      </c>
      <c r="F33" s="206">
        <f t="shared" si="7"/>
        <v>44.4993981083405</v>
      </c>
      <c r="G33" s="206">
        <f t="shared" si="7"/>
        <v>48.129922613929487</v>
      </c>
      <c r="H33" s="206">
        <f t="shared" si="7"/>
        <v>64.545657781599317</v>
      </c>
      <c r="I33" s="206">
        <f t="shared" si="7"/>
        <v>51.400257953568357</v>
      </c>
      <c r="J33" s="206">
        <f t="shared" si="7"/>
        <v>50.057867583834906</v>
      </c>
      <c r="K33" s="206">
        <f t="shared" si="7"/>
        <v>37.529062768701635</v>
      </c>
      <c r="L33" s="206">
        <f t="shared" si="7"/>
        <v>29.440842648323297</v>
      </c>
      <c r="M33" s="206">
        <f t="shared" si="7"/>
        <v>29.157781599312123</v>
      </c>
      <c r="N33" s="206">
        <f t="shared" si="7"/>
        <v>24.23284608770421</v>
      </c>
      <c r="O33" s="206">
        <f t="shared" si="7"/>
        <v>40.426913155631979</v>
      </c>
      <c r="P33" s="206">
        <f t="shared" si="7"/>
        <v>40.809888220120385</v>
      </c>
      <c r="Q33" s="206">
        <f t="shared" si="7"/>
        <v>28.685124677558036</v>
      </c>
      <c r="R33" s="206">
        <f t="shared" si="7"/>
        <v>28.584006878761816</v>
      </c>
      <c r="S33" s="206">
        <f t="shared" si="7"/>
        <v>31.482029234737741</v>
      </c>
      <c r="T33" s="206">
        <f t="shared" si="7"/>
        <v>34.077214101461735</v>
      </c>
      <c r="U33" s="206">
        <f t="shared" si="7"/>
        <v>32.37429062768701</v>
      </c>
      <c r="V33" s="206">
        <f t="shared" si="7"/>
        <v>36.842218400687877</v>
      </c>
      <c r="W33" s="206">
        <f t="shared" si="7"/>
        <v>40.039638865004299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3.389251934651762</v>
      </c>
      <c r="C35" s="206">
        <v>5.6486672398968194</v>
      </c>
      <c r="D35" s="206">
        <v>4.519002579535683</v>
      </c>
      <c r="E35" s="206">
        <v>5.6486672398968194</v>
      </c>
      <c r="F35" s="206">
        <v>4.519002579535683</v>
      </c>
      <c r="G35" s="206">
        <v>4.519002579535683</v>
      </c>
      <c r="H35" s="206">
        <v>6.7784178847807386</v>
      </c>
      <c r="I35" s="206">
        <v>5.4993981083404986</v>
      </c>
      <c r="J35" s="206">
        <v>4.3995700773860706</v>
      </c>
      <c r="K35" s="206">
        <v>1.099914015477214</v>
      </c>
      <c r="L35" s="206">
        <v>1.099914015477214</v>
      </c>
      <c r="M35" s="206">
        <v>2.1997420464316422</v>
      </c>
      <c r="N35" s="206">
        <v>1.099914015477214</v>
      </c>
      <c r="O35" s="206">
        <v>2.1997420464316422</v>
      </c>
      <c r="P35" s="206">
        <v>2.1997420464316422</v>
      </c>
      <c r="Q35" s="206">
        <v>1.099914015477214</v>
      </c>
      <c r="R35" s="206">
        <v>2.1997420464316422</v>
      </c>
      <c r="S35" s="206">
        <v>2.0369733447979361</v>
      </c>
      <c r="T35" s="206">
        <v>1.697162510748065</v>
      </c>
      <c r="U35" s="206">
        <v>1.9148753224419599</v>
      </c>
      <c r="V35" s="206">
        <v>1.68615649183147</v>
      </c>
      <c r="W35" s="206">
        <v>1.362768701633706</v>
      </c>
      <c r="DA35" s="71" t="s">
        <v>1424</v>
      </c>
    </row>
    <row r="36" spans="1:105" ht="12" customHeight="1" x14ac:dyDescent="0.25">
      <c r="A36" s="18" t="s">
        <v>69</v>
      </c>
      <c r="B36" s="206">
        <v>16.432588134135859</v>
      </c>
      <c r="C36" s="206">
        <v>14.378503869303531</v>
      </c>
      <c r="D36" s="206">
        <v>6.1622527944969896</v>
      </c>
      <c r="E36" s="206">
        <v>14.378503869303531</v>
      </c>
      <c r="F36" s="206">
        <v>7.1892519346517627</v>
      </c>
      <c r="G36" s="206">
        <v>6.1622527944969896</v>
      </c>
      <c r="H36" s="206">
        <v>7.1223559759243331</v>
      </c>
      <c r="I36" s="206">
        <v>6.1049011177987964</v>
      </c>
      <c r="J36" s="206">
        <v>5.0874462596732588</v>
      </c>
      <c r="K36" s="206">
        <v>3.0524505588993982</v>
      </c>
      <c r="L36" s="206">
        <v>4.0699054170249349</v>
      </c>
      <c r="M36" s="206">
        <v>4.0699054170249349</v>
      </c>
      <c r="N36" s="206">
        <v>3.0524505588993982</v>
      </c>
      <c r="O36" s="206">
        <v>4.0699914015477212</v>
      </c>
      <c r="P36" s="206">
        <v>3.0522785898538261</v>
      </c>
      <c r="Q36" s="206">
        <v>3.0523645743766119</v>
      </c>
      <c r="R36" s="206">
        <v>2.0349097162510752</v>
      </c>
      <c r="S36" s="206">
        <v>1.848753224419605</v>
      </c>
      <c r="T36" s="206">
        <v>1.981083404987102</v>
      </c>
      <c r="U36" s="206">
        <v>2.0227858985382632</v>
      </c>
      <c r="V36" s="206">
        <v>2.5183147033533961</v>
      </c>
      <c r="W36" s="206">
        <v>2.3798796216681</v>
      </c>
      <c r="DA36" s="71" t="s">
        <v>1425</v>
      </c>
    </row>
    <row r="37" spans="1:105" ht="12" customHeight="1" x14ac:dyDescent="0.25">
      <c r="A37" s="18" t="s">
        <v>70</v>
      </c>
      <c r="B37" s="206">
        <v>36.667583834909713</v>
      </c>
      <c r="C37" s="206">
        <v>33.772828890799659</v>
      </c>
      <c r="D37" s="206">
        <v>11.5792777300086</v>
      </c>
      <c r="E37" s="206">
        <v>2.894840928632846</v>
      </c>
      <c r="F37" s="206">
        <v>0.96491831470335332</v>
      </c>
      <c r="G37" s="206">
        <v>0.96491831470335332</v>
      </c>
      <c r="H37" s="206">
        <v>0.96491831470335332</v>
      </c>
      <c r="I37" s="206">
        <v>0.98349097162510746</v>
      </c>
      <c r="J37" s="206">
        <v>0.98211521926053313</v>
      </c>
      <c r="K37" s="206">
        <v>0</v>
      </c>
      <c r="L37" s="206">
        <v>0</v>
      </c>
      <c r="M37" s="206">
        <v>0.98202923473774706</v>
      </c>
      <c r="N37" s="206">
        <v>1.962940670679278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1426</v>
      </c>
    </row>
    <row r="38" spans="1:105" ht="12" customHeight="1" x14ac:dyDescent="0.25">
      <c r="A38" s="18" t="s">
        <v>34</v>
      </c>
      <c r="B38" s="206">
        <v>0</v>
      </c>
      <c r="C38" s="206">
        <v>0</v>
      </c>
      <c r="D38" s="206">
        <v>0</v>
      </c>
      <c r="E38" s="206">
        <v>20.958727429062769</v>
      </c>
      <c r="F38" s="206">
        <v>31.826225279449702</v>
      </c>
      <c r="G38" s="206">
        <v>36.48374892519346</v>
      </c>
      <c r="H38" s="206">
        <v>49.679965606190883</v>
      </c>
      <c r="I38" s="206">
        <v>38.812467755803951</v>
      </c>
      <c r="J38" s="206">
        <v>39.58873602751504</v>
      </c>
      <c r="K38" s="206">
        <v>33.376698194325023</v>
      </c>
      <c r="L38" s="206">
        <v>24.271023215821149</v>
      </c>
      <c r="M38" s="206">
        <v>21.9061049011178</v>
      </c>
      <c r="N38" s="206">
        <v>18.117540842648321</v>
      </c>
      <c r="O38" s="206">
        <v>34.157179707652617</v>
      </c>
      <c r="P38" s="206">
        <v>35.557867583834913</v>
      </c>
      <c r="Q38" s="206">
        <v>24.532846087704211</v>
      </c>
      <c r="R38" s="206">
        <v>24.349355116079099</v>
      </c>
      <c r="S38" s="206">
        <v>27.596302665520199</v>
      </c>
      <c r="T38" s="206">
        <v>30.39896818572657</v>
      </c>
      <c r="U38" s="206">
        <v>28.436629406706789</v>
      </c>
      <c r="V38" s="206">
        <v>32.637747205503011</v>
      </c>
      <c r="W38" s="206">
        <v>36.296990541702492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104.1702493551161</v>
      </c>
      <c r="C39" s="206">
        <f t="shared" si="8"/>
        <v>94.926913155631979</v>
      </c>
      <c r="D39" s="206">
        <f t="shared" si="8"/>
        <v>82.58813413585554</v>
      </c>
      <c r="E39" s="206">
        <f t="shared" si="8"/>
        <v>84.587274290627676</v>
      </c>
      <c r="F39" s="206">
        <f t="shared" si="8"/>
        <v>90.799656061908848</v>
      </c>
      <c r="G39" s="206">
        <f t="shared" si="8"/>
        <v>101.59071367153911</v>
      </c>
      <c r="H39" s="206">
        <f t="shared" si="8"/>
        <v>113.7360275150473</v>
      </c>
      <c r="I39" s="206">
        <f t="shared" si="8"/>
        <v>120.5503009458297</v>
      </c>
      <c r="J39" s="206">
        <f t="shared" si="8"/>
        <v>111.52192605331039</v>
      </c>
      <c r="K39" s="206">
        <f t="shared" si="8"/>
        <v>73.022355975924327</v>
      </c>
      <c r="L39" s="206">
        <f t="shared" si="8"/>
        <v>92.712811693895091</v>
      </c>
      <c r="M39" s="206">
        <f t="shared" si="8"/>
        <v>81.448839208942388</v>
      </c>
      <c r="N39" s="206">
        <f t="shared" si="8"/>
        <v>69.539982803095441</v>
      </c>
      <c r="O39" s="206">
        <f t="shared" si="8"/>
        <v>62.811693895098877</v>
      </c>
      <c r="P39" s="206">
        <f t="shared" si="8"/>
        <v>58.576956147893377</v>
      </c>
      <c r="Q39" s="206">
        <f t="shared" si="8"/>
        <v>67.970765262252783</v>
      </c>
      <c r="R39" s="206">
        <f t="shared" si="8"/>
        <v>73.796216680997418</v>
      </c>
      <c r="S39" s="206">
        <f t="shared" si="8"/>
        <v>75.587360275150473</v>
      </c>
      <c r="T39" s="206">
        <f t="shared" si="8"/>
        <v>75.770851246775578</v>
      </c>
      <c r="U39" s="206">
        <f t="shared" si="8"/>
        <v>77.783576956147897</v>
      </c>
      <c r="V39" s="206">
        <f t="shared" si="8"/>
        <v>62.296388650042992</v>
      </c>
      <c r="W39" s="206">
        <f t="shared" si="8"/>
        <v>70.399828030954424</v>
      </c>
      <c r="DA39" s="71"/>
    </row>
    <row r="40" spans="1:105" ht="12" customHeight="1" x14ac:dyDescent="0.25">
      <c r="A40" s="18" t="s">
        <v>72</v>
      </c>
      <c r="B40" s="206">
        <v>104.1702493551161</v>
      </c>
      <c r="C40" s="206">
        <v>94.926913155631979</v>
      </c>
      <c r="D40" s="206">
        <v>82.58813413585554</v>
      </c>
      <c r="E40" s="206">
        <v>84.587274290627676</v>
      </c>
      <c r="F40" s="206">
        <v>90.799656061908848</v>
      </c>
      <c r="G40" s="206">
        <v>101.59071367153911</v>
      </c>
      <c r="H40" s="206">
        <v>113.7360275150473</v>
      </c>
      <c r="I40" s="206">
        <v>120.5503009458297</v>
      </c>
      <c r="J40" s="206">
        <v>111.52192605331039</v>
      </c>
      <c r="K40" s="206">
        <v>73.022355975924327</v>
      </c>
      <c r="L40" s="206">
        <v>92.712811693895091</v>
      </c>
      <c r="M40" s="206">
        <v>81.448839208942388</v>
      </c>
      <c r="N40" s="206">
        <v>69.539982803095441</v>
      </c>
      <c r="O40" s="206">
        <v>62.811693895098877</v>
      </c>
      <c r="P40" s="206">
        <v>58.576956147893377</v>
      </c>
      <c r="Q40" s="206">
        <v>67.970765262252783</v>
      </c>
      <c r="R40" s="206">
        <v>73.796216680997418</v>
      </c>
      <c r="S40" s="206">
        <v>75.587360275150473</v>
      </c>
      <c r="T40" s="206">
        <v>75.770851246775578</v>
      </c>
      <c r="U40" s="206">
        <v>77.783576956147897</v>
      </c>
      <c r="V40" s="206">
        <v>62.296388650042992</v>
      </c>
      <c r="W40" s="206">
        <v>70.399828030954424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0</v>
      </c>
      <c r="C42" s="206">
        <f t="shared" si="9"/>
        <v>0</v>
      </c>
      <c r="D42" s="206">
        <f t="shared" si="9"/>
        <v>0</v>
      </c>
      <c r="E42" s="206">
        <f t="shared" si="9"/>
        <v>8.2640584694754935</v>
      </c>
      <c r="F42" s="206">
        <f t="shared" si="9"/>
        <v>10.38985382631126</v>
      </c>
      <c r="G42" s="206">
        <f t="shared" si="9"/>
        <v>14.354600171969039</v>
      </c>
      <c r="H42" s="206">
        <f t="shared" si="9"/>
        <v>14.474032674118661</v>
      </c>
      <c r="I42" s="206">
        <f t="shared" si="9"/>
        <v>9.3866723989681855</v>
      </c>
      <c r="J42" s="206">
        <f t="shared" si="9"/>
        <v>12.56328460877042</v>
      </c>
      <c r="K42" s="206">
        <f t="shared" si="9"/>
        <v>20.039208942390371</v>
      </c>
      <c r="L42" s="206">
        <f t="shared" si="9"/>
        <v>19.752536543422181</v>
      </c>
      <c r="M42" s="206">
        <f t="shared" si="9"/>
        <v>21.878331900257951</v>
      </c>
      <c r="N42" s="206">
        <f t="shared" si="9"/>
        <v>24.577214101461731</v>
      </c>
      <c r="O42" s="206">
        <f t="shared" si="9"/>
        <v>28.064316423043842</v>
      </c>
      <c r="P42" s="206">
        <f t="shared" si="9"/>
        <v>36.925537403267413</v>
      </c>
      <c r="Q42" s="206">
        <f t="shared" si="9"/>
        <v>35.134307824591573</v>
      </c>
      <c r="R42" s="206">
        <f t="shared" si="9"/>
        <v>35.253654342218397</v>
      </c>
      <c r="S42" s="206">
        <f t="shared" si="9"/>
        <v>41.797678417884768</v>
      </c>
      <c r="T42" s="206">
        <f t="shared" si="9"/>
        <v>49.331298366294057</v>
      </c>
      <c r="U42" s="206">
        <f t="shared" si="9"/>
        <v>53.497592433361987</v>
      </c>
      <c r="V42" s="206">
        <f t="shared" si="9"/>
        <v>47.006534823731727</v>
      </c>
      <c r="W42" s="206">
        <f t="shared" si="9"/>
        <v>44.714015477214097</v>
      </c>
      <c r="DA42" s="71"/>
    </row>
    <row r="43" spans="1:105" ht="12" customHeight="1" x14ac:dyDescent="0.25">
      <c r="A43" s="18" t="s">
        <v>73</v>
      </c>
      <c r="B43" s="206">
        <v>0</v>
      </c>
      <c r="C43" s="206">
        <v>0</v>
      </c>
      <c r="D43" s="206">
        <v>0</v>
      </c>
      <c r="E43" s="206">
        <v>8.2640584694754935</v>
      </c>
      <c r="F43" s="206">
        <v>10.38985382631126</v>
      </c>
      <c r="G43" s="206">
        <v>14.354600171969039</v>
      </c>
      <c r="H43" s="206">
        <v>14.474032674118661</v>
      </c>
      <c r="I43" s="206">
        <v>9.3866723989681855</v>
      </c>
      <c r="J43" s="206">
        <v>12.56328460877042</v>
      </c>
      <c r="K43" s="206">
        <v>20.039208942390371</v>
      </c>
      <c r="L43" s="206">
        <v>19.752536543422181</v>
      </c>
      <c r="M43" s="206">
        <v>21.878331900257951</v>
      </c>
      <c r="N43" s="206">
        <v>24.577214101461731</v>
      </c>
      <c r="O43" s="206">
        <v>28.064316423043842</v>
      </c>
      <c r="P43" s="206">
        <v>36.925537403267413</v>
      </c>
      <c r="Q43" s="206">
        <v>35.134307824591573</v>
      </c>
      <c r="R43" s="206">
        <v>35.253654342218397</v>
      </c>
      <c r="S43" s="206">
        <v>41.797678417884768</v>
      </c>
      <c r="T43" s="206">
        <v>49.331298366294057</v>
      </c>
      <c r="U43" s="206">
        <v>53.497592433361987</v>
      </c>
      <c r="V43" s="206">
        <v>47.006534823731727</v>
      </c>
      <c r="W43" s="206">
        <v>44.714015477214097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9.5528804815133275E-2</v>
      </c>
      <c r="J49" s="206">
        <v>0.45382631126397238</v>
      </c>
      <c r="K49" s="206">
        <v>1.0748065348237319</v>
      </c>
      <c r="L49" s="206">
        <v>0.78822012037833178</v>
      </c>
      <c r="M49" s="206">
        <v>0.28658641444539978</v>
      </c>
      <c r="N49" s="206">
        <v>1.6957867583834909</v>
      </c>
      <c r="O49" s="206">
        <v>1.026999140154772</v>
      </c>
      <c r="P49" s="206">
        <v>0.57325881341358553</v>
      </c>
      <c r="Q49" s="206">
        <v>0.5970765262252794</v>
      </c>
      <c r="R49" s="206">
        <v>2.3903697334479789E-2</v>
      </c>
      <c r="S49" s="206">
        <v>1.513327601031814E-2</v>
      </c>
      <c r="T49" s="206">
        <v>1.659501289767842E-2</v>
      </c>
      <c r="U49" s="206">
        <v>9.888220120378332E-3</v>
      </c>
      <c r="V49" s="206">
        <v>1.1779879621668101E-2</v>
      </c>
      <c r="W49" s="206">
        <v>1.9432502149613069E-2</v>
      </c>
      <c r="DA49" s="71" t="s">
        <v>1436</v>
      </c>
    </row>
    <row r="50" spans="1:105" ht="12" customHeight="1" x14ac:dyDescent="0.25">
      <c r="A50" s="21" t="s">
        <v>38</v>
      </c>
      <c r="B50" s="209">
        <v>38.263112639724852</v>
      </c>
      <c r="C50" s="209">
        <v>39.294926913155628</v>
      </c>
      <c r="D50" s="209">
        <v>35.425623387790203</v>
      </c>
      <c r="E50" s="209">
        <v>40.41272570937231</v>
      </c>
      <c r="F50" s="209">
        <v>38.091143594153053</v>
      </c>
      <c r="G50" s="209">
        <v>39.638865004299227</v>
      </c>
      <c r="H50" s="209">
        <v>42.304385210662083</v>
      </c>
      <c r="I50" s="209">
        <v>44.969905417024933</v>
      </c>
      <c r="J50" s="209">
        <v>44.196044711951849</v>
      </c>
      <c r="K50" s="209">
        <v>28.288907996560621</v>
      </c>
      <c r="L50" s="209">
        <v>35.167669819432497</v>
      </c>
      <c r="M50" s="209">
        <v>33.190025795356831</v>
      </c>
      <c r="N50" s="209">
        <v>30.610490111779882</v>
      </c>
      <c r="O50" s="209">
        <v>30.438521066208079</v>
      </c>
      <c r="P50" s="209">
        <v>31.728288907996561</v>
      </c>
      <c r="Q50" s="209">
        <v>36.801375752364571</v>
      </c>
      <c r="R50" s="209">
        <v>29.836629406706791</v>
      </c>
      <c r="S50" s="209">
        <v>32.629578675838353</v>
      </c>
      <c r="T50" s="209">
        <v>33.722871883061053</v>
      </c>
      <c r="U50" s="209">
        <v>35.224161650902843</v>
      </c>
      <c r="V50" s="209">
        <v>31.585296646603609</v>
      </c>
      <c r="W50" s="209">
        <v>35.478847807394672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221.33379191745476</v>
      </c>
      <c r="C51" s="286">
        <f t="shared" si="10"/>
        <v>226.54075666380052</v>
      </c>
      <c r="D51" s="286">
        <f t="shared" si="10"/>
        <v>188.39312123817717</v>
      </c>
      <c r="E51" s="286">
        <f t="shared" si="10"/>
        <v>220.66526225279449</v>
      </c>
      <c r="F51" s="286">
        <f t="shared" si="10"/>
        <v>226.8587274290629</v>
      </c>
      <c r="G51" s="286">
        <f t="shared" si="10"/>
        <v>241.47962166809978</v>
      </c>
      <c r="H51" s="286">
        <f t="shared" si="10"/>
        <v>272.96732588134137</v>
      </c>
      <c r="I51" s="286">
        <f t="shared" si="10"/>
        <v>275.45004299226133</v>
      </c>
      <c r="J51" s="286">
        <f t="shared" si="10"/>
        <v>269.78228718830604</v>
      </c>
      <c r="K51" s="286">
        <f t="shared" si="10"/>
        <v>189.25932932072229</v>
      </c>
      <c r="L51" s="286">
        <f t="shared" si="10"/>
        <v>198.61315563198622</v>
      </c>
      <c r="M51" s="286">
        <f t="shared" si="10"/>
        <v>187.50524505588993</v>
      </c>
      <c r="N51" s="286">
        <f t="shared" si="10"/>
        <v>172.2477214101462</v>
      </c>
      <c r="O51" s="286">
        <f t="shared" si="10"/>
        <v>179.74952708512464</v>
      </c>
      <c r="P51" s="286">
        <f t="shared" si="10"/>
        <v>182.88873602751505</v>
      </c>
      <c r="Q51" s="286">
        <f t="shared" si="10"/>
        <v>180.56173688736027</v>
      </c>
      <c r="R51" s="286">
        <f t="shared" si="10"/>
        <v>177.52089423903701</v>
      </c>
      <c r="S51" s="286">
        <f t="shared" si="10"/>
        <v>192.77136715391225</v>
      </c>
      <c r="T51" s="286">
        <f t="shared" si="10"/>
        <v>203.87463456577811</v>
      </c>
      <c r="U51" s="286">
        <f t="shared" si="10"/>
        <v>210.06663800515912</v>
      </c>
      <c r="V51" s="286">
        <f t="shared" si="10"/>
        <v>188.60361134995696</v>
      </c>
      <c r="W51" s="286">
        <f t="shared" si="10"/>
        <v>202.87437661220972</v>
      </c>
      <c r="DA51" s="118"/>
    </row>
    <row r="52" spans="1:105" ht="12" customHeight="1" x14ac:dyDescent="0.25">
      <c r="A52" s="51" t="s">
        <v>49</v>
      </c>
      <c r="B52" s="243">
        <f>NMM_fec!B5</f>
        <v>126.7061249999999</v>
      </c>
      <c r="C52" s="243">
        <f>NMM_fec!C5</f>
        <v>113.5510670357564</v>
      </c>
      <c r="D52" s="243">
        <f>NMM_fec!D5</f>
        <v>119.1984818630979</v>
      </c>
      <c r="E52" s="243">
        <f>NMM_fec!E5</f>
        <v>129.4226852959095</v>
      </c>
      <c r="F52" s="243">
        <f>NMM_fec!F5</f>
        <v>107.03502732280811</v>
      </c>
      <c r="G52" s="243">
        <f>NMM_fec!G5</f>
        <v>98.154961517574122</v>
      </c>
      <c r="H52" s="243">
        <f>NMM_fec!H5</f>
        <v>130.45941715426051</v>
      </c>
      <c r="I52" s="243">
        <f>NMM_fec!I5</f>
        <v>115.57606802451279</v>
      </c>
      <c r="J52" s="243">
        <f>NMM_fec!J5</f>
        <v>121.35914452459041</v>
      </c>
      <c r="K52" s="243">
        <f>NMM_fec!K5</f>
        <v>84.486450465796807</v>
      </c>
      <c r="L52" s="243">
        <f>NMM_fec!L5</f>
        <v>66.058999302817199</v>
      </c>
      <c r="M52" s="243">
        <f>NMM_fec!M5</f>
        <v>64.219947809721461</v>
      </c>
      <c r="N52" s="243">
        <f>NMM_fec!N5</f>
        <v>63.727536426234607</v>
      </c>
      <c r="O52" s="243">
        <f>NMM_fec!O5</f>
        <v>49.08161685835438</v>
      </c>
      <c r="P52" s="243">
        <f>NMM_fec!P5</f>
        <v>59.629757887068273</v>
      </c>
      <c r="Q52" s="243">
        <f>NMM_fec!Q5</f>
        <v>50.899821800011061</v>
      </c>
      <c r="R52" s="243">
        <f>NMM_fec!R5</f>
        <v>56.451626301830188</v>
      </c>
      <c r="S52" s="243">
        <f>NMM_fec!S5</f>
        <v>59.316242965536119</v>
      </c>
      <c r="T52" s="243">
        <f>NMM_fec!T5</f>
        <v>53.435023647260273</v>
      </c>
      <c r="U52" s="243">
        <f>NMM_fec!U5</f>
        <v>83.236548621531853</v>
      </c>
      <c r="V52" s="243">
        <f>NMM_fec!V5</f>
        <v>71.680583502220799</v>
      </c>
      <c r="W52" s="243">
        <f>NMM_fec!W5</f>
        <v>70.941199110222044</v>
      </c>
      <c r="DA52" s="83"/>
    </row>
    <row r="53" spans="1:105" ht="12" customHeight="1" x14ac:dyDescent="0.25">
      <c r="A53" s="99" t="s">
        <v>50</v>
      </c>
      <c r="B53" s="284">
        <f>NMM_fec!B48</f>
        <v>77.177557888111679</v>
      </c>
      <c r="C53" s="284">
        <f>NMM_fec!C48</f>
        <v>96.729776575602017</v>
      </c>
      <c r="D53" s="284">
        <f>NMM_fec!D48</f>
        <v>52.204207534717717</v>
      </c>
      <c r="E53" s="284">
        <f>NMM_fec!E48</f>
        <v>76.975302212758407</v>
      </c>
      <c r="F53" s="284">
        <f>NMM_fec!F48</f>
        <v>106.08726570917641</v>
      </c>
      <c r="G53" s="284">
        <f>NMM_fec!G48</f>
        <v>130.53006617769341</v>
      </c>
      <c r="H53" s="284">
        <f>NMM_fec!H48</f>
        <v>123.259007956736</v>
      </c>
      <c r="I53" s="284">
        <f>NMM_fec!I48</f>
        <v>141.58962158324309</v>
      </c>
      <c r="J53" s="284">
        <f>NMM_fec!J48</f>
        <v>130.30499602698211</v>
      </c>
      <c r="K53" s="284">
        <f>NMM_fec!K48</f>
        <v>90.564060876043413</v>
      </c>
      <c r="L53" s="284">
        <f>NMM_fec!L48</f>
        <v>116.62511504237889</v>
      </c>
      <c r="M53" s="284">
        <f>NMM_fec!M48</f>
        <v>105.8225341725809</v>
      </c>
      <c r="N53" s="284">
        <f>NMM_fec!N48</f>
        <v>91.326089026549099</v>
      </c>
      <c r="O53" s="284">
        <f>NMM_fec!O48</f>
        <v>115.9542515149314</v>
      </c>
      <c r="P53" s="284">
        <f>NMM_fec!P48</f>
        <v>109.0189070563279</v>
      </c>
      <c r="Q53" s="284">
        <f>NMM_fec!Q48</f>
        <v>113.1485334876258</v>
      </c>
      <c r="R53" s="284">
        <f>NMM_fec!R48</f>
        <v>104.8053835791009</v>
      </c>
      <c r="S53" s="284">
        <f>NMM_fec!S48</f>
        <v>116.7978568182309</v>
      </c>
      <c r="T53" s="284">
        <f>NMM_fec!T48</f>
        <v>131.97011218210059</v>
      </c>
      <c r="U53" s="284">
        <f>NMM_fec!U48</f>
        <v>107.52660794318879</v>
      </c>
      <c r="V53" s="284">
        <f>NMM_fec!V48</f>
        <v>100.45271261260901</v>
      </c>
      <c r="W53" s="284">
        <f>NMM_fec!W48</f>
        <v>115.48386428972471</v>
      </c>
      <c r="DA53" s="94"/>
    </row>
    <row r="54" spans="1:105" ht="12" customHeight="1" x14ac:dyDescent="0.25">
      <c r="A54" s="52" t="s">
        <v>51</v>
      </c>
      <c r="B54" s="244">
        <f>NMM_fec!B99</f>
        <v>17.450109029343171</v>
      </c>
      <c r="C54" s="244">
        <f>NMM_fec!C99</f>
        <v>16.259913052442108</v>
      </c>
      <c r="D54" s="244">
        <f>NMM_fec!D99</f>
        <v>16.990431840361559</v>
      </c>
      <c r="E54" s="244">
        <f>NMM_fec!E99</f>
        <v>14.267274744126579</v>
      </c>
      <c r="F54" s="244">
        <f>NMM_fec!F99</f>
        <v>13.7364343970784</v>
      </c>
      <c r="G54" s="244">
        <f>NMM_fec!G99</f>
        <v>12.794593972832249</v>
      </c>
      <c r="H54" s="244">
        <f>NMM_fec!H99</f>
        <v>19.248900770344871</v>
      </c>
      <c r="I54" s="244">
        <f>NMM_fec!I99</f>
        <v>18.28435338450543</v>
      </c>
      <c r="J54" s="244">
        <f>NMM_fec!J99</f>
        <v>18.118146636733499</v>
      </c>
      <c r="K54" s="244">
        <f>NMM_fec!K99</f>
        <v>14.20881797888207</v>
      </c>
      <c r="L54" s="244">
        <f>NMM_fec!L99</f>
        <v>15.929041286790129</v>
      </c>
      <c r="M54" s="244">
        <f>NMM_fec!M99</f>
        <v>17.46276307358756</v>
      </c>
      <c r="N54" s="244">
        <f>NMM_fec!N99</f>
        <v>17.194095957362482</v>
      </c>
      <c r="O54" s="244">
        <f>NMM_fec!O99</f>
        <v>14.71365871183886</v>
      </c>
      <c r="P54" s="244">
        <f>NMM_fec!P99</f>
        <v>14.240071084118879</v>
      </c>
      <c r="Q54" s="244">
        <f>NMM_fec!Q99</f>
        <v>16.513381599723399</v>
      </c>
      <c r="R54" s="244">
        <f>NMM_fec!R99</f>
        <v>16.263884358105919</v>
      </c>
      <c r="S54" s="244">
        <f>NMM_fec!S99</f>
        <v>16.65726737014522</v>
      </c>
      <c r="T54" s="244">
        <f>NMM_fec!T99</f>
        <v>18.46949873641725</v>
      </c>
      <c r="U54" s="244">
        <f>NMM_fec!U99</f>
        <v>19.303481440438478</v>
      </c>
      <c r="V54" s="244">
        <f>NMM_fec!V99</f>
        <v>16.47031523512716</v>
      </c>
      <c r="W54" s="244">
        <f>NMM_fec!W99</f>
        <v>16.449313212262989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1122.3231850302227</v>
      </c>
      <c r="C56" s="205">
        <f t="shared" si="11"/>
        <v>1187.4090251475577</v>
      </c>
      <c r="D56" s="205">
        <f t="shared" si="11"/>
        <v>1025.6199591905079</v>
      </c>
      <c r="E56" s="205">
        <f t="shared" si="11"/>
        <v>1127.6323537294516</v>
      </c>
      <c r="F56" s="205">
        <f t="shared" si="11"/>
        <v>1186.5851781929096</v>
      </c>
      <c r="G56" s="205">
        <f t="shared" si="11"/>
        <v>1262.5164803084822</v>
      </c>
      <c r="H56" s="205">
        <f t="shared" si="11"/>
        <v>1400.7146398137575</v>
      </c>
      <c r="I56" s="205">
        <f t="shared" si="11"/>
        <v>1428.717800863644</v>
      </c>
      <c r="J56" s="205">
        <f t="shared" si="11"/>
        <v>1452.8290694768693</v>
      </c>
      <c r="K56" s="205">
        <f t="shared" si="11"/>
        <v>1039.8600635307403</v>
      </c>
      <c r="L56" s="205">
        <f t="shared" si="11"/>
        <v>984.91333543142525</v>
      </c>
      <c r="M56" s="205">
        <f t="shared" si="11"/>
        <v>913.03720004572949</v>
      </c>
      <c r="N56" s="205">
        <f t="shared" si="11"/>
        <v>857.24191552630259</v>
      </c>
      <c r="O56" s="205">
        <f t="shared" si="11"/>
        <v>957.63059837327773</v>
      </c>
      <c r="P56" s="205">
        <f t="shared" si="11"/>
        <v>1003.0644987044258</v>
      </c>
      <c r="Q56" s="205">
        <f t="shared" si="11"/>
        <v>941.58143444330381</v>
      </c>
      <c r="R56" s="205">
        <f t="shared" si="11"/>
        <v>943.05732943267606</v>
      </c>
      <c r="S56" s="205">
        <f t="shared" si="11"/>
        <v>1075.1703322664875</v>
      </c>
      <c r="T56" s="205">
        <f t="shared" si="11"/>
        <v>1178.4583286923698</v>
      </c>
      <c r="U56" s="205">
        <f t="shared" si="11"/>
        <v>1231.922401383722</v>
      </c>
      <c r="V56" s="205">
        <f t="shared" si="11"/>
        <v>1166.9035167212905</v>
      </c>
      <c r="W56" s="205">
        <f t="shared" si="11"/>
        <v>1198.0057742429442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523.89471384168257</v>
      </c>
      <c r="C57" s="215">
        <f>(NMM_emi!C5-NMM_emi!C46)+(NMM_emi!C48-NMM_emi!C97)+(NMM_emi!C99-NMM_emi!C128)</f>
        <v>564.60617568301291</v>
      </c>
      <c r="D57" s="215">
        <f>(NMM_emi!D5-NMM_emi!D46)+(NMM_emi!D48-NMM_emi!D97)+(NMM_emi!D99-NMM_emi!D128)</f>
        <v>470.84393460200238</v>
      </c>
      <c r="E57" s="215">
        <f>(NMM_emi!E5-NMM_emi!E46)+(NMM_emi!E48-NMM_emi!E97)+(NMM_emi!E99-NMM_emi!E128)</f>
        <v>561.76228512199816</v>
      </c>
      <c r="F57" s="215">
        <f>(NMM_emi!F5-NMM_emi!F46)+(NMM_emi!F48-NMM_emi!F97)+(NMM_emi!F99-NMM_emi!F128)</f>
        <v>598.9971160827065</v>
      </c>
      <c r="G57" s="215">
        <f>(NMM_emi!G5-NMM_emi!G46)+(NMM_emi!G48-NMM_emi!G97)+(NMM_emi!G99-NMM_emi!G128)</f>
        <v>626.44265628219057</v>
      </c>
      <c r="H57" s="215">
        <f>(NMM_emi!H5-NMM_emi!H46)+(NMM_emi!H48-NMM_emi!H97)+(NMM_emi!H99-NMM_emi!H128)</f>
        <v>726.87409056208344</v>
      </c>
      <c r="I57" s="215">
        <f>(NMM_emi!I5-NMM_emi!I46)+(NMM_emi!I48-NMM_emi!I97)+(NMM_emi!I99-NMM_emi!I128)</f>
        <v>723.61662300252988</v>
      </c>
      <c r="J57" s="215">
        <f>(NMM_emi!J5-NMM_emi!J46)+(NMM_emi!J48-NMM_emi!J97)+(NMM_emi!J99-NMM_emi!J128)</f>
        <v>702.95079972271571</v>
      </c>
      <c r="K57" s="215">
        <f>(NMM_emi!K5-NMM_emi!K46)+(NMM_emi!K48-NMM_emi!K97)+(NMM_emi!K99-NMM_emi!K128)</f>
        <v>522.98491332202354</v>
      </c>
      <c r="L57" s="215">
        <f>(NMM_emi!L5-NMM_emi!L46)+(NMM_emi!L48-NMM_emi!L97)+(NMM_emi!L99-NMM_emi!L128)</f>
        <v>505.52166300227628</v>
      </c>
      <c r="M57" s="215">
        <f>(NMM_emi!M5-NMM_emi!M46)+(NMM_emi!M48-NMM_emi!M97)+(NMM_emi!M99-NMM_emi!M128)</f>
        <v>489.22675992223066</v>
      </c>
      <c r="N57" s="215">
        <f>(NMM_emi!N5-NMM_emi!N46)+(NMM_emi!N48-NMM_emi!N97)+(NMM_emi!N99-NMM_emi!N128)</f>
        <v>440.42291748222198</v>
      </c>
      <c r="O57" s="215">
        <f>(NMM_emi!O5-NMM_emi!O46)+(NMM_emi!O48-NMM_emi!O97)+(NMM_emi!O99-NMM_emi!O128)</f>
        <v>480.97175196187914</v>
      </c>
      <c r="P57" s="215">
        <f>(NMM_emi!P5-NMM_emi!P46)+(NMM_emi!P48-NMM_emi!P97)+(NMM_emi!P99-NMM_emi!P128)</f>
        <v>501.68969724189827</v>
      </c>
      <c r="Q57" s="215">
        <f>(NMM_emi!Q5-NMM_emi!Q46)+(NMM_emi!Q48-NMM_emi!Q97)+(NMM_emi!Q99-NMM_emi!Q128)</f>
        <v>489.15053640199687</v>
      </c>
      <c r="R57" s="215">
        <f>(NMM_emi!R5-NMM_emi!R46)+(NMM_emi!R48-NMM_emi!R97)+(NMM_emi!R99-NMM_emi!R128)</f>
        <v>511.69519536241796</v>
      </c>
      <c r="S57" s="215">
        <f>(NMM_emi!S5-NMM_emi!S46)+(NMM_emi!S48-NMM_emi!S97)+(NMM_emi!S99-NMM_emi!S128)</f>
        <v>578.62012764284873</v>
      </c>
      <c r="T57" s="215">
        <f>(NMM_emi!T5-NMM_emi!T46)+(NMM_emi!T48-NMM_emi!T97)+(NMM_emi!T99-NMM_emi!T128)</f>
        <v>637.96599108236887</v>
      </c>
      <c r="U57" s="215">
        <f>(NMM_emi!U5-NMM_emi!U46)+(NMM_emi!U48-NMM_emi!U97)+(NMM_emi!U99-NMM_emi!U128)</f>
        <v>666.83949408256353</v>
      </c>
      <c r="V57" s="215">
        <f>(NMM_emi!V5-NMM_emi!V46)+(NMM_emi!V48-NMM_emi!V97)+(NMM_emi!V99-NMM_emi!V128)</f>
        <v>607.20206328385859</v>
      </c>
      <c r="W57" s="215">
        <f>(NMM_emi!W5-NMM_emi!W46)+(NMM_emi!W48-NMM_emi!W97)+(NMM_emi!W99-NMM_emi!W128)</f>
        <v>630.47906748281218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598.42847118854013</v>
      </c>
      <c r="C58" s="206">
        <f>NMM_emi!C46+NMM_emi!C97+NMM_emi!C128</f>
        <v>622.80284946454492</v>
      </c>
      <c r="D58" s="206">
        <f>NMM_emi!D46+NMM_emi!D97+NMM_emi!D128</f>
        <v>554.77602458850538</v>
      </c>
      <c r="E58" s="206">
        <f>NMM_emi!E46+NMM_emi!E97+NMM_emi!E128</f>
        <v>565.87006860745339</v>
      </c>
      <c r="F58" s="206">
        <f>NMM_emi!F46+NMM_emi!F97+NMM_emi!F128</f>
        <v>587.58806211020305</v>
      </c>
      <c r="G58" s="206">
        <f>NMM_emi!G46+NMM_emi!G97+NMM_emi!G128</f>
        <v>636.07382402629162</v>
      </c>
      <c r="H58" s="206">
        <f>NMM_emi!H46+NMM_emi!H97+NMM_emi!H128</f>
        <v>673.84054925167402</v>
      </c>
      <c r="I58" s="206">
        <f>NMM_emi!I46+NMM_emi!I97+NMM_emi!I128</f>
        <v>705.10117786111414</v>
      </c>
      <c r="J58" s="206">
        <f>NMM_emi!J46+NMM_emi!J97+NMM_emi!J128</f>
        <v>749.87826975415351</v>
      </c>
      <c r="K58" s="206">
        <f>NMM_emi!K46+NMM_emi!K97+NMM_emi!K128</f>
        <v>516.87515020871683</v>
      </c>
      <c r="L58" s="206">
        <f>NMM_emi!L46+NMM_emi!L97+NMM_emi!L128</f>
        <v>479.39167242914897</v>
      </c>
      <c r="M58" s="206">
        <f>NMM_emi!M46+NMM_emi!M97+NMM_emi!M128</f>
        <v>423.81044012349884</v>
      </c>
      <c r="N58" s="206">
        <f>NMM_emi!N46+NMM_emi!N97+NMM_emi!N128</f>
        <v>416.81899804408067</v>
      </c>
      <c r="O58" s="206">
        <f>NMM_emi!O46+NMM_emi!O97+NMM_emi!O128</f>
        <v>476.65884641139854</v>
      </c>
      <c r="P58" s="206">
        <f>NMM_emi!P46+NMM_emi!P97+NMM_emi!P128</f>
        <v>501.3748014625275</v>
      </c>
      <c r="Q58" s="206">
        <f>NMM_emi!Q46+NMM_emi!Q97+NMM_emi!Q128</f>
        <v>452.43089804130693</v>
      </c>
      <c r="R58" s="206">
        <f>NMM_emi!R46+NMM_emi!R97+NMM_emi!R128</f>
        <v>431.36213407025809</v>
      </c>
      <c r="S58" s="206">
        <f>NMM_emi!S46+NMM_emi!S97+NMM_emi!S128</f>
        <v>496.55020462363876</v>
      </c>
      <c r="T58" s="206">
        <f>NMM_emi!T46+NMM_emi!T97+NMM_emi!T128</f>
        <v>540.49233761000085</v>
      </c>
      <c r="U58" s="206">
        <f>NMM_emi!U46+NMM_emi!U97+NMM_emi!U128</f>
        <v>565.08290730115834</v>
      </c>
      <c r="V58" s="206">
        <f>NMM_emi!V46+NMM_emi!V97+NMM_emi!V128</f>
        <v>559.70145343743206</v>
      </c>
      <c r="W58" s="206">
        <f>NMM_emi!W46+NMM_emi!W97+NMM_emi!W128</f>
        <v>567.52670676013202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1122.3231850302227</v>
      </c>
      <c r="C59" s="212">
        <f t="shared" si="12"/>
        <v>1187.4090251475577</v>
      </c>
      <c r="D59" s="212">
        <f t="shared" si="12"/>
        <v>1025.6199591905079</v>
      </c>
      <c r="E59" s="212">
        <f t="shared" si="12"/>
        <v>1127.6323537294516</v>
      </c>
      <c r="F59" s="212">
        <f t="shared" si="12"/>
        <v>1186.5851781929096</v>
      </c>
      <c r="G59" s="212">
        <f t="shared" si="12"/>
        <v>1262.5164803084822</v>
      </c>
      <c r="H59" s="212">
        <f t="shared" si="12"/>
        <v>1400.7146398137575</v>
      </c>
      <c r="I59" s="212">
        <f t="shared" si="12"/>
        <v>1428.717800863644</v>
      </c>
      <c r="J59" s="212">
        <f t="shared" si="12"/>
        <v>1452.8290694768691</v>
      </c>
      <c r="K59" s="212">
        <f t="shared" si="12"/>
        <v>1039.8600635307405</v>
      </c>
      <c r="L59" s="212">
        <f t="shared" si="12"/>
        <v>984.91333543142514</v>
      </c>
      <c r="M59" s="212">
        <f t="shared" si="12"/>
        <v>913.03720004572949</v>
      </c>
      <c r="N59" s="212">
        <f t="shared" si="12"/>
        <v>857.24191552630259</v>
      </c>
      <c r="O59" s="212">
        <f t="shared" si="12"/>
        <v>957.63059837327762</v>
      </c>
      <c r="P59" s="212">
        <f t="shared" si="12"/>
        <v>1003.0644987044257</v>
      </c>
      <c r="Q59" s="212">
        <f t="shared" si="12"/>
        <v>941.58143444330381</v>
      </c>
      <c r="R59" s="212">
        <f t="shared" si="12"/>
        <v>943.05732943267606</v>
      </c>
      <c r="S59" s="212">
        <f t="shared" si="12"/>
        <v>1075.1703322664875</v>
      </c>
      <c r="T59" s="212">
        <f t="shared" si="12"/>
        <v>1178.4583286923698</v>
      </c>
      <c r="U59" s="212">
        <f t="shared" si="12"/>
        <v>1231.9224013837218</v>
      </c>
      <c r="V59" s="212">
        <f t="shared" si="12"/>
        <v>1166.9035167212908</v>
      </c>
      <c r="W59" s="212">
        <f t="shared" si="12"/>
        <v>1198.0057742429444</v>
      </c>
      <c r="DA59" s="109"/>
    </row>
    <row r="60" spans="1:105" ht="12" customHeight="1" x14ac:dyDescent="0.25">
      <c r="A60" s="51" t="s">
        <v>49</v>
      </c>
      <c r="B60" s="243">
        <f>NMM_emi!B$5</f>
        <v>892.22576343987362</v>
      </c>
      <c r="C60" s="243">
        <f>NMM_emi!C$5</f>
        <v>896.06640382654064</v>
      </c>
      <c r="D60" s="243">
        <f>NMM_emi!D$5</f>
        <v>842.73345067471075</v>
      </c>
      <c r="E60" s="243">
        <f>NMM_emi!E$5</f>
        <v>890.28461058982361</v>
      </c>
      <c r="F60" s="243">
        <f>NMM_emi!F$5</f>
        <v>863.871975520501</v>
      </c>
      <c r="G60" s="243">
        <f>NMM_emi!G$5</f>
        <v>884.64302585323799</v>
      </c>
      <c r="H60" s="243">
        <f>NMM_emi!H$5</f>
        <v>1022.4385930983818</v>
      </c>
      <c r="I60" s="243">
        <f>NMM_emi!I$5</f>
        <v>996.91674758715908</v>
      </c>
      <c r="J60" s="243">
        <f>NMM_emi!J$5</f>
        <v>1045.6698376952554</v>
      </c>
      <c r="K60" s="243">
        <f>NMM_emi!K$5</f>
        <v>748.04135754189315</v>
      </c>
      <c r="L60" s="243">
        <f>NMM_emi!L$5</f>
        <v>637.23920371567715</v>
      </c>
      <c r="M60" s="243">
        <f>NMM_emi!M$5</f>
        <v>584.43855590184762</v>
      </c>
      <c r="N60" s="243">
        <f>NMM_emi!N$5</f>
        <v>572.73906477690298</v>
      </c>
      <c r="O60" s="243">
        <f>NMM_emi!O$5</f>
        <v>598.1606677239804</v>
      </c>
      <c r="P60" s="243">
        <f>NMM_emi!P$5</f>
        <v>659.45421650447929</v>
      </c>
      <c r="Q60" s="243">
        <f>NMM_emi!Q$5</f>
        <v>588.82480034382093</v>
      </c>
      <c r="R60" s="243">
        <f>NMM_emi!R$5</f>
        <v>591.56814954186507</v>
      </c>
      <c r="S60" s="243">
        <f>NMM_emi!S$5</f>
        <v>674.79792626581184</v>
      </c>
      <c r="T60" s="243">
        <f>NMM_emi!T$5</f>
        <v>707.49723386029086</v>
      </c>
      <c r="U60" s="243">
        <f>NMM_emi!U$5</f>
        <v>838.95954955134266</v>
      </c>
      <c r="V60" s="243">
        <f>NMM_emi!V$5</f>
        <v>797.4189942128603</v>
      </c>
      <c r="W60" s="243">
        <f>NMM_emi!W$5</f>
        <v>790.41146465845941</v>
      </c>
      <c r="DA60" s="83"/>
    </row>
    <row r="61" spans="1:105" ht="12" customHeight="1" x14ac:dyDescent="0.25">
      <c r="A61" s="99" t="s">
        <v>50</v>
      </c>
      <c r="B61" s="284">
        <f>NMM_emi!B$48</f>
        <v>189.39381900869125</v>
      </c>
      <c r="C61" s="284">
        <f>NMM_emi!C$48</f>
        <v>250.35593278879941</v>
      </c>
      <c r="D61" s="284">
        <f>NMM_emi!D$48</f>
        <v>141.92126735935204</v>
      </c>
      <c r="E61" s="284">
        <f>NMM_emi!E$48</f>
        <v>202.44868755472299</v>
      </c>
      <c r="F61" s="284">
        <f>NMM_emi!F$48</f>
        <v>285.41819542933774</v>
      </c>
      <c r="G61" s="284">
        <f>NMM_emi!G$48</f>
        <v>343.622009959813</v>
      </c>
      <c r="H61" s="284">
        <f>NMM_emi!H$48</f>
        <v>330.62449832060526</v>
      </c>
      <c r="I61" s="284">
        <f>NMM_emi!I$48</f>
        <v>385.42635974168263</v>
      </c>
      <c r="J61" s="284">
        <f>NMM_emi!J$48</f>
        <v>361.21374496076447</v>
      </c>
      <c r="K61" s="284">
        <f>NMM_emi!K$48</f>
        <v>254.67681633828838</v>
      </c>
      <c r="L61" s="284">
        <f>NMM_emi!L$48</f>
        <v>309.23176322003729</v>
      </c>
      <c r="M61" s="284">
        <f>NMM_emi!M$48</f>
        <v>285.67800187985961</v>
      </c>
      <c r="N61" s="284">
        <f>NMM_emi!N$48</f>
        <v>241.99749352860738</v>
      </c>
      <c r="O61" s="284">
        <f>NMM_emi!O$48</f>
        <v>322.4409397084674</v>
      </c>
      <c r="P61" s="284">
        <f>NMM_emi!P$48</f>
        <v>308.72419591450836</v>
      </c>
      <c r="Q61" s="284">
        <f>NMM_emi!Q$48</f>
        <v>314.99553908508801</v>
      </c>
      <c r="R61" s="284">
        <f>NMM_emi!R$48</f>
        <v>311.70890814159827</v>
      </c>
      <c r="S61" s="284">
        <f>NMM_emi!S$48</f>
        <v>360.05837331884999</v>
      </c>
      <c r="T61" s="284">
        <f>NMM_emi!T$48</f>
        <v>425.77454999071836</v>
      </c>
      <c r="U61" s="284">
        <f>NMM_emi!U$48</f>
        <v>345.59491552141895</v>
      </c>
      <c r="V61" s="284">
        <f>NMM_emi!V$48</f>
        <v>328.76579394287069</v>
      </c>
      <c r="W61" s="284">
        <f>NMM_emi!W$48</f>
        <v>364.33793202324875</v>
      </c>
      <c r="DA61" s="94"/>
    </row>
    <row r="62" spans="1:105" ht="12" customHeight="1" x14ac:dyDescent="0.25">
      <c r="A62" s="52" t="s">
        <v>51</v>
      </c>
      <c r="B62" s="244">
        <f>NMM_emi!B$99</f>
        <v>40.703602581657876</v>
      </c>
      <c r="C62" s="244">
        <f>NMM_emi!C$99</f>
        <v>40.986688532217727</v>
      </c>
      <c r="D62" s="244">
        <f>NMM_emi!D$99</f>
        <v>40.965241156444954</v>
      </c>
      <c r="E62" s="244">
        <f>NMM_emi!E$99</f>
        <v>34.899055584904914</v>
      </c>
      <c r="F62" s="244">
        <f>NMM_emi!F$99</f>
        <v>37.295007243070742</v>
      </c>
      <c r="G62" s="244">
        <f>NMM_emi!G$99</f>
        <v>34.251444495431237</v>
      </c>
      <c r="H62" s="244">
        <f>NMM_emi!H$99</f>
        <v>47.651548394770401</v>
      </c>
      <c r="I62" s="244">
        <f>NMM_emi!I$99</f>
        <v>46.374693534802347</v>
      </c>
      <c r="J62" s="244">
        <f>NMM_emi!J$99</f>
        <v>45.945486820849311</v>
      </c>
      <c r="K62" s="244">
        <f>NMM_emi!K$99</f>
        <v>37.141889650558902</v>
      </c>
      <c r="L62" s="244">
        <f>NMM_emi!L$99</f>
        <v>38.442368495710809</v>
      </c>
      <c r="M62" s="244">
        <f>NMM_emi!M$99</f>
        <v>42.920642264022248</v>
      </c>
      <c r="N62" s="244">
        <f>NMM_emi!N$99</f>
        <v>42.505357220792263</v>
      </c>
      <c r="O62" s="244">
        <f>NMM_emi!O$99</f>
        <v>37.0289909408299</v>
      </c>
      <c r="P62" s="244">
        <f>NMM_emi!P$99</f>
        <v>34.886086285438118</v>
      </c>
      <c r="Q62" s="244">
        <f>NMM_emi!Q$99</f>
        <v>37.761095014394861</v>
      </c>
      <c r="R62" s="244">
        <f>NMM_emi!R$99</f>
        <v>39.780271749212716</v>
      </c>
      <c r="S62" s="244">
        <f>NMM_emi!S$99</f>
        <v>40.314032681825729</v>
      </c>
      <c r="T62" s="244">
        <f>NMM_emi!T$99</f>
        <v>45.186544841360472</v>
      </c>
      <c r="U62" s="244">
        <f>NMM_emi!U$99</f>
        <v>47.367936310960175</v>
      </c>
      <c r="V62" s="244">
        <f>NMM_emi!V$99</f>
        <v>40.71872856555968</v>
      </c>
      <c r="W62" s="244">
        <f>NMM_emi!W$99</f>
        <v>43.256377561236128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111.44062936060068</v>
      </c>
      <c r="C65" s="289">
        <f t="shared" si="13"/>
        <v>105.07900097064511</v>
      </c>
      <c r="D65" s="289">
        <f t="shared" si="13"/>
        <v>127.95015876229246</v>
      </c>
      <c r="E65" s="289">
        <f t="shared" si="13"/>
        <v>118.5795964683868</v>
      </c>
      <c r="F65" s="289">
        <f t="shared" si="13"/>
        <v>112.28234671148441</v>
      </c>
      <c r="G65" s="289">
        <f t="shared" si="13"/>
        <v>102.18882447523241</v>
      </c>
      <c r="H65" s="289">
        <f t="shared" si="13"/>
        <v>116.42396993830133</v>
      </c>
      <c r="I65" s="289">
        <f t="shared" si="13"/>
        <v>108.08595154970455</v>
      </c>
      <c r="J65" s="289">
        <f t="shared" si="13"/>
        <v>97.743107267900925</v>
      </c>
      <c r="K65" s="289">
        <f t="shared" si="13"/>
        <v>95.099180343097046</v>
      </c>
      <c r="L65" s="289">
        <f t="shared" si="13"/>
        <v>109.82365078074267</v>
      </c>
      <c r="M65" s="289">
        <f t="shared" si="13"/>
        <v>89.105925333925526</v>
      </c>
      <c r="N65" s="289">
        <f t="shared" si="13"/>
        <v>138.14514224151384</v>
      </c>
      <c r="O65" s="289">
        <f t="shared" si="13"/>
        <v>198.10802335491726</v>
      </c>
      <c r="P65" s="289">
        <f t="shared" si="13"/>
        <v>162.2605733811167</v>
      </c>
      <c r="Q65" s="289">
        <f t="shared" si="13"/>
        <v>192.60286837026365</v>
      </c>
      <c r="R65" s="289">
        <f t="shared" si="13"/>
        <v>109.44542416122624</v>
      </c>
      <c r="S65" s="289">
        <f t="shared" si="13"/>
        <v>118.05046795004569</v>
      </c>
      <c r="T65" s="289">
        <f t="shared" si="13"/>
        <v>171.07292765149029</v>
      </c>
      <c r="U65" s="289">
        <f t="shared" si="13"/>
        <v>106.22874892174464</v>
      </c>
      <c r="V65" s="289">
        <f t="shared" si="13"/>
        <v>106.72551128114581</v>
      </c>
      <c r="W65" s="289">
        <f t="shared" si="13"/>
        <v>121.81864316507421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56.951045660639465</v>
      </c>
      <c r="C66" s="290">
        <f t="shared" si="14"/>
        <v>53.699974745201224</v>
      </c>
      <c r="D66" s="290">
        <f t="shared" si="14"/>
        <v>65.38813874048013</v>
      </c>
      <c r="E66" s="290">
        <f t="shared" si="14"/>
        <v>60.599370728956693</v>
      </c>
      <c r="F66" s="290">
        <f t="shared" si="14"/>
        <v>57.381200116501475</v>
      </c>
      <c r="G66" s="290">
        <f t="shared" si="14"/>
        <v>52.22296788960508</v>
      </c>
      <c r="H66" s="290">
        <f t="shared" si="14"/>
        <v>59.497751098427358</v>
      </c>
      <c r="I66" s="290">
        <f t="shared" si="14"/>
        <v>55.236658275345043</v>
      </c>
      <c r="J66" s="290">
        <f t="shared" si="14"/>
        <v>49.951011556248808</v>
      </c>
      <c r="K66" s="290">
        <f t="shared" si="14"/>
        <v>54.71837271416365</v>
      </c>
      <c r="L66" s="290">
        <f t="shared" si="14"/>
        <v>56.43947075399948</v>
      </c>
      <c r="M66" s="290">
        <f t="shared" si="14"/>
        <v>60.14272132856339</v>
      </c>
      <c r="N66" s="290">
        <f t="shared" si="14"/>
        <v>52.341021755472909</v>
      </c>
      <c r="O66" s="290">
        <f t="shared" si="14"/>
        <v>38.731453728154861</v>
      </c>
      <c r="P66" s="290">
        <f t="shared" si="14"/>
        <v>54.496118600805239</v>
      </c>
      <c r="Q66" s="290">
        <f t="shared" si="14"/>
        <v>55.502108365954747</v>
      </c>
      <c r="R66" s="290">
        <f t="shared" si="14"/>
        <v>72.947003265288004</v>
      </c>
      <c r="S66" s="290">
        <f t="shared" si="14"/>
        <v>75.404498692965987</v>
      </c>
      <c r="T66" s="290">
        <f t="shared" si="14"/>
        <v>58.030201451144968</v>
      </c>
      <c r="U66" s="290">
        <f t="shared" si="14"/>
        <v>75.44062189652449</v>
      </c>
      <c r="V66" s="290">
        <f t="shared" si="14"/>
        <v>74.511514399356017</v>
      </c>
      <c r="W66" s="290">
        <f t="shared" si="14"/>
        <v>73.617327594172252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853.15211760196689</v>
      </c>
      <c r="C67" s="291">
        <f t="shared" si="15"/>
        <v>804.44962226047619</v>
      </c>
      <c r="D67" s="291">
        <f t="shared" si="15"/>
        <v>979.54354279832296</v>
      </c>
      <c r="E67" s="291">
        <f t="shared" si="15"/>
        <v>907.80565770169449</v>
      </c>
      <c r="F67" s="291">
        <f t="shared" si="15"/>
        <v>859.59602360329654</v>
      </c>
      <c r="G67" s="291">
        <f t="shared" si="15"/>
        <v>782.32339943265981</v>
      </c>
      <c r="H67" s="291">
        <f t="shared" si="15"/>
        <v>891.30290328032015</v>
      </c>
      <c r="I67" s="291">
        <f t="shared" si="15"/>
        <v>827.46982834481105</v>
      </c>
      <c r="J67" s="291">
        <f t="shared" si="15"/>
        <v>748.28847813459936</v>
      </c>
      <c r="K67" s="291">
        <f t="shared" si="15"/>
        <v>701.59487964273148</v>
      </c>
      <c r="L67" s="291">
        <f t="shared" si="15"/>
        <v>638.82710538829576</v>
      </c>
      <c r="M67" s="291">
        <f t="shared" si="15"/>
        <v>655.56958349087154</v>
      </c>
      <c r="N67" s="291">
        <f t="shared" si="15"/>
        <v>719.03000058729674</v>
      </c>
      <c r="O67" s="291">
        <f t="shared" si="15"/>
        <v>673.30305748497824</v>
      </c>
      <c r="P67" s="291">
        <f t="shared" si="15"/>
        <v>753.28162562448983</v>
      </c>
      <c r="Q67" s="291">
        <f t="shared" si="15"/>
        <v>805.24402418785655</v>
      </c>
      <c r="R67" s="291">
        <f t="shared" si="15"/>
        <v>868.85760758559184</v>
      </c>
      <c r="S67" s="291">
        <f t="shared" si="15"/>
        <v>841.63602523206634</v>
      </c>
      <c r="T67" s="291">
        <f t="shared" si="15"/>
        <v>836.35384838668847</v>
      </c>
      <c r="U67" s="291">
        <f t="shared" si="15"/>
        <v>863.39072354112773</v>
      </c>
      <c r="V67" s="291">
        <f t="shared" si="15"/>
        <v>914.88799977156827</v>
      </c>
      <c r="W67" s="291">
        <f t="shared" si="15"/>
        <v>915.86005682834946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9.7466249999999921E-2</v>
      </c>
      <c r="C69" s="254">
        <f t="shared" si="16"/>
        <v>9.17955271105549E-2</v>
      </c>
      <c r="D69" s="254">
        <f t="shared" si="16"/>
        <v>0.10118716626748549</v>
      </c>
      <c r="E69" s="254">
        <f t="shared" si="16"/>
        <v>9.4469113354678474E-2</v>
      </c>
      <c r="F69" s="254">
        <f t="shared" si="16"/>
        <v>9.0248758282300251E-2</v>
      </c>
      <c r="G69" s="254">
        <f t="shared" si="16"/>
        <v>8.8110378382023444E-2</v>
      </c>
      <c r="H69" s="254">
        <f t="shared" si="16"/>
        <v>0.10280489925473642</v>
      </c>
      <c r="I69" s="254">
        <f t="shared" si="16"/>
        <v>8.890466771116369E-2</v>
      </c>
      <c r="J69" s="254">
        <f t="shared" si="16"/>
        <v>7.9579766901370752E-2</v>
      </c>
      <c r="K69" s="254">
        <f t="shared" si="16"/>
        <v>7.8083595624581156E-2</v>
      </c>
      <c r="L69" s="254">
        <f t="shared" si="16"/>
        <v>8.2677095497893871E-2</v>
      </c>
      <c r="M69" s="254">
        <f t="shared" si="16"/>
        <v>8.4499931328580871E-2</v>
      </c>
      <c r="N69" s="254">
        <f t="shared" si="16"/>
        <v>8.5540317350650485E-2</v>
      </c>
      <c r="O69" s="254">
        <f t="shared" si="16"/>
        <v>7.9937486739990848E-2</v>
      </c>
      <c r="P69" s="254">
        <f t="shared" si="16"/>
        <v>8.4461413437773761E-2</v>
      </c>
      <c r="Q69" s="254">
        <f t="shared" si="16"/>
        <v>8.4833036333351763E-2</v>
      </c>
      <c r="R69" s="254">
        <f t="shared" si="16"/>
        <v>8.0645180431185987E-2</v>
      </c>
      <c r="S69" s="254">
        <f t="shared" si="16"/>
        <v>8.9873095402327449E-2</v>
      </c>
      <c r="T69" s="254">
        <f t="shared" si="16"/>
        <v>7.8580917128323935E-2</v>
      </c>
      <c r="U69" s="254">
        <f t="shared" si="16"/>
        <v>8.042178610776024E-2</v>
      </c>
      <c r="V69" s="254">
        <f t="shared" si="16"/>
        <v>7.7913677719805216E-2</v>
      </c>
      <c r="W69" s="254">
        <f t="shared" si="16"/>
        <v>8.0614998988888686E-2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5.8203286491788596E-2</v>
      </c>
      <c r="C70" s="293">
        <f t="shared" si="17"/>
        <v>5.1589214173654412E-2</v>
      </c>
      <c r="D70" s="293">
        <f t="shared" si="17"/>
        <v>5.6867328469191417E-2</v>
      </c>
      <c r="E70" s="293">
        <f t="shared" si="17"/>
        <v>5.5179428109504235E-2</v>
      </c>
      <c r="F70" s="293">
        <f t="shared" si="17"/>
        <v>5.0373820374727638E-2</v>
      </c>
      <c r="G70" s="293">
        <f t="shared" si="17"/>
        <v>4.6091125062744848E-2</v>
      </c>
      <c r="H70" s="293">
        <f t="shared" si="17"/>
        <v>5.3777926682694592E-2</v>
      </c>
      <c r="I70" s="293">
        <f t="shared" si="17"/>
        <v>4.936876624241391E-2</v>
      </c>
      <c r="J70" s="293">
        <f t="shared" si="17"/>
        <v>4.8913286796915208E-2</v>
      </c>
      <c r="K70" s="293">
        <f t="shared" si="17"/>
        <v>4.799367296027738E-2</v>
      </c>
      <c r="L70" s="293">
        <f t="shared" si="17"/>
        <v>5.0817043591450499E-2</v>
      </c>
      <c r="M70" s="293">
        <f t="shared" si="17"/>
        <v>5.1937440084702281E-2</v>
      </c>
      <c r="N70" s="293">
        <f t="shared" si="17"/>
        <v>5.2576907902446228E-2</v>
      </c>
      <c r="O70" s="293">
        <f t="shared" si="17"/>
        <v>4.91331574215811E-2</v>
      </c>
      <c r="P70" s="293">
        <f t="shared" si="17"/>
        <v>5.1913765264918046E-2</v>
      </c>
      <c r="Q70" s="293">
        <f t="shared" si="17"/>
        <v>5.2142181330703134E-2</v>
      </c>
      <c r="R70" s="293">
        <f t="shared" si="17"/>
        <v>4.8297411787604105E-2</v>
      </c>
      <c r="S70" s="293">
        <f t="shared" si="17"/>
        <v>5.382389715125848E-2</v>
      </c>
      <c r="T70" s="293">
        <f t="shared" si="17"/>
        <v>5.5449626967269156E-2</v>
      </c>
      <c r="U70" s="293">
        <f t="shared" si="17"/>
        <v>5.4860514256728977E-2</v>
      </c>
      <c r="V70" s="293">
        <f t="shared" si="17"/>
        <v>5.3149583392914819E-2</v>
      </c>
      <c r="W70" s="293">
        <f t="shared" si="17"/>
        <v>5.4992316328440337E-2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0.25980809680462408</v>
      </c>
      <c r="C71" s="255">
        <f t="shared" si="18"/>
        <v>0.23703374462273624</v>
      </c>
      <c r="D71" s="255">
        <f t="shared" si="18"/>
        <v>0.249444846494186</v>
      </c>
      <c r="E71" s="255">
        <f t="shared" si="18"/>
        <v>0.22850750291028868</v>
      </c>
      <c r="F71" s="255">
        <f t="shared" si="18"/>
        <v>0.20386032698332157</v>
      </c>
      <c r="G71" s="255">
        <f t="shared" si="18"/>
        <v>0.18427252132029795</v>
      </c>
      <c r="H71" s="255">
        <f t="shared" si="18"/>
        <v>0.24614063673511966</v>
      </c>
      <c r="I71" s="255">
        <f t="shared" si="18"/>
        <v>0.2152488854782037</v>
      </c>
      <c r="J71" s="255">
        <f t="shared" si="18"/>
        <v>0.21353003704693174</v>
      </c>
      <c r="K71" s="255">
        <f t="shared" si="18"/>
        <v>0.20698231039363718</v>
      </c>
      <c r="L71" s="255">
        <f t="shared" si="18"/>
        <v>0.22067421049555533</v>
      </c>
      <c r="M71" s="255">
        <f t="shared" si="18"/>
        <v>0.224607243556317</v>
      </c>
      <c r="N71" s="255">
        <f t="shared" si="18"/>
        <v>0.2263273938369986</v>
      </c>
      <c r="O71" s="255">
        <f t="shared" si="18"/>
        <v>0.21105995770725761</v>
      </c>
      <c r="P71" s="255">
        <f t="shared" si="18"/>
        <v>0.21289212802423799</v>
      </c>
      <c r="Q71" s="255">
        <f t="shared" si="18"/>
        <v>0.20777454944927429</v>
      </c>
      <c r="R71" s="255">
        <f t="shared" si="18"/>
        <v>0.19493304196692193</v>
      </c>
      <c r="S71" s="255">
        <f t="shared" si="18"/>
        <v>0.21119087210281215</v>
      </c>
      <c r="T71" s="255">
        <f t="shared" si="18"/>
        <v>0.2085390292448783</v>
      </c>
      <c r="U71" s="255">
        <f t="shared" si="18"/>
        <v>0.19462687312761986</v>
      </c>
      <c r="V71" s="255">
        <f t="shared" si="18"/>
        <v>0.18855705900587499</v>
      </c>
      <c r="W71" s="255">
        <f t="shared" si="18"/>
        <v>0.18714069042085324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4.9072607686986097E-2</v>
      </c>
      <c r="C73" s="254">
        <f>IF(NMM_ued!C$5=0,"",NMM_ued!C$5/C$9)</f>
        <v>4.6059874984267071E-2</v>
      </c>
      <c r="D73" s="254">
        <f>IF(NMM_ued!D$5=0,"",NMM_ued!D$5/D$9)</f>
        <v>5.1288223484690455E-2</v>
      </c>
      <c r="E73" s="254">
        <f>IF(NMM_ued!E$5=0,"",NMM_ued!E$5/E$9)</f>
        <v>4.7834986107509268E-2</v>
      </c>
      <c r="F73" s="254">
        <f>IF(NMM_ued!F$5=0,"",NMM_ued!F$5/F$9)</f>
        <v>4.534763986999063E-2</v>
      </c>
      <c r="G73" s="254">
        <f>IF(NMM_ued!G$5=0,"",NMM_ued!G$5/G$9)</f>
        <v>4.418216057774977E-2</v>
      </c>
      <c r="H73" s="254">
        <f>IF(NMM_ued!H$5=0,"",NMM_ued!H$5/H$9)</f>
        <v>5.1464803460214634E-2</v>
      </c>
      <c r="I73" s="254">
        <f>IF(NMM_ued!I$5=0,"",NMM_ued!I$5/I$9)</f>
        <v>4.508397115105553E-2</v>
      </c>
      <c r="J73" s="254">
        <f>IF(NMM_ued!J$5=0,"",NMM_ued!J$5/J$9)</f>
        <v>4.0966345074196858E-2</v>
      </c>
      <c r="K73" s="254">
        <f>IF(NMM_ued!K$5=0,"",NMM_ued!K$5/K$9)</f>
        <v>3.9824516458838805E-2</v>
      </c>
      <c r="L73" s="254">
        <f>IF(NMM_ued!L$5=0,"",NMM_ued!L$5/L$9)</f>
        <v>4.2590393326751692E-2</v>
      </c>
      <c r="M73" s="254">
        <f>IF(NMM_ued!M$5=0,"",NMM_ued!M$5/M$9)</f>
        <v>4.339636860183612E-2</v>
      </c>
      <c r="N73" s="254">
        <f>IF(NMM_ued!N$5=0,"",NMM_ued!N$5/N$9)</f>
        <v>4.3825190917807032E-2</v>
      </c>
      <c r="O73" s="254">
        <f>IF(NMM_ued!O$5=0,"",NMM_ued!O$5/O$9)</f>
        <v>4.0559743229483469E-2</v>
      </c>
      <c r="P73" s="254">
        <f>IF(NMM_ued!P$5=0,"",NMM_ued!P$5/P$9)</f>
        <v>4.276316545001204E-2</v>
      </c>
      <c r="Q73" s="254">
        <f>IF(NMM_ued!Q$5=0,"",NMM_ued!Q$5/Q$9)</f>
        <v>4.3380287585942069E-2</v>
      </c>
      <c r="R73" s="254">
        <f>IF(NMM_ued!R$5=0,"",NMM_ued!R$5/R$9)</f>
        <v>4.1030455655574248E-2</v>
      </c>
      <c r="S73" s="254">
        <f>IF(NMM_ued!S$5=0,"",NMM_ued!S$5/S$9)</f>
        <v>4.5611635340754894E-2</v>
      </c>
      <c r="T73" s="254">
        <f>IF(NMM_ued!T$5=0,"",NMM_ued!T$5/T$9)</f>
        <v>4.0591998663680559E-2</v>
      </c>
      <c r="U73" s="254">
        <f>IF(NMM_ued!U$5=0,"",NMM_ued!U$5/U$9)</f>
        <v>4.1722967190359984E-2</v>
      </c>
      <c r="V73" s="254">
        <f>IF(NMM_ued!V$5=0,"",NMM_ued!V$5/V$9)</f>
        <v>4.0289028346393523E-2</v>
      </c>
      <c r="W73" s="254">
        <f>IF(NMM_ued!W$5=0,"",NMM_ued!W$5/W$9)</f>
        <v>4.1828734734988389E-2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2.5631772211374668E-2</v>
      </c>
      <c r="C74" s="293">
        <f>IF(NMM_ued!C$48=0,"",NMM_ued!C$48/C$10)</f>
        <v>2.2824882434705492E-2</v>
      </c>
      <c r="D74" s="293">
        <f>IF(NMM_ued!D$48=0,"",NMM_ued!D$48/D$10)</f>
        <v>2.5415389847250926E-2</v>
      </c>
      <c r="E74" s="293">
        <f>IF(NMM_ued!E$48=0,"",NMM_ued!E$48/E$10)</f>
        <v>2.4567941645090331E-2</v>
      </c>
      <c r="F74" s="293">
        <f>IF(NMM_ued!F$48=0,"",NMM_ued!F$48/F$10)</f>
        <v>2.2524669995279297E-2</v>
      </c>
      <c r="G74" s="293">
        <f>IF(NMM_ued!G$48=0,"",NMM_ued!G$48/G$10)</f>
        <v>2.0970876275206475E-2</v>
      </c>
      <c r="H74" s="293">
        <f>IF(NMM_ued!H$48=0,"",NMM_ued!H$48/H$10)</f>
        <v>2.4403813991952784E-2</v>
      </c>
      <c r="I74" s="293">
        <f>IF(NMM_ued!I$48=0,"",NMM_ued!I$48/I$10)</f>
        <v>2.2466853070501096E-2</v>
      </c>
      <c r="J74" s="293">
        <f>IF(NMM_ued!J$48=0,"",NMM_ued!J$48/J$10)</f>
        <v>2.2268828295792648E-2</v>
      </c>
      <c r="K74" s="293">
        <f>IF(NMM_ued!K$48=0,"",NMM_ued!K$48/K$10)</f>
        <v>2.1806852571394073E-2</v>
      </c>
      <c r="L74" s="293">
        <f>IF(NMM_ued!L$48=0,"",NMM_ued!L$48/L$10)</f>
        <v>2.3220101895568571E-2</v>
      </c>
      <c r="M74" s="293">
        <f>IF(NMM_ued!M$48=0,"",NMM_ued!M$48/M$10)</f>
        <v>2.3721777104050441E-2</v>
      </c>
      <c r="N74" s="293">
        <f>IF(NMM_ued!N$48=0,"",NMM_ued!N$48/N$10)</f>
        <v>2.4075196555444919E-2</v>
      </c>
      <c r="O74" s="293">
        <f>IF(NMM_ued!O$48=0,"",NMM_ued!O$48/O$10)</f>
        <v>2.2349934802737326E-2</v>
      </c>
      <c r="P74" s="293">
        <f>IF(NMM_ued!P$48=0,"",NMM_ued!P$48/P$10)</f>
        <v>2.3659894341321895E-2</v>
      </c>
      <c r="Q74" s="293">
        <f>IF(NMM_ued!Q$48=0,"",NMM_ued!Q$48/Q$10)</f>
        <v>2.3927796817218263E-2</v>
      </c>
      <c r="R74" s="293">
        <f>IF(NMM_ued!R$48=0,"",NMM_ued!R$48/R$10)</f>
        <v>2.2303680269161862E-2</v>
      </c>
      <c r="S74" s="293">
        <f>IF(NMM_ued!S$48=0,"",NMM_ued!S$48/S$10)</f>
        <v>2.4861318977132677E-2</v>
      </c>
      <c r="T74" s="293">
        <f>IF(NMM_ued!T$48=0,"",NMM_ued!T$48/T$10)</f>
        <v>2.5604900559350975E-2</v>
      </c>
      <c r="U74" s="293">
        <f>IF(NMM_ued!U$48=0,"",NMM_ued!U$48/U$10)</f>
        <v>2.5716333848581317E-2</v>
      </c>
      <c r="V74" s="293">
        <f>IF(NMM_ued!V$48=0,"",NMM_ued!V$48/V$10)</f>
        <v>2.4852388125158827E-2</v>
      </c>
      <c r="W74" s="293">
        <f>IF(NMM_ued!W$48=0,"",NMM_ued!W$48/W$10)</f>
        <v>2.570540963697044E-2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9.689582047390087E-2</v>
      </c>
      <c r="C75" s="255">
        <f>IF(NMM_ued!C$99=0,"",NMM_ued!C$99/C$11)</f>
        <v>8.7601326112960509E-2</v>
      </c>
      <c r="D75" s="255">
        <f>IF(NMM_ued!D$99=0,"",NMM_ued!D$99/D$11)</f>
        <v>9.3485998717658045E-2</v>
      </c>
      <c r="E75" s="255">
        <f>IF(NMM_ued!E$99=0,"",NMM_ued!E$99/E$11)</f>
        <v>8.5986266889355775E-2</v>
      </c>
      <c r="F75" s="255">
        <f>IF(NMM_ued!F$99=0,"",NMM_ued!F$99/F$11)</f>
        <v>7.6440288577160703E-2</v>
      </c>
      <c r="G75" s="255">
        <f>IF(NMM_ued!G$99=0,"",NMM_ued!G$99/G$11)</f>
        <v>6.9629397810946722E-2</v>
      </c>
      <c r="H75" s="255">
        <f>IF(NMM_ued!H$99=0,"",NMM_ued!H$99/H$11)</f>
        <v>9.4016130676600376E-2</v>
      </c>
      <c r="I75" s="255">
        <f>IF(NMM_ued!I$99=0,"",NMM_ued!I$99/I$11)</f>
        <v>8.2487108387198693E-2</v>
      </c>
      <c r="J75" s="255">
        <f>IF(NMM_ued!J$99=0,"",NMM_ued!J$99/J$11)</f>
        <v>8.1758906210972968E-2</v>
      </c>
      <c r="K75" s="255">
        <f>IF(NMM_ued!K$99=0,"",NMM_ued!K$99/K$11)</f>
        <v>7.8966253638453124E-2</v>
      </c>
      <c r="L75" s="255">
        <f>IF(NMM_ued!L$99=0,"",NMM_ued!L$99/L$11)</f>
        <v>8.5772300966011628E-2</v>
      </c>
      <c r="M75" s="255">
        <f>IF(NMM_ued!M$99=0,"",NMM_ued!M$99/M$11)</f>
        <v>8.6983660853905062E-2</v>
      </c>
      <c r="N75" s="255">
        <f>IF(NMM_ued!N$99=0,"",NMM_ued!N$99/N$11)</f>
        <v>8.7492100113552684E-2</v>
      </c>
      <c r="O75" s="255">
        <f>IF(NMM_ued!O$99=0,"",NMM_ued!O$99/O$11)</f>
        <v>8.1483838677784845E-2</v>
      </c>
      <c r="P75" s="255">
        <f>IF(NMM_ued!P$99=0,"",NMM_ued!P$99/P$11)</f>
        <v>8.2742914524021549E-2</v>
      </c>
      <c r="Q75" s="255">
        <f>IF(NMM_ued!Q$99=0,"",NMM_ued!Q$99/Q$11)</f>
        <v>8.4000778071503662E-2</v>
      </c>
      <c r="R75" s="255">
        <f>IF(NMM_ued!R$99=0,"",NMM_ued!R$99/R$11)</f>
        <v>7.8434006630407657E-2</v>
      </c>
      <c r="S75" s="255">
        <f>IF(NMM_ued!S$99=0,"",NMM_ued!S$99/S$11)</f>
        <v>8.6033289408783131E-2</v>
      </c>
      <c r="T75" s="255">
        <f>IF(NMM_ued!T$99=0,"",NMM_ued!T$99/T$11)</f>
        <v>8.6341104829963558E-2</v>
      </c>
      <c r="U75" s="255">
        <f>IF(NMM_ued!U$99=0,"",NMM_ued!U$99/U$11)</f>
        <v>8.4069517702988858E-2</v>
      </c>
      <c r="V75" s="255">
        <f>IF(NMM_ued!V$99=0,"",NMM_ued!V$99/V$11)</f>
        <v>8.1265118053725452E-2</v>
      </c>
      <c r="W75" s="255">
        <f>IF(NMM_ued!W$99=0,"",NMM_ued!W$99/W$11)</f>
        <v>8.2106790943078725E-2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5.0707267756420453</v>
      </c>
      <c r="C76" s="256">
        <f t="shared" si="19"/>
        <v>5.2414807941589991</v>
      </c>
      <c r="D76" s="256">
        <f t="shared" si="19"/>
        <v>5.444041440843594</v>
      </c>
      <c r="E76" s="256">
        <f t="shared" si="19"/>
        <v>5.1101489297288403</v>
      </c>
      <c r="F76" s="256">
        <f t="shared" si="19"/>
        <v>5.2305026641037919</v>
      </c>
      <c r="G76" s="256">
        <f t="shared" si="19"/>
        <v>5.2282526847906876</v>
      </c>
      <c r="H76" s="256">
        <f t="shared" si="19"/>
        <v>5.1314370146361279</v>
      </c>
      <c r="I76" s="256">
        <f t="shared" si="19"/>
        <v>5.1868490755827663</v>
      </c>
      <c r="J76" s="256">
        <f t="shared" si="19"/>
        <v>5.3851907203337079</v>
      </c>
      <c r="K76" s="256">
        <f t="shared" si="19"/>
        <v>5.4943662078003817</v>
      </c>
      <c r="L76" s="256">
        <f t="shared" si="19"/>
        <v>4.9589531584523447</v>
      </c>
      <c r="M76" s="256">
        <f t="shared" si="19"/>
        <v>4.8693955189017739</v>
      </c>
      <c r="N76" s="256">
        <f t="shared" si="19"/>
        <v>4.9767968395070277</v>
      </c>
      <c r="O76" s="256">
        <f t="shared" si="19"/>
        <v>5.3275834095506074</v>
      </c>
      <c r="P76" s="256">
        <f t="shared" si="19"/>
        <v>5.4845613813718836</v>
      </c>
      <c r="Q76" s="256">
        <f t="shared" si="19"/>
        <v>5.2147340332170709</v>
      </c>
      <c r="R76" s="256">
        <f t="shared" si="19"/>
        <v>5.3123736981789991</v>
      </c>
      <c r="S76" s="256">
        <f t="shared" si="19"/>
        <v>5.5774379159123333</v>
      </c>
      <c r="T76" s="256">
        <f t="shared" si="19"/>
        <v>5.780308723556054</v>
      </c>
      <c r="U76" s="256">
        <f t="shared" si="19"/>
        <v>5.8644362240588936</v>
      </c>
      <c r="V76" s="256">
        <f t="shared" si="19"/>
        <v>6.1870687860588358</v>
      </c>
      <c r="W76" s="256">
        <f t="shared" si="19"/>
        <v>5.9051605937052773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7.0416940257613776</v>
      </c>
      <c r="C77" s="257">
        <f t="shared" si="20"/>
        <v>7.8913076487812823</v>
      </c>
      <c r="D77" s="257">
        <f t="shared" si="20"/>
        <v>7.0700015428267688</v>
      </c>
      <c r="E77" s="257">
        <f t="shared" si="20"/>
        <v>6.8788915061860623</v>
      </c>
      <c r="F77" s="257">
        <f t="shared" si="20"/>
        <v>8.0709277806333439</v>
      </c>
      <c r="G77" s="257">
        <f t="shared" si="20"/>
        <v>9.0127183809740217</v>
      </c>
      <c r="H77" s="257">
        <f t="shared" si="20"/>
        <v>7.8372157058574698</v>
      </c>
      <c r="I77" s="257">
        <f t="shared" si="20"/>
        <v>8.6256330105962835</v>
      </c>
      <c r="J77" s="257">
        <f t="shared" si="20"/>
        <v>8.6163250556152065</v>
      </c>
      <c r="K77" s="257">
        <f t="shared" si="20"/>
        <v>8.8539801757292143</v>
      </c>
      <c r="L77" s="257">
        <f t="shared" si="20"/>
        <v>9.6465161513353568</v>
      </c>
      <c r="M77" s="257">
        <f t="shared" si="20"/>
        <v>9.1005766250930638</v>
      </c>
      <c r="N77" s="257">
        <f t="shared" si="20"/>
        <v>8.9873090487321026</v>
      </c>
      <c r="O77" s="257">
        <f t="shared" si="20"/>
        <v>12.187061185254436</v>
      </c>
      <c r="P77" s="257">
        <f t="shared" si="20"/>
        <v>11.059146303317343</v>
      </c>
      <c r="Q77" s="257">
        <f t="shared" si="20"/>
        <v>11.568307697762764</v>
      </c>
      <c r="R77" s="257">
        <f t="shared" si="20"/>
        <v>10.479204733251169</v>
      </c>
      <c r="S77" s="257">
        <f t="shared" si="20"/>
        <v>11.376275578645169</v>
      </c>
      <c r="T77" s="257">
        <f t="shared" si="20"/>
        <v>13.240327889263801</v>
      </c>
      <c r="U77" s="257">
        <f t="shared" si="20"/>
        <v>10.079220768343083</v>
      </c>
      <c r="V77" s="257">
        <f t="shared" si="20"/>
        <v>11.124616391943221</v>
      </c>
      <c r="W77" s="257">
        <f t="shared" si="20"/>
        <v>11.141783259546957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2.4540011914249131</v>
      </c>
      <c r="C78" s="295">
        <f t="shared" si="21"/>
        <v>2.5881992252212669</v>
      </c>
      <c r="D78" s="295">
        <f t="shared" si="21"/>
        <v>2.7185790966172445</v>
      </c>
      <c r="E78" s="295">
        <f t="shared" si="21"/>
        <v>2.6300473234279522</v>
      </c>
      <c r="F78" s="295">
        <f t="shared" si="21"/>
        <v>2.6904095748095944</v>
      </c>
      <c r="G78" s="295">
        <f t="shared" si="21"/>
        <v>2.6325123400461079</v>
      </c>
      <c r="H78" s="295">
        <f t="shared" si="21"/>
        <v>2.6823556655320049</v>
      </c>
      <c r="I78" s="295">
        <f t="shared" si="21"/>
        <v>2.7221370848504143</v>
      </c>
      <c r="J78" s="295">
        <f t="shared" si="21"/>
        <v>2.7720636658165305</v>
      </c>
      <c r="K78" s="295">
        <f t="shared" si="21"/>
        <v>2.8121178961582665</v>
      </c>
      <c r="L78" s="295">
        <f t="shared" si="21"/>
        <v>2.6515023209852315</v>
      </c>
      <c r="M78" s="295">
        <f t="shared" si="21"/>
        <v>2.6995951676413368</v>
      </c>
      <c r="N78" s="295">
        <f t="shared" si="21"/>
        <v>2.6498177695779472</v>
      </c>
      <c r="O78" s="295">
        <f t="shared" si="21"/>
        <v>2.7807599591718875</v>
      </c>
      <c r="P78" s="295">
        <f t="shared" si="21"/>
        <v>2.8318408636677734</v>
      </c>
      <c r="Q78" s="295">
        <f t="shared" si="21"/>
        <v>2.783911813753527</v>
      </c>
      <c r="R78" s="295">
        <f t="shared" si="21"/>
        <v>2.9741688594301916</v>
      </c>
      <c r="S78" s="295">
        <f t="shared" si="21"/>
        <v>3.082748118222737</v>
      </c>
      <c r="T78" s="295">
        <f t="shared" si="21"/>
        <v>3.2262952796706581</v>
      </c>
      <c r="U78" s="295">
        <f t="shared" si="21"/>
        <v>3.2140408977098254</v>
      </c>
      <c r="V78" s="295">
        <f t="shared" si="21"/>
        <v>3.2728413737391042</v>
      </c>
      <c r="W78" s="295">
        <f t="shared" si="21"/>
        <v>3.1548817167149998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2.3325701010356368</v>
      </c>
      <c r="C79" s="258">
        <f t="shared" si="22"/>
        <v>2.5207200309144246</v>
      </c>
      <c r="D79" s="258">
        <f t="shared" si="22"/>
        <v>2.4110771015913866</v>
      </c>
      <c r="E79" s="258">
        <f t="shared" si="22"/>
        <v>2.446091227006884</v>
      </c>
      <c r="F79" s="258">
        <f t="shared" si="22"/>
        <v>2.7150427953125167</v>
      </c>
      <c r="G79" s="258">
        <f t="shared" si="22"/>
        <v>2.6770247315514646</v>
      </c>
      <c r="H79" s="258">
        <f t="shared" si="22"/>
        <v>2.4755464721488436</v>
      </c>
      <c r="I79" s="258">
        <f t="shared" si="22"/>
        <v>2.5363048153565715</v>
      </c>
      <c r="J79" s="258">
        <f t="shared" si="22"/>
        <v>2.535882269972221</v>
      </c>
      <c r="K79" s="258">
        <f t="shared" si="22"/>
        <v>2.6140027767095919</v>
      </c>
      <c r="L79" s="258">
        <f t="shared" si="22"/>
        <v>2.4133510487910446</v>
      </c>
      <c r="M79" s="258">
        <f t="shared" si="22"/>
        <v>2.4578379769086913</v>
      </c>
      <c r="N79" s="258">
        <f t="shared" si="22"/>
        <v>2.4720902643672606</v>
      </c>
      <c r="O79" s="258">
        <f t="shared" si="22"/>
        <v>2.5166406035390603</v>
      </c>
      <c r="P79" s="258">
        <f t="shared" si="22"/>
        <v>2.4498533806017679</v>
      </c>
      <c r="Q79" s="258">
        <f t="shared" si="22"/>
        <v>2.2866966881590964</v>
      </c>
      <c r="R79" s="258">
        <f t="shared" si="22"/>
        <v>2.4459268692098286</v>
      </c>
      <c r="S79" s="258">
        <f t="shared" si="22"/>
        <v>2.4202068554221849</v>
      </c>
      <c r="T79" s="258">
        <f t="shared" si="22"/>
        <v>2.4465496051749289</v>
      </c>
      <c r="U79" s="258">
        <f t="shared" si="22"/>
        <v>2.4538545783627419</v>
      </c>
      <c r="V79" s="258">
        <f t="shared" si="22"/>
        <v>2.4722494976123213</v>
      </c>
      <c r="W79" s="258">
        <f t="shared" si="22"/>
        <v>2.6296768140440312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SI: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126.7061249999999</v>
      </c>
      <c r="C5" s="225">
        <v>113.5510670357564</v>
      </c>
      <c r="D5" s="225">
        <v>119.1984818630979</v>
      </c>
      <c r="E5" s="225">
        <v>129.4226852959095</v>
      </c>
      <c r="F5" s="225">
        <v>107.03502732280811</v>
      </c>
      <c r="G5" s="225">
        <v>98.154961517574122</v>
      </c>
      <c r="H5" s="225">
        <v>130.45941715426051</v>
      </c>
      <c r="I5" s="225">
        <v>115.57606802451279</v>
      </c>
      <c r="J5" s="225">
        <v>121.35914452459041</v>
      </c>
      <c r="K5" s="225">
        <v>84.486450465796807</v>
      </c>
      <c r="L5" s="225">
        <v>66.058999302817199</v>
      </c>
      <c r="M5" s="225">
        <v>64.219947809721461</v>
      </c>
      <c r="N5" s="225">
        <v>63.727536426234607</v>
      </c>
      <c r="O5" s="225">
        <v>49.08161685835438</v>
      </c>
      <c r="P5" s="225">
        <v>59.629757887068273</v>
      </c>
      <c r="Q5" s="225">
        <v>50.899821800011061</v>
      </c>
      <c r="R5" s="225">
        <v>56.451626301830188</v>
      </c>
      <c r="S5" s="225">
        <v>59.316242965536119</v>
      </c>
      <c r="T5" s="225">
        <v>53.435023647260273</v>
      </c>
      <c r="U5" s="225">
        <v>83.236548621531853</v>
      </c>
      <c r="V5" s="225">
        <v>71.680583502220799</v>
      </c>
      <c r="W5" s="225">
        <v>70.941199110222044</v>
      </c>
      <c r="DA5" s="89" t="s">
        <v>1441</v>
      </c>
    </row>
    <row r="6" spans="1:105" ht="12" customHeight="1" x14ac:dyDescent="0.25">
      <c r="A6" s="55" t="s">
        <v>92</v>
      </c>
      <c r="B6" s="261">
        <v>0.62088177997120098</v>
      </c>
      <c r="C6" s="261">
        <v>0.55641973597443395</v>
      </c>
      <c r="D6" s="261">
        <v>0.58409303882539676</v>
      </c>
      <c r="E6" s="261">
        <v>0.63419339211250281</v>
      </c>
      <c r="F6" s="261">
        <v>0.52449002195819761</v>
      </c>
      <c r="G6" s="261">
        <v>0.48097617396202008</v>
      </c>
      <c r="H6" s="261">
        <v>0.63927355632369698</v>
      </c>
      <c r="I6" s="261">
        <v>0.56634258870400067</v>
      </c>
      <c r="J6" s="261">
        <v>0.59468065705773077</v>
      </c>
      <c r="K6" s="261">
        <v>0.41399812162731869</v>
      </c>
      <c r="L6" s="261">
        <v>0.32370044518591079</v>
      </c>
      <c r="M6" s="261">
        <v>0.31468877693000741</v>
      </c>
      <c r="N6" s="261">
        <v>0.31227587655718791</v>
      </c>
      <c r="O6" s="261">
        <v>0.24050835457954989</v>
      </c>
      <c r="P6" s="261">
        <v>0.2921960577375125</v>
      </c>
      <c r="Q6" s="261">
        <v>0.24941787115208441</v>
      </c>
      <c r="R6" s="261">
        <v>0.27662266698301891</v>
      </c>
      <c r="S6" s="261">
        <v>0.29065978076186788</v>
      </c>
      <c r="T6" s="261">
        <v>0.26184079573845243</v>
      </c>
      <c r="U6" s="261">
        <v>0.40787338786363891</v>
      </c>
      <c r="V6" s="261">
        <v>0.35124717352301188</v>
      </c>
      <c r="W6" s="261">
        <v>0.34762406297944959</v>
      </c>
      <c r="DA6" s="67" t="s">
        <v>1442</v>
      </c>
    </row>
    <row r="7" spans="1:105" ht="12" customHeight="1" x14ac:dyDescent="0.25">
      <c r="A7" s="202" t="s">
        <v>93</v>
      </c>
      <c r="B7" s="226">
        <v>0.24825390019256011</v>
      </c>
      <c r="C7" s="226">
        <v>0.22247934156833371</v>
      </c>
      <c r="D7" s="226">
        <v>0.23354425857118091</v>
      </c>
      <c r="E7" s="226">
        <v>0.25357642653901241</v>
      </c>
      <c r="F7" s="226">
        <v>0.20971253749666099</v>
      </c>
      <c r="G7" s="226">
        <v>0.19231392341921391</v>
      </c>
      <c r="H7" s="226">
        <v>0.25560768372795112</v>
      </c>
      <c r="I7" s="226">
        <v>0.22644690346275029</v>
      </c>
      <c r="J7" s="226">
        <v>0.23777762087092291</v>
      </c>
      <c r="K7" s="226">
        <v>0.1655333618763028</v>
      </c>
      <c r="L7" s="226">
        <v>0.1294286619510687</v>
      </c>
      <c r="M7" s="226">
        <v>0.12582542883336759</v>
      </c>
      <c r="N7" s="226">
        <v>0.1248606526913517</v>
      </c>
      <c r="O7" s="226">
        <v>9.6165065523484847E-2</v>
      </c>
      <c r="P7" s="226">
        <v>0.1168319208168625</v>
      </c>
      <c r="Q7" s="226">
        <v>9.9727454225025686E-2</v>
      </c>
      <c r="R7" s="226">
        <v>0.1106050429815922</v>
      </c>
      <c r="S7" s="226">
        <v>0.1162176545212764</v>
      </c>
      <c r="T7" s="226">
        <v>0.10469464698192529</v>
      </c>
      <c r="U7" s="226">
        <v>0.16308444310702411</v>
      </c>
      <c r="V7" s="226">
        <v>0.14044296929239131</v>
      </c>
      <c r="W7" s="226">
        <v>0.1389943016840266</v>
      </c>
      <c r="DA7" s="174" t="s">
        <v>1443</v>
      </c>
    </row>
    <row r="8" spans="1:105" ht="12" customHeight="1" x14ac:dyDescent="0.25">
      <c r="A8" s="202" t="s">
        <v>94</v>
      </c>
      <c r="B8" s="226">
        <v>1.4630259393527529</v>
      </c>
      <c r="C8" s="226">
        <v>1.2660203072164049</v>
      </c>
      <c r="D8" s="226">
        <v>1.5556645664743349</v>
      </c>
      <c r="E8" s="226">
        <v>1.6241547216783809</v>
      </c>
      <c r="F8" s="226">
        <v>1.1321689250307549</v>
      </c>
      <c r="G8" s="226">
        <v>0.97715860032122981</v>
      </c>
      <c r="H8" s="226">
        <v>1.246497059556543</v>
      </c>
      <c r="I8" s="226">
        <v>1.140030674928735</v>
      </c>
      <c r="J8" s="226">
        <v>1.2229485047852791</v>
      </c>
      <c r="K8" s="226">
        <v>0.75389854932746525</v>
      </c>
      <c r="L8" s="226">
        <v>0.67064209950105225</v>
      </c>
      <c r="M8" s="226">
        <v>0.64527309103650687</v>
      </c>
      <c r="N8" s="226">
        <v>0.65188568342009201</v>
      </c>
      <c r="O8" s="226">
        <v>0.44758625584433309</v>
      </c>
      <c r="P8" s="226">
        <v>0.57573213800073664</v>
      </c>
      <c r="Q8" s="226">
        <v>0.57721697008931616</v>
      </c>
      <c r="R8" s="226">
        <v>0.51943150625156653</v>
      </c>
      <c r="S8" s="226">
        <v>0.54771270201729438</v>
      </c>
      <c r="T8" s="226">
        <v>0.46121193902435009</v>
      </c>
      <c r="U8" s="226">
        <v>0.79592782445414711</v>
      </c>
      <c r="V8" s="226">
        <v>0.67648855006849562</v>
      </c>
      <c r="W8" s="226">
        <v>0.69879511774714753</v>
      </c>
      <c r="DA8" s="174" t="s">
        <v>1444</v>
      </c>
    </row>
    <row r="9" spans="1:105" ht="12" customHeight="1" x14ac:dyDescent="0.25">
      <c r="A9" s="202" t="s">
        <v>95</v>
      </c>
      <c r="B9" s="226">
        <v>0.1238799206064797</v>
      </c>
      <c r="C9" s="226">
        <v>0.11101828873056729</v>
      </c>
      <c r="D9" s="226">
        <v>0.1165397368881462</v>
      </c>
      <c r="E9" s="226">
        <v>0.12653588750453429</v>
      </c>
      <c r="F9" s="226">
        <v>0.10464759053178541</v>
      </c>
      <c r="G9" s="226">
        <v>9.596559629562193E-2</v>
      </c>
      <c r="H9" s="226">
        <v>0.12754949486015649</v>
      </c>
      <c r="I9" s="226">
        <v>0.1129981216842505</v>
      </c>
      <c r="J9" s="226">
        <v>0.1186522055550381</v>
      </c>
      <c r="K9" s="226">
        <v>8.2601964001589603E-2</v>
      </c>
      <c r="L9" s="226">
        <v>6.4585540667295452E-2</v>
      </c>
      <c r="M9" s="226">
        <v>6.2787509570095226E-2</v>
      </c>
      <c r="N9" s="226">
        <v>6.2306081516867277E-2</v>
      </c>
      <c r="O9" s="226">
        <v>4.798684199090477E-2</v>
      </c>
      <c r="P9" s="226">
        <v>5.8299704713075003E-2</v>
      </c>
      <c r="Q9" s="226">
        <v>4.9764491522992643E-2</v>
      </c>
      <c r="R9" s="226">
        <v>5.5192461961757928E-2</v>
      </c>
      <c r="S9" s="226">
        <v>5.799318280196137E-2</v>
      </c>
      <c r="T9" s="226">
        <v>5.2243145207323538E-2</v>
      </c>
      <c r="U9" s="226">
        <v>8.1379941457433588E-2</v>
      </c>
      <c r="V9" s="226">
        <v>7.0081734354162234E-2</v>
      </c>
      <c r="W9" s="226">
        <v>6.9358842072630295E-2</v>
      </c>
      <c r="DA9" s="174" t="s">
        <v>1445</v>
      </c>
    </row>
    <row r="10" spans="1:105" ht="12" customHeight="1" x14ac:dyDescent="0.25">
      <c r="A10" s="56" t="s">
        <v>96</v>
      </c>
      <c r="B10" s="262">
        <v>0.57357054587878509</v>
      </c>
      <c r="C10" s="262">
        <v>0.51281122860196782</v>
      </c>
      <c r="D10" s="262">
        <v>0.57840436315641841</v>
      </c>
      <c r="E10" s="262">
        <v>0.61445733538066238</v>
      </c>
      <c r="F10" s="262">
        <v>0.46987867351568441</v>
      </c>
      <c r="G10" s="262">
        <v>0.41931938399525642</v>
      </c>
      <c r="H10" s="262">
        <v>0.54842300273524458</v>
      </c>
      <c r="I10" s="262">
        <v>0.49358073044108869</v>
      </c>
      <c r="J10" s="262">
        <v>0.52244391157188663</v>
      </c>
      <c r="K10" s="262">
        <v>0.34564703946184772</v>
      </c>
      <c r="L10" s="262">
        <v>0.28136863913262522</v>
      </c>
      <c r="M10" s="262">
        <v>0.2727841824759808</v>
      </c>
      <c r="N10" s="262">
        <v>0.27290510874630919</v>
      </c>
      <c r="O10" s="262">
        <v>0.19714301657883421</v>
      </c>
      <c r="P10" s="262">
        <v>0.24427057943662081</v>
      </c>
      <c r="Q10" s="262">
        <v>0.22683657593113091</v>
      </c>
      <c r="R10" s="262">
        <v>0.2273541558460864</v>
      </c>
      <c r="S10" s="262">
        <v>0.23816174957923339</v>
      </c>
      <c r="T10" s="262">
        <v>0.20644831497595989</v>
      </c>
      <c r="U10" s="262">
        <v>0.33859956127269092</v>
      </c>
      <c r="V10" s="262">
        <v>0.28864953777714031</v>
      </c>
      <c r="W10" s="262">
        <v>0.29228840131743961</v>
      </c>
      <c r="DA10" s="68" t="s">
        <v>1446</v>
      </c>
    </row>
    <row r="11" spans="1:105" ht="12" customHeight="1" x14ac:dyDescent="0.25">
      <c r="A11" s="37" t="s">
        <v>160</v>
      </c>
      <c r="B11" s="228">
        <v>4.7109184583902633E-2</v>
      </c>
      <c r="C11" s="228">
        <v>3.9899475263437983E-2</v>
      </c>
      <c r="D11" s="228">
        <v>1.9152726874050969E-2</v>
      </c>
      <c r="E11" s="228">
        <v>4.3432702846669127E-2</v>
      </c>
      <c r="F11" s="228">
        <v>2.0273459399399441E-2</v>
      </c>
      <c r="G11" s="228">
        <v>1.510311061913862E-2</v>
      </c>
      <c r="H11" s="228">
        <v>2.1346685181542601E-2</v>
      </c>
      <c r="I11" s="228">
        <v>1.53614888994037E-2</v>
      </c>
      <c r="J11" s="228">
        <v>1.409243020128772E-2</v>
      </c>
      <c r="K11" s="228">
        <v>9.3356931379048134E-3</v>
      </c>
      <c r="L11" s="228">
        <v>7.2910291283337474E-3</v>
      </c>
      <c r="M11" s="228">
        <v>7.8338865090429484E-3</v>
      </c>
      <c r="N11" s="228">
        <v>6.5527603198496332E-3</v>
      </c>
      <c r="O11" s="228">
        <v>7.0944171668021324E-3</v>
      </c>
      <c r="P11" s="228">
        <v>6.3083959338228876E-3</v>
      </c>
      <c r="Q11" s="228">
        <v>4.2876415105463752E-3</v>
      </c>
      <c r="R11" s="228">
        <v>3.8217405319950961E-3</v>
      </c>
      <c r="S11" s="228">
        <v>3.4262469671121881E-3</v>
      </c>
      <c r="T11" s="228">
        <v>3.247118731687319E-3</v>
      </c>
      <c r="U11" s="228">
        <v>4.9014659328853391E-3</v>
      </c>
      <c r="V11" s="228">
        <v>6.0992344187751043E-3</v>
      </c>
      <c r="W11" s="228">
        <v>5.0196641493689851E-3</v>
      </c>
      <c r="DA11" s="69" t="s">
        <v>1447</v>
      </c>
    </row>
    <row r="12" spans="1:105" ht="12" customHeight="1" x14ac:dyDescent="0.25">
      <c r="A12" s="37" t="s">
        <v>162</v>
      </c>
      <c r="B12" s="228">
        <v>0.29863679810894211</v>
      </c>
      <c r="C12" s="228">
        <v>0.26341642063146897</v>
      </c>
      <c r="D12" s="228">
        <v>0.25668988743111848</v>
      </c>
      <c r="E12" s="228">
        <v>0.25551016867045451</v>
      </c>
      <c r="F12" s="228">
        <v>0.25605211187243082</v>
      </c>
      <c r="G12" s="228">
        <v>0.24898942604702701</v>
      </c>
      <c r="H12" s="228">
        <v>0.34088259297484669</v>
      </c>
      <c r="I12" s="228">
        <v>0.30333531601357711</v>
      </c>
      <c r="J12" s="228">
        <v>0.30892020841127948</v>
      </c>
      <c r="K12" s="228">
        <v>0.2233334478131172</v>
      </c>
      <c r="L12" s="228">
        <v>0.16609029974068551</v>
      </c>
      <c r="M12" s="228">
        <v>0.1567753786088128</v>
      </c>
      <c r="N12" s="228">
        <v>0.14928295517403919</v>
      </c>
      <c r="O12" s="228">
        <v>0.1094872975102243</v>
      </c>
      <c r="P12" s="228">
        <v>0.1210658270865075</v>
      </c>
      <c r="Q12" s="228">
        <v>9.5478199782723733E-2</v>
      </c>
      <c r="R12" s="228">
        <v>0.1385958257240256</v>
      </c>
      <c r="S12" s="228">
        <v>0.14008411748737029</v>
      </c>
      <c r="T12" s="228">
        <v>0.1241931307788125</v>
      </c>
      <c r="U12" s="228">
        <v>0.18847943960061789</v>
      </c>
      <c r="V12" s="228">
        <v>0.15087879100804061</v>
      </c>
      <c r="W12" s="228">
        <v>0.1484879695894161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0.22782456318594041</v>
      </c>
      <c r="C15" s="228">
        <v>0.20949533270706081</v>
      </c>
      <c r="D15" s="228">
        <v>0.30256174885124898</v>
      </c>
      <c r="E15" s="228">
        <v>0.31551446386353887</v>
      </c>
      <c r="F15" s="228">
        <v>0.19355310224385411</v>
      </c>
      <c r="G15" s="228">
        <v>0.15522684732909081</v>
      </c>
      <c r="H15" s="228">
        <v>0.1861937245788553</v>
      </c>
      <c r="I15" s="228">
        <v>0.17488392552810789</v>
      </c>
      <c r="J15" s="228">
        <v>0.19943127295931951</v>
      </c>
      <c r="K15" s="228">
        <v>0.11297789851082569</v>
      </c>
      <c r="L15" s="228">
        <v>0.1079873102636059</v>
      </c>
      <c r="M15" s="228">
        <v>0.108174917358125</v>
      </c>
      <c r="N15" s="228">
        <v>0.11706939325242049</v>
      </c>
      <c r="O15" s="228">
        <v>8.0561301901807728E-2</v>
      </c>
      <c r="P15" s="228">
        <v>0.1168963564162904</v>
      </c>
      <c r="Q15" s="228">
        <v>0.12707073463786081</v>
      </c>
      <c r="R15" s="228">
        <v>8.4936589590065656E-2</v>
      </c>
      <c r="S15" s="228">
        <v>9.4651385124750922E-2</v>
      </c>
      <c r="T15" s="228">
        <v>7.9008065465460076E-2</v>
      </c>
      <c r="U15" s="228">
        <v>0.14521865573918771</v>
      </c>
      <c r="V15" s="228">
        <v>0.13167151235032459</v>
      </c>
      <c r="W15" s="228">
        <v>0.1387807675786546</v>
      </c>
      <c r="DA15" s="69" t="s">
        <v>1451</v>
      </c>
    </row>
    <row r="16" spans="1:105" ht="12" customHeight="1" x14ac:dyDescent="0.25">
      <c r="A16" s="57" t="s">
        <v>1452</v>
      </c>
      <c r="B16" s="263">
        <v>5.7970507895825367</v>
      </c>
      <c r="C16" s="263">
        <v>5.016441488948078</v>
      </c>
      <c r="D16" s="263">
        <v>6.1641193507446133</v>
      </c>
      <c r="E16" s="263">
        <v>6.4355027197092793</v>
      </c>
      <c r="F16" s="263">
        <v>4.4860727238328684</v>
      </c>
      <c r="G16" s="263">
        <v>3.8718643895306482</v>
      </c>
      <c r="H16" s="263">
        <v>4.9390831488000657</v>
      </c>
      <c r="I16" s="263">
        <v>4.5172238895283661</v>
      </c>
      <c r="J16" s="263">
        <v>4.8457750505918566</v>
      </c>
      <c r="K16" s="263">
        <v>2.9872253547174861</v>
      </c>
      <c r="L16" s="263">
        <v>2.6573324558823721</v>
      </c>
      <c r="M16" s="263">
        <v>2.556811045704654</v>
      </c>
      <c r="N16" s="263">
        <v>2.5830125865436409</v>
      </c>
      <c r="O16" s="263">
        <v>1.773502566192761</v>
      </c>
      <c r="P16" s="263">
        <v>2.281264026433977</v>
      </c>
      <c r="Q16" s="263">
        <v>2.2871474812654782</v>
      </c>
      <c r="R16" s="263">
        <v>2.0581800653389921</v>
      </c>
      <c r="S16" s="263">
        <v>2.1702406405032182</v>
      </c>
      <c r="T16" s="263">
        <v>1.827492570957997</v>
      </c>
      <c r="U16" s="263">
        <v>3.1537609136608249</v>
      </c>
      <c r="V16" s="263">
        <v>2.6804982590076709</v>
      </c>
      <c r="W16" s="263">
        <v>2.768885144226954</v>
      </c>
      <c r="DA16" s="70" t="s">
        <v>1453</v>
      </c>
    </row>
    <row r="17" spans="1:105" ht="12" customHeight="1" x14ac:dyDescent="0.25">
      <c r="A17" s="57" t="s">
        <v>1454</v>
      </c>
      <c r="B17" s="263">
        <v>62.342127945686947</v>
      </c>
      <c r="C17" s="263">
        <v>56.118202554096243</v>
      </c>
      <c r="D17" s="263">
        <v>57.640620379835241</v>
      </c>
      <c r="E17" s="263">
        <v>62.949357055622649</v>
      </c>
      <c r="F17" s="263">
        <v>53.241923701850709</v>
      </c>
      <c r="G17" s="263">
        <v>49.167026130345491</v>
      </c>
      <c r="H17" s="263">
        <v>65.64100840893046</v>
      </c>
      <c r="I17" s="263">
        <v>57.950762677710607</v>
      </c>
      <c r="J17" s="263">
        <v>60.702045353243392</v>
      </c>
      <c r="K17" s="263">
        <v>42.796213038399387</v>
      </c>
      <c r="L17" s="263">
        <v>33.013538471065381</v>
      </c>
      <c r="M17" s="263">
        <v>32.134816893673403</v>
      </c>
      <c r="N17" s="263">
        <v>31.81025487722868</v>
      </c>
      <c r="O17" s="263">
        <v>24.813122376425088</v>
      </c>
      <c r="P17" s="263">
        <v>29.970022506756099</v>
      </c>
      <c r="Q17" s="263">
        <v>25.10045884721362</v>
      </c>
      <c r="R17" s="263">
        <v>28.518889273845161</v>
      </c>
      <c r="S17" s="263">
        <v>29.95597283409197</v>
      </c>
      <c r="T17" s="263">
        <v>27.167364104391989</v>
      </c>
      <c r="U17" s="263">
        <v>41.883511596543158</v>
      </c>
      <c r="V17" s="263">
        <v>36.119474645762587</v>
      </c>
      <c r="W17" s="263">
        <v>35.582165653647174</v>
      </c>
      <c r="DA17" s="70" t="s">
        <v>1455</v>
      </c>
    </row>
    <row r="18" spans="1:105" ht="12" customHeight="1" x14ac:dyDescent="0.25">
      <c r="A18" s="18" t="s">
        <v>30</v>
      </c>
      <c r="B18" s="232">
        <v>7.6666874019352687</v>
      </c>
      <c r="C18" s="232">
        <v>11.598647295201291</v>
      </c>
      <c r="D18" s="232">
        <v>18.200058174312002</v>
      </c>
      <c r="E18" s="232">
        <v>14.83170302608519</v>
      </c>
      <c r="F18" s="232">
        <v>11.57473841434493</v>
      </c>
      <c r="G18" s="232">
        <v>8.637461154257732</v>
      </c>
      <c r="H18" s="232">
        <v>10.060724997825879</v>
      </c>
      <c r="I18" s="232">
        <v>11.73179537019521</v>
      </c>
      <c r="J18" s="232">
        <v>13.009341367924099</v>
      </c>
      <c r="K18" s="232">
        <v>7.0873949469149169</v>
      </c>
      <c r="L18" s="232">
        <v>3.848670111868516</v>
      </c>
      <c r="M18" s="232">
        <v>4.0638519476347108</v>
      </c>
      <c r="N18" s="232">
        <v>4.3932226930358924</v>
      </c>
      <c r="O18" s="232">
        <v>2.3163691379997351</v>
      </c>
      <c r="P18" s="232">
        <v>2.2363605119839689</v>
      </c>
      <c r="Q18" s="232">
        <v>1.627586955150667</v>
      </c>
      <c r="R18" s="232">
        <v>1.6104639611441149</v>
      </c>
      <c r="S18" s="232">
        <v>1.710012096979739</v>
      </c>
      <c r="T18" s="232">
        <v>1.3418308707117801</v>
      </c>
      <c r="U18" s="232">
        <v>2.1593547541346672</v>
      </c>
      <c r="V18" s="232">
        <v>1.9358447359096129</v>
      </c>
      <c r="W18" s="232">
        <v>2.0534102563622589</v>
      </c>
      <c r="DA18" s="71" t="s">
        <v>1456</v>
      </c>
    </row>
    <row r="19" spans="1:105" ht="12" customHeight="1" x14ac:dyDescent="0.25">
      <c r="A19" s="18" t="s">
        <v>33</v>
      </c>
      <c r="B19" s="232">
        <v>1.1594452782461719</v>
      </c>
      <c r="C19" s="232">
        <v>1.7009019150866751</v>
      </c>
      <c r="D19" s="232">
        <v>1.709229189362</v>
      </c>
      <c r="E19" s="232">
        <v>1.9250565523886349</v>
      </c>
      <c r="F19" s="232">
        <v>1.2142033554641409</v>
      </c>
      <c r="G19" s="232">
        <v>1.033554126182898</v>
      </c>
      <c r="H19" s="232">
        <v>1.7990185880665499</v>
      </c>
      <c r="I19" s="232">
        <v>1.3154182056532731</v>
      </c>
      <c r="J19" s="232">
        <v>1.122499552740736</v>
      </c>
      <c r="K19" s="232">
        <v>0.26601359721180462</v>
      </c>
      <c r="L19" s="232">
        <v>0.20399937046438379</v>
      </c>
      <c r="M19" s="232">
        <v>0.41494424084460713</v>
      </c>
      <c r="N19" s="232">
        <v>0.22380053478708409</v>
      </c>
      <c r="O19" s="232">
        <v>0.30006416353965898</v>
      </c>
      <c r="P19" s="232">
        <v>0.34462227121534011</v>
      </c>
      <c r="Q19" s="232">
        <v>0.1574071954145517</v>
      </c>
      <c r="R19" s="232">
        <v>0.35332481063005872</v>
      </c>
      <c r="S19" s="232">
        <v>0.30935850275641652</v>
      </c>
      <c r="T19" s="232">
        <v>0.20786288791132279</v>
      </c>
      <c r="U19" s="232">
        <v>0.36994253692267881</v>
      </c>
      <c r="V19" s="232">
        <v>0.30052657001525912</v>
      </c>
      <c r="W19" s="232">
        <v>0.2289463812836211</v>
      </c>
      <c r="DA19" s="71" t="s">
        <v>1457</v>
      </c>
    </row>
    <row r="20" spans="1:105" ht="12" customHeight="1" x14ac:dyDescent="0.25">
      <c r="A20" s="18" t="s">
        <v>160</v>
      </c>
      <c r="B20" s="297">
        <v>5.5826166685541754</v>
      </c>
      <c r="C20" s="297">
        <v>4.2948063703822044</v>
      </c>
      <c r="D20" s="297">
        <v>2.315725292361301</v>
      </c>
      <c r="E20" s="297">
        <v>4.8657150836408958</v>
      </c>
      <c r="F20" s="297">
        <v>1.9144405099996209</v>
      </c>
      <c r="G20" s="297">
        <v>1.396101268434818</v>
      </c>
      <c r="H20" s="297">
        <v>1.872531254522142</v>
      </c>
      <c r="I20" s="297">
        <v>1.446687344305529</v>
      </c>
      <c r="J20" s="297">
        <v>1.2858782562326949</v>
      </c>
      <c r="K20" s="297">
        <v>0.73046937703793657</v>
      </c>
      <c r="L20" s="297">
        <v>0.74821191294723166</v>
      </c>
      <c r="M20" s="297">
        <v>0.76070618280703106</v>
      </c>
      <c r="N20" s="297">
        <v>0.61536021947834252</v>
      </c>
      <c r="O20" s="297">
        <v>0.54908601308344762</v>
      </c>
      <c r="P20" s="297">
        <v>0.47312871376121568</v>
      </c>
      <c r="Q20" s="297">
        <v>0.43316232993204568</v>
      </c>
      <c r="R20" s="297">
        <v>0.32361229719019358</v>
      </c>
      <c r="S20" s="297">
        <v>0.27791408345227497</v>
      </c>
      <c r="T20" s="297">
        <v>0.23997147024716281</v>
      </c>
      <c r="U20" s="297">
        <v>0.38696793193506901</v>
      </c>
      <c r="V20" s="297">
        <v>0.44420049925189797</v>
      </c>
      <c r="W20" s="297">
        <v>0.3958563618198031</v>
      </c>
      <c r="DA20" s="122" t="s">
        <v>1458</v>
      </c>
    </row>
    <row r="21" spans="1:105" ht="12" customHeight="1" x14ac:dyDescent="0.25">
      <c r="A21" s="18" t="s">
        <v>70</v>
      </c>
      <c r="B21" s="297">
        <v>12.54378776254943</v>
      </c>
      <c r="C21" s="297">
        <v>10.169526172921641</v>
      </c>
      <c r="D21" s="297">
        <v>4.37964775180403</v>
      </c>
      <c r="E21" s="297">
        <v>0.98655705162219021</v>
      </c>
      <c r="F21" s="297">
        <v>0.25926231172499042</v>
      </c>
      <c r="G21" s="297">
        <v>0.2206892534444114</v>
      </c>
      <c r="H21" s="297">
        <v>0.25609309039720451</v>
      </c>
      <c r="I21" s="297">
        <v>0.23524427649804761</v>
      </c>
      <c r="J21" s="297">
        <v>0.25057536872211938</v>
      </c>
      <c r="K21" s="297">
        <v>0</v>
      </c>
      <c r="L21" s="297">
        <v>0</v>
      </c>
      <c r="M21" s="297">
        <v>0.18524325429723859</v>
      </c>
      <c r="N21" s="297">
        <v>0.39940137653645608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1459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8.4026436125382116</v>
      </c>
      <c r="F22" s="297">
        <v>10.629871584068511</v>
      </c>
      <c r="G22" s="297">
        <v>10.666415525726251</v>
      </c>
      <c r="H22" s="297">
        <v>16.843222459602281</v>
      </c>
      <c r="I22" s="297">
        <v>11.80067945077087</v>
      </c>
      <c r="J22" s="297">
        <v>12.78785000973976</v>
      </c>
      <c r="K22" s="297">
        <v>10.770874511497629</v>
      </c>
      <c r="L22" s="297">
        <v>6.1573078766637677</v>
      </c>
      <c r="M22" s="297">
        <v>5.7468757540542628</v>
      </c>
      <c r="N22" s="297">
        <v>5.1599002443793598</v>
      </c>
      <c r="O22" s="297">
        <v>7.2318067682957086</v>
      </c>
      <c r="P22" s="297">
        <v>8.7497251361686015</v>
      </c>
      <c r="Q22" s="297">
        <v>5.4423588844652091</v>
      </c>
      <c r="R22" s="297">
        <v>5.9218456965811832</v>
      </c>
      <c r="S22" s="297">
        <v>6.4805269311338902</v>
      </c>
      <c r="T22" s="297">
        <v>6.1764133942315489</v>
      </c>
      <c r="U22" s="297">
        <v>8.3597586247885403</v>
      </c>
      <c r="V22" s="297">
        <v>9.2001072985096677</v>
      </c>
      <c r="W22" s="297">
        <v>9.4959850314387193</v>
      </c>
      <c r="DA22" s="122" t="s">
        <v>1460</v>
      </c>
    </row>
    <row r="23" spans="1:105" ht="12" customHeight="1" x14ac:dyDescent="0.25">
      <c r="A23" s="18" t="s">
        <v>162</v>
      </c>
      <c r="B23" s="297">
        <v>35.389590834401901</v>
      </c>
      <c r="C23" s="297">
        <v>28.354320800504428</v>
      </c>
      <c r="D23" s="297">
        <v>31.035959971995911</v>
      </c>
      <c r="E23" s="297">
        <v>28.624506425779678</v>
      </c>
      <c r="F23" s="297">
        <v>24.17922496513139</v>
      </c>
      <c r="G23" s="297">
        <v>23.016083394808469</v>
      </c>
      <c r="H23" s="297">
        <v>29.902221541163112</v>
      </c>
      <c r="I23" s="297">
        <v>28.566981080511979</v>
      </c>
      <c r="J23" s="297">
        <v>28.187741449351929</v>
      </c>
      <c r="K23" s="297">
        <v>17.47467939294275</v>
      </c>
      <c r="L23" s="297">
        <v>17.044334716484329</v>
      </c>
      <c r="M23" s="297">
        <v>15.223605764772159</v>
      </c>
      <c r="N23" s="297">
        <v>14.01894584515802</v>
      </c>
      <c r="O23" s="297">
        <v>8.473979223337528</v>
      </c>
      <c r="P23" s="297">
        <v>9.0799181996120399</v>
      </c>
      <c r="Q23" s="297">
        <v>9.6457596498854077</v>
      </c>
      <c r="R23" s="297">
        <v>11.73583427970437</v>
      </c>
      <c r="S23" s="297">
        <v>11.362680358834909</v>
      </c>
      <c r="T23" s="297">
        <v>9.1782317341082305</v>
      </c>
      <c r="U23" s="297">
        <v>14.88034395285432</v>
      </c>
      <c r="V23" s="297">
        <v>10.988335533716709</v>
      </c>
      <c r="W23" s="297">
        <v>11.70992832718996</v>
      </c>
      <c r="DA23" s="122" t="s">
        <v>1461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3.313175303567836</v>
      </c>
      <c r="F24" s="297">
        <v>3.4701825611171309</v>
      </c>
      <c r="G24" s="297">
        <v>4.1967214074909212</v>
      </c>
      <c r="H24" s="297">
        <v>4.9071964773532937</v>
      </c>
      <c r="I24" s="297">
        <v>2.8539569497757009</v>
      </c>
      <c r="J24" s="297">
        <v>4.0581593485320608</v>
      </c>
      <c r="K24" s="297">
        <v>6.466781212794344</v>
      </c>
      <c r="L24" s="297">
        <v>5.0110144826371501</v>
      </c>
      <c r="M24" s="297">
        <v>5.7395897492633932</v>
      </c>
      <c r="N24" s="297">
        <v>6.9996239638535291</v>
      </c>
      <c r="O24" s="297">
        <v>5.9418170701690132</v>
      </c>
      <c r="P24" s="297">
        <v>9.0862676740149357</v>
      </c>
      <c r="Q24" s="297">
        <v>7.7941838323657446</v>
      </c>
      <c r="R24" s="297">
        <v>8.5738082285952419</v>
      </c>
      <c r="S24" s="297">
        <v>9.815480860934743</v>
      </c>
      <c r="T24" s="297">
        <v>10.023053747181949</v>
      </c>
      <c r="U24" s="297">
        <v>15.72714379590788</v>
      </c>
      <c r="V24" s="297">
        <v>13.25046000835945</v>
      </c>
      <c r="W24" s="297">
        <v>11.69803929555281</v>
      </c>
      <c r="DA24" s="122" t="s">
        <v>1462</v>
      </c>
    </row>
    <row r="25" spans="1:105" ht="12" customHeight="1" x14ac:dyDescent="0.25">
      <c r="A25" s="57" t="s">
        <v>1463</v>
      </c>
      <c r="B25" s="263">
        <v>48.376547457023612</v>
      </c>
      <c r="C25" s="263">
        <v>43.546875580285992</v>
      </c>
      <c r="D25" s="263">
        <v>44.728248764410317</v>
      </c>
      <c r="E25" s="263">
        <v>48.847748053186812</v>
      </c>
      <c r="F25" s="263">
        <v>41.31492673637559</v>
      </c>
      <c r="G25" s="263">
        <v>38.152867912811338</v>
      </c>
      <c r="H25" s="263">
        <v>50.936428753090091</v>
      </c>
      <c r="I25" s="263">
        <v>44.96891449216136</v>
      </c>
      <c r="J25" s="263">
        <v>47.10386819532264</v>
      </c>
      <c r="K25" s="263">
        <v>33.2092134044047</v>
      </c>
      <c r="L25" s="263">
        <v>25.618006044983911</v>
      </c>
      <c r="M25" s="263">
        <v>24.93613140433564</v>
      </c>
      <c r="N25" s="263">
        <v>24.684276193282141</v>
      </c>
      <c r="O25" s="263">
        <v>19.25460730576664</v>
      </c>
      <c r="P25" s="263">
        <v>23.25628373399881</v>
      </c>
      <c r="Q25" s="263">
        <v>19.477576056967202</v>
      </c>
      <c r="R25" s="263">
        <v>22.130226314695761</v>
      </c>
      <c r="S25" s="263">
        <v>23.2453814007165</v>
      </c>
      <c r="T25" s="263">
        <v>21.0814632446194</v>
      </c>
      <c r="U25" s="263">
        <v>32.50097090337043</v>
      </c>
      <c r="V25" s="263">
        <v>28.028165494219088</v>
      </c>
      <c r="W25" s="263">
        <v>27.61122185092859</v>
      </c>
      <c r="DA25" s="70" t="s">
        <v>1464</v>
      </c>
    </row>
    <row r="26" spans="1:105" ht="12" customHeight="1" x14ac:dyDescent="0.25">
      <c r="A26" s="18" t="s">
        <v>30</v>
      </c>
      <c r="B26" s="232">
        <v>5.9492333540652886</v>
      </c>
      <c r="C26" s="232">
        <v>9.000374703321345</v>
      </c>
      <c r="D26" s="232">
        <v>14.122969603431841</v>
      </c>
      <c r="E26" s="232">
        <v>11.50917700363051</v>
      </c>
      <c r="F26" s="232">
        <v>8.9818217737453825</v>
      </c>
      <c r="G26" s="232">
        <v>6.7025390888354401</v>
      </c>
      <c r="H26" s="232">
        <v>7.8069702839371704</v>
      </c>
      <c r="I26" s="232">
        <v>9.1036955937209569</v>
      </c>
      <c r="J26" s="232">
        <v>10.09505194654718</v>
      </c>
      <c r="K26" s="232">
        <v>5.4997111791693234</v>
      </c>
      <c r="L26" s="232">
        <v>2.9865097398574849</v>
      </c>
      <c r="M26" s="232">
        <v>3.1534875866660168</v>
      </c>
      <c r="N26" s="232">
        <v>3.409074298587965</v>
      </c>
      <c r="O26" s="232">
        <v>1.797467382410413</v>
      </c>
      <c r="P26" s="232">
        <v>1.7353818999130091</v>
      </c>
      <c r="Q26" s="232">
        <v>1.2629828363394211</v>
      </c>
      <c r="R26" s="232">
        <v>1.2496956522239551</v>
      </c>
      <c r="S26" s="232">
        <v>1.326943498523103</v>
      </c>
      <c r="T26" s="232">
        <v>1.0412404410199261</v>
      </c>
      <c r="U26" s="232">
        <v>1.6756265976508471</v>
      </c>
      <c r="V26" s="232">
        <v>1.5021862073387839</v>
      </c>
      <c r="W26" s="232">
        <v>1.5934152713264951</v>
      </c>
      <c r="DA26" s="71" t="s">
        <v>1465</v>
      </c>
    </row>
    <row r="27" spans="1:105" ht="12" customHeight="1" x14ac:dyDescent="0.25">
      <c r="A27" s="18" t="s">
        <v>33</v>
      </c>
      <c r="B27" s="297">
        <v>0.89971198249382833</v>
      </c>
      <c r="C27" s="297">
        <v>1.3198741352977119</v>
      </c>
      <c r="D27" s="297">
        <v>1.326335974064571</v>
      </c>
      <c r="E27" s="297">
        <v>1.4938147402542421</v>
      </c>
      <c r="F27" s="297">
        <v>0.94220342140490065</v>
      </c>
      <c r="G27" s="297">
        <v>0.80202235442219472</v>
      </c>
      <c r="H27" s="297">
        <v>1.396011188092436</v>
      </c>
      <c r="I27" s="297">
        <v>1.0207446128091451</v>
      </c>
      <c r="J27" s="297">
        <v>0.8710426588415292</v>
      </c>
      <c r="K27" s="297">
        <v>0.20642252412272261</v>
      </c>
      <c r="L27" s="297">
        <v>0.15830042303129241</v>
      </c>
      <c r="M27" s="297">
        <v>0.32199044884585981</v>
      </c>
      <c r="N27" s="297">
        <v>0.17366582676592229</v>
      </c>
      <c r="O27" s="297">
        <v>0.2328452480844885</v>
      </c>
      <c r="P27" s="297">
        <v>0.26742166505321469</v>
      </c>
      <c r="Q27" s="297">
        <v>0.122145600574994</v>
      </c>
      <c r="R27" s="297">
        <v>0.27417470388691528</v>
      </c>
      <c r="S27" s="297">
        <v>0.24005751460501651</v>
      </c>
      <c r="T27" s="297">
        <v>0.16129845407838339</v>
      </c>
      <c r="U27" s="297">
        <v>0.28706980790587228</v>
      </c>
      <c r="V27" s="297">
        <v>0.23320406850895001</v>
      </c>
      <c r="W27" s="297">
        <v>0.1776589257416768</v>
      </c>
      <c r="DA27" s="122" t="s">
        <v>1466</v>
      </c>
    </row>
    <row r="28" spans="1:105" ht="12" customHeight="1" x14ac:dyDescent="0.25">
      <c r="A28" s="18" t="s">
        <v>160</v>
      </c>
      <c r="B28" s="297">
        <v>4.3320260167565596</v>
      </c>
      <c r="C28" s="297">
        <v>3.3327047221829091</v>
      </c>
      <c r="D28" s="297">
        <v>1.7969677679424929</v>
      </c>
      <c r="E28" s="297">
        <v>3.7757212403975111</v>
      </c>
      <c r="F28" s="297">
        <v>1.4855768520819721</v>
      </c>
      <c r="G28" s="297">
        <v>1.083353448026158</v>
      </c>
      <c r="H28" s="297">
        <v>1.4530559043167439</v>
      </c>
      <c r="I28" s="297">
        <v>1.1226074770537851</v>
      </c>
      <c r="J28" s="297">
        <v>0.99782205927892742</v>
      </c>
      <c r="K28" s="297">
        <v>0.56683317763815577</v>
      </c>
      <c r="L28" s="297">
        <v>0.58060111689059413</v>
      </c>
      <c r="M28" s="297">
        <v>0.59029648114476319</v>
      </c>
      <c r="N28" s="297">
        <v>0.4775102140673404</v>
      </c>
      <c r="O28" s="297">
        <v>0.42608243326344458</v>
      </c>
      <c r="P28" s="297">
        <v>0.36714071894514932</v>
      </c>
      <c r="Q28" s="297">
        <v>0.33612741016489889</v>
      </c>
      <c r="R28" s="297">
        <v>0.25111824329026461</v>
      </c>
      <c r="S28" s="297">
        <v>0.21565712127788131</v>
      </c>
      <c r="T28" s="297">
        <v>0.1862142278630185</v>
      </c>
      <c r="U28" s="297">
        <v>0.30028125667946931</v>
      </c>
      <c r="V28" s="297">
        <v>0.34469286244470732</v>
      </c>
      <c r="W28" s="297">
        <v>0.30717854370361258</v>
      </c>
      <c r="DA28" s="122" t="s">
        <v>1467</v>
      </c>
    </row>
    <row r="29" spans="1:105" ht="12" customHeight="1" x14ac:dyDescent="0.25">
      <c r="A29" s="18" t="s">
        <v>70</v>
      </c>
      <c r="B29" s="297">
        <v>9.7337893970266176</v>
      </c>
      <c r="C29" s="297">
        <v>7.891398348615775</v>
      </c>
      <c r="D29" s="297">
        <v>3.398540349709902</v>
      </c>
      <c r="E29" s="297">
        <v>0.76555333607543385</v>
      </c>
      <c r="F29" s="297">
        <v>0.2011836287960613</v>
      </c>
      <c r="G29" s="297">
        <v>0.17125151954726139</v>
      </c>
      <c r="H29" s="297">
        <v>0.19872436102613511</v>
      </c>
      <c r="I29" s="297">
        <v>0.18254599708106881</v>
      </c>
      <c r="J29" s="297">
        <v>0.19444269254183261</v>
      </c>
      <c r="K29" s="297">
        <v>0</v>
      </c>
      <c r="L29" s="297">
        <v>0</v>
      </c>
      <c r="M29" s="297">
        <v>0.14374596084386371</v>
      </c>
      <c r="N29" s="297">
        <v>0.30992942145397462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1468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6.5203242314819558</v>
      </c>
      <c r="F30" s="297">
        <v>8.2486194182650365</v>
      </c>
      <c r="G30" s="297">
        <v>8.2769769637343291</v>
      </c>
      <c r="H30" s="297">
        <v>13.07008563063539</v>
      </c>
      <c r="I30" s="297">
        <v>9.1571485973769295</v>
      </c>
      <c r="J30" s="297">
        <v>9.9231780058651982</v>
      </c>
      <c r="K30" s="297">
        <v>8.358035555235805</v>
      </c>
      <c r="L30" s="297">
        <v>4.7779776937103664</v>
      </c>
      <c r="M30" s="297">
        <v>4.4594885803037192</v>
      </c>
      <c r="N30" s="297">
        <v>4.0040044713134506</v>
      </c>
      <c r="O30" s="297">
        <v>5.6117725662376214</v>
      </c>
      <c r="P30" s="297">
        <v>6.7896542391773904</v>
      </c>
      <c r="Q30" s="297">
        <v>4.2231880997366558</v>
      </c>
      <c r="R30" s="297">
        <v>4.5952626067466493</v>
      </c>
      <c r="S30" s="297">
        <v>5.0287907866033557</v>
      </c>
      <c r="T30" s="297">
        <v>4.7928032860949283</v>
      </c>
      <c r="U30" s="297">
        <v>6.4870461302456093</v>
      </c>
      <c r="V30" s="297">
        <v>7.1391439785919832</v>
      </c>
      <c r="W30" s="297">
        <v>7.3687406199031189</v>
      </c>
      <c r="DA30" s="122" t="s">
        <v>1469</v>
      </c>
    </row>
    <row r="31" spans="1:105" ht="12" customHeight="1" x14ac:dyDescent="0.25">
      <c r="A31" s="18" t="s">
        <v>162</v>
      </c>
      <c r="B31" s="297">
        <v>27.461786706681309</v>
      </c>
      <c r="C31" s="297">
        <v>22.00252367086825</v>
      </c>
      <c r="D31" s="297">
        <v>24.083435069261519</v>
      </c>
      <c r="E31" s="297">
        <v>22.212183625605771</v>
      </c>
      <c r="F31" s="297">
        <v>18.762712511494438</v>
      </c>
      <c r="G31" s="297">
        <v>17.86013226230909</v>
      </c>
      <c r="H31" s="297">
        <v>23.20367121117156</v>
      </c>
      <c r="I31" s="297">
        <v>22.167544828583171</v>
      </c>
      <c r="J31" s="297">
        <v>21.873260616302481</v>
      </c>
      <c r="K31" s="297">
        <v>13.560086650963489</v>
      </c>
      <c r="L31" s="297">
        <v>13.22614569723625</v>
      </c>
      <c r="M31" s="297">
        <v>11.81328759563892</v>
      </c>
      <c r="N31" s="297">
        <v>10.878489735970749</v>
      </c>
      <c r="O31" s="297">
        <v>6.575679585476534</v>
      </c>
      <c r="P31" s="297">
        <v>7.0458790574506427</v>
      </c>
      <c r="Q31" s="297">
        <v>7.4849634563044773</v>
      </c>
      <c r="R31" s="297">
        <v>9.1068297263529789</v>
      </c>
      <c r="S31" s="297">
        <v>8.817267933123162</v>
      </c>
      <c r="T31" s="297">
        <v>7.1221688718016454</v>
      </c>
      <c r="U31" s="297">
        <v>11.54692162640389</v>
      </c>
      <c r="V31" s="297">
        <v>8.5267820162260168</v>
      </c>
      <c r="W31" s="297">
        <v>9.086727099405044</v>
      </c>
      <c r="DA31" s="122" t="s">
        <v>1470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2.5709738757413838</v>
      </c>
      <c r="F32" s="297">
        <v>2.6928091305877988</v>
      </c>
      <c r="G32" s="297">
        <v>3.2565922759368569</v>
      </c>
      <c r="H32" s="297">
        <v>3.8079101739106478</v>
      </c>
      <c r="I32" s="297">
        <v>2.2146273855363061</v>
      </c>
      <c r="J32" s="297">
        <v>3.1490702159454811</v>
      </c>
      <c r="K32" s="297">
        <v>5.0181243172752117</v>
      </c>
      <c r="L32" s="297">
        <v>3.8884713742579242</v>
      </c>
      <c r="M32" s="297">
        <v>4.4538347508924963</v>
      </c>
      <c r="N32" s="297">
        <v>5.4316022251227398</v>
      </c>
      <c r="O32" s="297">
        <v>4.6107600902941366</v>
      </c>
      <c r="P32" s="297">
        <v>7.0508061534594031</v>
      </c>
      <c r="Q32" s="297">
        <v>6.0481686538467523</v>
      </c>
      <c r="R32" s="297">
        <v>6.6531453821950004</v>
      </c>
      <c r="S32" s="297">
        <v>7.6166645465839853</v>
      </c>
      <c r="T32" s="297">
        <v>7.7777379637614956</v>
      </c>
      <c r="U32" s="297">
        <v>12.204025484484729</v>
      </c>
      <c r="V32" s="297">
        <v>10.282156361108649</v>
      </c>
      <c r="W32" s="297">
        <v>9.0775013908486404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7.160786721705092</v>
      </c>
      <c r="C33" s="263">
        <f t="shared" si="0"/>
        <v>6.2007985103343488</v>
      </c>
      <c r="D33" s="263">
        <f t="shared" si="0"/>
        <v>7.5972474041922462</v>
      </c>
      <c r="E33" s="263">
        <f t="shared" si="0"/>
        <v>7.9371597041757047</v>
      </c>
      <c r="F33" s="263">
        <f t="shared" si="0"/>
        <v>5.5512064122158478</v>
      </c>
      <c r="G33" s="263">
        <f t="shared" si="0"/>
        <v>4.7974694068933106</v>
      </c>
      <c r="H33" s="263">
        <f t="shared" si="0"/>
        <v>6.1255460462363178</v>
      </c>
      <c r="I33" s="263">
        <f t="shared" si="0"/>
        <v>5.5997679458916929</v>
      </c>
      <c r="J33" s="263">
        <f t="shared" si="0"/>
        <v>6.010953025591693</v>
      </c>
      <c r="K33" s="263">
        <f t="shared" si="0"/>
        <v>3.7321196319806993</v>
      </c>
      <c r="L33" s="263">
        <f t="shared" si="0"/>
        <v>3.3003969444475767</v>
      </c>
      <c r="M33" s="263">
        <f t="shared" si="0"/>
        <v>3.1708294771618104</v>
      </c>
      <c r="N33" s="263">
        <f t="shared" si="0"/>
        <v>3.2257593662483495</v>
      </c>
      <c r="O33" s="263">
        <f t="shared" si="0"/>
        <v>2.2109950754527774</v>
      </c>
      <c r="P33" s="263">
        <f t="shared" si="0"/>
        <v>2.8348572191745847</v>
      </c>
      <c r="Q33" s="263">
        <f t="shared" si="0"/>
        <v>2.8316760516442039</v>
      </c>
      <c r="R33" s="263">
        <f t="shared" si="0"/>
        <v>2.5551248139262466</v>
      </c>
      <c r="S33" s="263">
        <f t="shared" si="0"/>
        <v>2.6939030205427965</v>
      </c>
      <c r="T33" s="263">
        <f t="shared" si="0"/>
        <v>2.272264885362878</v>
      </c>
      <c r="U33" s="263">
        <f t="shared" si="0"/>
        <v>3.9114400498025241</v>
      </c>
      <c r="V33" s="263">
        <f t="shared" si="0"/>
        <v>3.3255351382162419</v>
      </c>
      <c r="W33" s="263">
        <f t="shared" si="0"/>
        <v>3.4318657356186457</v>
      </c>
      <c r="DA33" s="70"/>
    </row>
    <row r="34" spans="1:105" ht="12" customHeight="1" x14ac:dyDescent="0.25">
      <c r="A34" s="60" t="s">
        <v>1473</v>
      </c>
      <c r="B34" s="264">
        <v>7.0385426147515542</v>
      </c>
      <c r="C34" s="264">
        <v>6.090758641932041</v>
      </c>
      <c r="D34" s="264">
        <v>7.4842222894781703</v>
      </c>
      <c r="E34" s="264">
        <v>7.8137249067098864</v>
      </c>
      <c r="F34" s="264">
        <v>5.4468065203627587</v>
      </c>
      <c r="G34" s="264">
        <v>4.7010598135906623</v>
      </c>
      <c r="H34" s="264">
        <v>5.996833300667701</v>
      </c>
      <c r="I34" s="264">
        <v>5.4846289951357843</v>
      </c>
      <c r="J34" s="264">
        <v>5.8835424137360057</v>
      </c>
      <c r="K34" s="264">
        <v>3.6269671807652881</v>
      </c>
      <c r="L34" s="264">
        <v>3.226424678890452</v>
      </c>
      <c r="M34" s="264">
        <v>3.1043756827867388</v>
      </c>
      <c r="N34" s="264">
        <v>3.1361885249475798</v>
      </c>
      <c r="O34" s="264">
        <v>2.1533144770701451</v>
      </c>
      <c r="P34" s="264">
        <v>2.7698177311831969</v>
      </c>
      <c r="Q34" s="264">
        <v>2.7769611820613411</v>
      </c>
      <c r="R34" s="264">
        <v>2.4989582849185048</v>
      </c>
      <c r="S34" s="264">
        <v>2.635017664481706</v>
      </c>
      <c r="T34" s="264">
        <v>2.2188669386759048</v>
      </c>
      <c r="U34" s="264">
        <v>3.8291678636712518</v>
      </c>
      <c r="V34" s="264">
        <v>3.2545516521430211</v>
      </c>
      <c r="W34" s="264">
        <v>3.3618674029932669</v>
      </c>
      <c r="DA34" s="72" t="s">
        <v>1474</v>
      </c>
    </row>
    <row r="35" spans="1:105" ht="12" customHeight="1" x14ac:dyDescent="0.25">
      <c r="A35" s="60" t="s">
        <v>1475</v>
      </c>
      <c r="B35" s="264">
        <v>0.12224410695353791</v>
      </c>
      <c r="C35" s="264">
        <v>0.11003986840230801</v>
      </c>
      <c r="D35" s="264">
        <v>0.1130251147140757</v>
      </c>
      <c r="E35" s="264">
        <v>0.1234347974658179</v>
      </c>
      <c r="F35" s="264">
        <v>0.10439989185308871</v>
      </c>
      <c r="G35" s="264">
        <v>9.6409593302648325E-2</v>
      </c>
      <c r="H35" s="264">
        <v>0.128712745568617</v>
      </c>
      <c r="I35" s="264">
        <v>0.11513895075590889</v>
      </c>
      <c r="J35" s="264">
        <v>0.12741061185568681</v>
      </c>
      <c r="K35" s="264">
        <v>0.1051524512154111</v>
      </c>
      <c r="L35" s="264">
        <v>7.3972265557124758E-2</v>
      </c>
      <c r="M35" s="264">
        <v>6.645379437507154E-2</v>
      </c>
      <c r="N35" s="264">
        <v>8.9570841300769449E-2</v>
      </c>
      <c r="O35" s="264">
        <v>5.7680598382632259E-2</v>
      </c>
      <c r="P35" s="264">
        <v>6.5039487991387965E-2</v>
      </c>
      <c r="Q35" s="264">
        <v>5.471486958286273E-2</v>
      </c>
      <c r="R35" s="264">
        <v>5.6166529007741897E-2</v>
      </c>
      <c r="S35" s="264">
        <v>5.8885356061090598E-2</v>
      </c>
      <c r="T35" s="264">
        <v>5.339794668697339E-2</v>
      </c>
      <c r="U35" s="264">
        <v>8.2272186131272199E-2</v>
      </c>
      <c r="V35" s="264">
        <v>7.0983486073220831E-2</v>
      </c>
      <c r="W35" s="264">
        <v>6.999833262537862E-2</v>
      </c>
      <c r="DA35" s="72" t="s">
        <v>1476</v>
      </c>
    </row>
    <row r="36" spans="1:105" ht="12" customHeight="1" x14ac:dyDescent="0.25">
      <c r="A36" s="64" t="s">
        <v>30</v>
      </c>
      <c r="B36" s="231">
        <v>1.5033291060549301E-2</v>
      </c>
      <c r="C36" s="231">
        <v>2.2743309014190308E-2</v>
      </c>
      <c r="D36" s="231">
        <v>3.5687743285880723E-2</v>
      </c>
      <c r="E36" s="231">
        <v>2.9082874626984959E-2</v>
      </c>
      <c r="F36" s="231">
        <v>2.2696427076007358E-2</v>
      </c>
      <c r="G36" s="231">
        <v>1.693684126515543E-2</v>
      </c>
      <c r="H36" s="231">
        <v>1.9727660623580692E-2</v>
      </c>
      <c r="I36" s="231">
        <v>2.2694151269029881E-2</v>
      </c>
      <c r="J36" s="231">
        <v>2.3783243121394571E-2</v>
      </c>
      <c r="K36" s="231">
        <v>1.1016805114057299E-2</v>
      </c>
      <c r="L36" s="231">
        <v>6.5724455960552552E-3</v>
      </c>
      <c r="M36" s="231">
        <v>7.5418735116679226E-3</v>
      </c>
      <c r="N36" s="231">
        <v>5.927140987425898E-3</v>
      </c>
      <c r="O36" s="231">
        <v>3.804998953623703E-3</v>
      </c>
      <c r="P36" s="231">
        <v>3.94724649038044E-3</v>
      </c>
      <c r="Q36" s="231">
        <v>2.8589437561223718E-3</v>
      </c>
      <c r="R36" s="231">
        <v>3.1436077627042701E-3</v>
      </c>
      <c r="S36" s="231">
        <v>3.344466752787446E-3</v>
      </c>
      <c r="T36" s="231">
        <v>2.6246475113215471E-3</v>
      </c>
      <c r="U36" s="231">
        <v>4.2265119789089084E-3</v>
      </c>
      <c r="V36" s="231">
        <v>3.787168773491409E-3</v>
      </c>
      <c r="W36" s="231">
        <v>4.0129394797104572E-3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2.2735084167191202E-3</v>
      </c>
      <c r="C38" s="231">
        <v>3.335228399750474E-3</v>
      </c>
      <c r="D38" s="231">
        <v>3.351557008360549E-3</v>
      </c>
      <c r="E38" s="231">
        <v>3.7747639812170681E-3</v>
      </c>
      <c r="F38" s="231">
        <v>2.380881271457655E-3</v>
      </c>
      <c r="G38" s="231">
        <v>2.026653649895402E-3</v>
      </c>
      <c r="H38" s="231">
        <v>3.527621336291341E-3</v>
      </c>
      <c r="I38" s="231">
        <v>2.5445636238227791E-3</v>
      </c>
      <c r="J38" s="231">
        <v>2.052116168794913E-3</v>
      </c>
      <c r="K38" s="231">
        <v>4.1349748110869171E-4</v>
      </c>
      <c r="L38" s="231">
        <v>3.483735225505577E-4</v>
      </c>
      <c r="M38" s="231">
        <v>7.7007160181279176E-4</v>
      </c>
      <c r="N38" s="231">
        <v>3.0194174423416259E-4</v>
      </c>
      <c r="O38" s="231">
        <v>4.9290236584411946E-4</v>
      </c>
      <c r="P38" s="231">
        <v>6.0826912444223943E-4</v>
      </c>
      <c r="Q38" s="231">
        <v>2.7649417874420603E-4</v>
      </c>
      <c r="R38" s="231">
        <v>6.8968610552675076E-4</v>
      </c>
      <c r="S38" s="231">
        <v>6.0504789936184807E-4</v>
      </c>
      <c r="T38" s="231">
        <v>4.0658388725485571E-4</v>
      </c>
      <c r="U38" s="231">
        <v>7.2408971282638161E-4</v>
      </c>
      <c r="V38" s="231">
        <v>5.8793188340669196E-4</v>
      </c>
      <c r="W38" s="231">
        <v>4.474254325667507E-4</v>
      </c>
      <c r="DA38" s="73" t="s">
        <v>1479</v>
      </c>
    </row>
    <row r="39" spans="1:105" ht="12" customHeight="1" x14ac:dyDescent="0.25">
      <c r="A39" s="64" t="s">
        <v>160</v>
      </c>
      <c r="B39" s="231">
        <v>1.094672273147124E-2</v>
      </c>
      <c r="C39" s="231">
        <v>8.421508642488678E-3</v>
      </c>
      <c r="D39" s="231">
        <v>4.5408101975770348E-3</v>
      </c>
      <c r="E39" s="231">
        <v>9.5409799872124938E-3</v>
      </c>
      <c r="F39" s="231">
        <v>3.7539474216290391E-3</v>
      </c>
      <c r="G39" s="231">
        <v>2.737557385355869E-3</v>
      </c>
      <c r="H39" s="231">
        <v>3.671769291402309E-3</v>
      </c>
      <c r="I39" s="231">
        <v>2.7984925064469899E-3</v>
      </c>
      <c r="J39" s="231">
        <v>2.3507996544622242E-3</v>
      </c>
      <c r="K39" s="231">
        <v>1.135457926204151E-3</v>
      </c>
      <c r="L39" s="231">
        <v>1.2777354122924919E-3</v>
      </c>
      <c r="M39" s="231">
        <v>1.4117516789984351E-3</v>
      </c>
      <c r="N39" s="231">
        <v>8.3021668459538856E-4</v>
      </c>
      <c r="O39" s="231">
        <v>9.0195973990401504E-4</v>
      </c>
      <c r="P39" s="231">
        <v>8.350870286273225E-4</v>
      </c>
      <c r="Q39" s="231">
        <v>7.60872858207445E-4</v>
      </c>
      <c r="R39" s="231">
        <v>6.316876093463965E-4</v>
      </c>
      <c r="S39" s="231">
        <v>5.4354844265674398E-4</v>
      </c>
      <c r="T39" s="231">
        <v>4.693889043097414E-4</v>
      </c>
      <c r="U39" s="231">
        <v>7.5741357303403881E-4</v>
      </c>
      <c r="V39" s="231">
        <v>8.6900681068599378E-4</v>
      </c>
      <c r="W39" s="231">
        <v>7.7361434117673307E-4</v>
      </c>
      <c r="DA39" s="73" t="s">
        <v>1480</v>
      </c>
    </row>
    <row r="40" spans="1:105" ht="12" customHeight="1" x14ac:dyDescent="0.25">
      <c r="A40" s="64" t="s">
        <v>70</v>
      </c>
      <c r="B40" s="231">
        <v>2.4596595967713651E-2</v>
      </c>
      <c r="C40" s="231">
        <v>1.9941004359563919E-2</v>
      </c>
      <c r="D40" s="231">
        <v>8.5878706074452027E-3</v>
      </c>
      <c r="E40" s="231">
        <v>1.9344990251108931E-3</v>
      </c>
      <c r="F40" s="231">
        <v>5.0837677198222494E-4</v>
      </c>
      <c r="G40" s="231">
        <v>4.3274045321421343E-4</v>
      </c>
      <c r="H40" s="231">
        <v>5.0216237661717073E-4</v>
      </c>
      <c r="I40" s="231">
        <v>4.5505986318028919E-4</v>
      </c>
      <c r="J40" s="231">
        <v>4.5809351496033579E-4</v>
      </c>
      <c r="K40" s="231">
        <v>0</v>
      </c>
      <c r="L40" s="231">
        <v>0</v>
      </c>
      <c r="M40" s="231">
        <v>3.4378250261126131E-4</v>
      </c>
      <c r="N40" s="231">
        <v>5.3885460280813811E-4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1481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1.6476397234282181E-2</v>
      </c>
      <c r="F41" s="231">
        <v>2.0843676686129908E-2</v>
      </c>
      <c r="G41" s="231">
        <v>2.0915334193817241E-2</v>
      </c>
      <c r="H41" s="231">
        <v>3.3027180105043227E-2</v>
      </c>
      <c r="I41" s="231">
        <v>2.2827401610966771E-2</v>
      </c>
      <c r="J41" s="231">
        <v>2.337832002252236E-2</v>
      </c>
      <c r="K41" s="231">
        <v>1.6742488077765239E-2</v>
      </c>
      <c r="L41" s="231">
        <v>1.0514949284101609E-2</v>
      </c>
      <c r="M41" s="231">
        <v>1.066530242312962E-2</v>
      </c>
      <c r="N41" s="231">
        <v>6.9615082973076966E-3</v>
      </c>
      <c r="O41" s="231">
        <v>1.187937480894599E-2</v>
      </c>
      <c r="P41" s="231">
        <v>1.544353946980378E-2</v>
      </c>
      <c r="Q41" s="231">
        <v>9.5597951937864863E-3</v>
      </c>
      <c r="R41" s="231">
        <v>1.155937701833715E-2</v>
      </c>
      <c r="S41" s="231">
        <v>1.2674709670184151E-2</v>
      </c>
      <c r="T41" s="231">
        <v>1.208118578719519E-2</v>
      </c>
      <c r="U41" s="231">
        <v>1.6362582341230409E-2</v>
      </c>
      <c r="V41" s="231">
        <v>1.799852975156839E-2</v>
      </c>
      <c r="W41" s="231">
        <v>1.8557817714862541E-2</v>
      </c>
      <c r="DA41" s="73" t="s">
        <v>1482</v>
      </c>
    </row>
    <row r="42" spans="1:105" ht="12" customHeight="1" x14ac:dyDescent="0.25">
      <c r="A42" s="64" t="s">
        <v>162</v>
      </c>
      <c r="B42" s="231">
        <v>6.9393988777084539E-2</v>
      </c>
      <c r="C42" s="231">
        <v>5.559881798631458E-2</v>
      </c>
      <c r="D42" s="231">
        <v>6.0857133614812167E-2</v>
      </c>
      <c r="E42" s="231">
        <v>5.6128613833229403E-2</v>
      </c>
      <c r="F42" s="231">
        <v>4.7412044793630807E-2</v>
      </c>
      <c r="G42" s="231">
        <v>4.513128847025772E-2</v>
      </c>
      <c r="H42" s="231">
        <v>5.8634032694728007E-2</v>
      </c>
      <c r="I42" s="231">
        <v>5.5260373155474329E-2</v>
      </c>
      <c r="J42" s="231">
        <v>5.1531886893665481E-2</v>
      </c>
      <c r="K42" s="231">
        <v>2.716303222053169E-2</v>
      </c>
      <c r="L42" s="231">
        <v>2.9106927689019929E-2</v>
      </c>
      <c r="M42" s="231">
        <v>2.825263089031476E-2</v>
      </c>
      <c r="N42" s="231">
        <v>1.891373925821184E-2</v>
      </c>
      <c r="O42" s="231">
        <v>1.3919837537496991E-2</v>
      </c>
      <c r="P42" s="231">
        <v>1.6026340589677258E-2</v>
      </c>
      <c r="Q42" s="231">
        <v>1.694329401991564E-2</v>
      </c>
      <c r="R42" s="231">
        <v>2.290821814930891E-2</v>
      </c>
      <c r="S42" s="231">
        <v>2.2223296987076559E-2</v>
      </c>
      <c r="T42" s="231">
        <v>1.795280135899778E-2</v>
      </c>
      <c r="U42" s="231">
        <v>2.912534489601579E-2</v>
      </c>
      <c r="V42" s="231">
        <v>2.1496910591016018E-2</v>
      </c>
      <c r="W42" s="231">
        <v>2.2884483771892849E-2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6.4966687777809002E-3</v>
      </c>
      <c r="F44" s="231">
        <v>6.8045378322517244E-3</v>
      </c>
      <c r="G44" s="231">
        <v>8.2291778849524315E-3</v>
      </c>
      <c r="H44" s="231">
        <v>9.6223191409542125E-3</v>
      </c>
      <c r="I44" s="231">
        <v>5.5207347801218241E-3</v>
      </c>
      <c r="J44" s="231">
        <v>7.418991298780815E-3</v>
      </c>
      <c r="K44" s="231">
        <v>1.0052109254559599E-2</v>
      </c>
      <c r="L44" s="231">
        <v>8.5574027159703771E-3</v>
      </c>
      <c r="M44" s="231">
        <v>1.065178073797813E-2</v>
      </c>
      <c r="N44" s="231">
        <v>9.4435818513117723E-3</v>
      </c>
      <c r="O44" s="231">
        <v>9.7603647724903916E-3</v>
      </c>
      <c r="P44" s="231">
        <v>1.6037547611272521E-2</v>
      </c>
      <c r="Q44" s="231">
        <v>1.369090181700874E-2</v>
      </c>
      <c r="R44" s="231">
        <v>1.67359784221448E-2</v>
      </c>
      <c r="S44" s="231">
        <v>1.919726150475691E-2</v>
      </c>
      <c r="T44" s="231">
        <v>1.9605289792914489E-2</v>
      </c>
      <c r="U44" s="231">
        <v>3.0782788941998051E-2</v>
      </c>
      <c r="V44" s="231">
        <v>2.5922393179159758E-2</v>
      </c>
      <c r="W44" s="231">
        <v>2.2861249270027251E-2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3.0381739468659992E-3</v>
      </c>
      <c r="J45" s="327">
        <v>1.6437161181106049E-2</v>
      </c>
      <c r="K45" s="327">
        <v>3.8629061141184473E-2</v>
      </c>
      <c r="L45" s="327">
        <v>1.7594431337134529E-2</v>
      </c>
      <c r="M45" s="327">
        <v>6.8166010285586184E-3</v>
      </c>
      <c r="N45" s="327">
        <v>4.6653857874874562E-2</v>
      </c>
      <c r="O45" s="327">
        <v>1.6921160204327049E-2</v>
      </c>
      <c r="P45" s="327">
        <v>1.2141457677184411E-2</v>
      </c>
      <c r="Q45" s="327">
        <v>1.0624567759077851E-2</v>
      </c>
      <c r="R45" s="327">
        <v>4.97973940373637E-4</v>
      </c>
      <c r="S45" s="327">
        <v>2.9702480426696461E-4</v>
      </c>
      <c r="T45" s="327">
        <v>2.5804944497979042E-4</v>
      </c>
      <c r="U45" s="327">
        <v>2.934546872586176E-4</v>
      </c>
      <c r="V45" s="327">
        <v>3.2154508389256229E-4</v>
      </c>
      <c r="W45" s="327">
        <v>4.6080261514204181E-4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77.177557888111679</v>
      </c>
      <c r="C48" s="225">
        <v>96.729776575602017</v>
      </c>
      <c r="D48" s="225">
        <v>52.204207534717717</v>
      </c>
      <c r="E48" s="225">
        <v>76.975302212758407</v>
      </c>
      <c r="F48" s="225">
        <v>106.08726570917641</v>
      </c>
      <c r="G48" s="225">
        <v>130.53006617769341</v>
      </c>
      <c r="H48" s="225">
        <v>123.259007956736</v>
      </c>
      <c r="I48" s="225">
        <v>141.58962158324309</v>
      </c>
      <c r="J48" s="225">
        <v>130.30499602698211</v>
      </c>
      <c r="K48" s="225">
        <v>90.564060876043413</v>
      </c>
      <c r="L48" s="225">
        <v>116.62511504237889</v>
      </c>
      <c r="M48" s="225">
        <v>105.8225341725809</v>
      </c>
      <c r="N48" s="225">
        <v>91.326089026549099</v>
      </c>
      <c r="O48" s="225">
        <v>115.9542515149314</v>
      </c>
      <c r="P48" s="225">
        <v>109.0189070563279</v>
      </c>
      <c r="Q48" s="225">
        <v>113.1485334876258</v>
      </c>
      <c r="R48" s="225">
        <v>104.8053835791009</v>
      </c>
      <c r="S48" s="225">
        <v>116.7978568182309</v>
      </c>
      <c r="T48" s="225">
        <v>131.97011218210059</v>
      </c>
      <c r="U48" s="225">
        <v>107.52660794318879</v>
      </c>
      <c r="V48" s="225">
        <v>100.45271261260901</v>
      </c>
      <c r="W48" s="225">
        <v>115.48386428972471</v>
      </c>
      <c r="DA48" s="89" t="s">
        <v>1487</v>
      </c>
    </row>
    <row r="49" spans="1:105" ht="12" customHeight="1" x14ac:dyDescent="0.25">
      <c r="A49" s="55" t="s">
        <v>92</v>
      </c>
      <c r="B49" s="261">
        <v>0.55533499428682187</v>
      </c>
      <c r="C49" s="261">
        <v>0.69602396592866245</v>
      </c>
      <c r="D49" s="261">
        <v>0.37563799744819448</v>
      </c>
      <c r="E49" s="261">
        <v>0.55387965341576373</v>
      </c>
      <c r="F49" s="261">
        <v>0.7633562490008049</v>
      </c>
      <c r="G49" s="261">
        <v>0.93923564749423516</v>
      </c>
      <c r="H49" s="261">
        <v>0.88691638285190733</v>
      </c>
      <c r="I49" s="261">
        <v>1.0188152339183449</v>
      </c>
      <c r="J49" s="261">
        <v>0.93761614391982639</v>
      </c>
      <c r="K49" s="261">
        <v>0.65165824891886359</v>
      </c>
      <c r="L49" s="261">
        <v>0.83918187317718995</v>
      </c>
      <c r="M49" s="261">
        <v>0.76145135993251656</v>
      </c>
      <c r="N49" s="261">
        <v>0.65714146075137192</v>
      </c>
      <c r="O49" s="261">
        <v>0.83435464096917999</v>
      </c>
      <c r="P49" s="261">
        <v>0.7844510215661229</v>
      </c>
      <c r="Q49" s="261">
        <v>0.81416595597699826</v>
      </c>
      <c r="R49" s="261">
        <v>0.75413240174737439</v>
      </c>
      <c r="S49" s="261">
        <v>0.84042484530196415</v>
      </c>
      <c r="T49" s="261">
        <v>0.94959757085047847</v>
      </c>
      <c r="U49" s="261">
        <v>0.77371310834171014</v>
      </c>
      <c r="V49" s="261">
        <v>0.72281253918026245</v>
      </c>
      <c r="W49" s="261">
        <v>0.83096994606327279</v>
      </c>
      <c r="DA49" s="67" t="s">
        <v>1488</v>
      </c>
    </row>
    <row r="50" spans="1:105" ht="12" customHeight="1" x14ac:dyDescent="0.25">
      <c r="A50" s="202" t="s">
        <v>93</v>
      </c>
      <c r="B50" s="226">
        <v>0.62177638527769508</v>
      </c>
      <c r="C50" s="226">
        <v>0.77929766727117111</v>
      </c>
      <c r="D50" s="226">
        <v>0.42058007982414108</v>
      </c>
      <c r="E50" s="226">
        <v>0.62014692450993725</v>
      </c>
      <c r="F50" s="226">
        <v>0.85468571954915984</v>
      </c>
      <c r="G50" s="226">
        <v>1.0516076815452711</v>
      </c>
      <c r="H50" s="226">
        <v>0.99302883529145092</v>
      </c>
      <c r="I50" s="226">
        <v>1.140708329078246</v>
      </c>
      <c r="J50" s="226">
        <v>1.0497944173195339</v>
      </c>
      <c r="K50" s="226">
        <v>0.72962394701870981</v>
      </c>
      <c r="L50" s="226">
        <v>0.93958327327232238</v>
      </c>
      <c r="M50" s="226">
        <v>0.85255292573745989</v>
      </c>
      <c r="N50" s="226">
        <v>0.73576318129712437</v>
      </c>
      <c r="O50" s="226">
        <v>0.93417850133453528</v>
      </c>
      <c r="P50" s="226">
        <v>0.87830431295468192</v>
      </c>
      <c r="Q50" s="226">
        <v>0.9115744016341919</v>
      </c>
      <c r="R50" s="226">
        <v>0.84435831273598561</v>
      </c>
      <c r="S50" s="226">
        <v>0.94097495707163958</v>
      </c>
      <c r="T50" s="226">
        <v>1.063209326165639</v>
      </c>
      <c r="U50" s="226">
        <v>0.86628169428525137</v>
      </c>
      <c r="V50" s="226">
        <v>0.8092912790811333</v>
      </c>
      <c r="W50" s="226">
        <v>0.93038885475091693</v>
      </c>
      <c r="DA50" s="174" t="s">
        <v>1489</v>
      </c>
    </row>
    <row r="51" spans="1:105" ht="12" customHeight="1" x14ac:dyDescent="0.25">
      <c r="A51" s="202" t="s">
        <v>94</v>
      </c>
      <c r="B51" s="226">
        <v>1.052820488882545</v>
      </c>
      <c r="C51" s="226">
        <v>1.278186237312452</v>
      </c>
      <c r="D51" s="226">
        <v>0.79517182417401466</v>
      </c>
      <c r="E51" s="226">
        <v>1.1349929770652101</v>
      </c>
      <c r="F51" s="226">
        <v>1.3431181846444209</v>
      </c>
      <c r="G51" s="226">
        <v>1.565682693429453</v>
      </c>
      <c r="H51" s="226">
        <v>1.424655979629633</v>
      </c>
      <c r="I51" s="226">
        <v>1.6814086020458101</v>
      </c>
      <c r="J51" s="226">
        <v>1.576598044587648</v>
      </c>
      <c r="K51" s="226">
        <v>0.97972574964562931</v>
      </c>
      <c r="L51" s="226">
        <v>1.423084477652663</v>
      </c>
      <c r="M51" s="226">
        <v>1.283063508612851</v>
      </c>
      <c r="N51" s="226">
        <v>1.116377715092254</v>
      </c>
      <c r="O51" s="226">
        <v>1.29441378563028</v>
      </c>
      <c r="P51" s="226">
        <v>1.2890654423202801</v>
      </c>
      <c r="Q51" s="226">
        <v>1.543589737317574</v>
      </c>
      <c r="R51" s="226">
        <v>1.182811019147733</v>
      </c>
      <c r="S51" s="226">
        <v>1.3254272460568559</v>
      </c>
      <c r="T51" s="226">
        <v>1.414622529689443</v>
      </c>
      <c r="U51" s="226">
        <v>1.2607779933067911</v>
      </c>
      <c r="V51" s="226">
        <v>1.1679162346111629</v>
      </c>
      <c r="W51" s="226">
        <v>1.3938395586955969</v>
      </c>
      <c r="DA51" s="174" t="s">
        <v>1490</v>
      </c>
    </row>
    <row r="52" spans="1:105" ht="12" customHeight="1" x14ac:dyDescent="0.25">
      <c r="A52" s="202" t="s">
        <v>95</v>
      </c>
      <c r="B52" s="226">
        <v>0.45732631650571592</v>
      </c>
      <c r="C52" s="226">
        <v>0.57318569838487965</v>
      </c>
      <c r="D52" s="226">
        <v>0.30934326754103292</v>
      </c>
      <c r="E52" s="226">
        <v>0.45612782246757949</v>
      </c>
      <c r="F52" s="226">
        <v>0.62863479724609639</v>
      </c>
      <c r="G52" s="226">
        <v>0.77347399933084438</v>
      </c>
      <c r="H52" s="226">
        <v>0.73038833603333986</v>
      </c>
      <c r="I52" s="226">
        <v>0.83900892780248593</v>
      </c>
      <c r="J52" s="226">
        <v>0.7721403149567786</v>
      </c>
      <c r="K52" s="226">
        <v>0.53664989540476526</v>
      </c>
      <c r="L52" s="226">
        <v>0.69107828407491767</v>
      </c>
      <c r="M52" s="226">
        <v>0.62706609383299527</v>
      </c>
      <c r="N52" s="226">
        <v>0.54116539883202897</v>
      </c>
      <c r="O52" s="226">
        <v>0.68710298925770208</v>
      </c>
      <c r="P52" s="226">
        <v>0.64600664439074051</v>
      </c>
      <c r="Q52" s="226">
        <v>0.67047731819869416</v>
      </c>
      <c r="R52" s="226">
        <v>0.62103882700863611</v>
      </c>
      <c r="S52" s="226">
        <v>0.69210188941077877</v>
      </c>
      <c r="T52" s="226">
        <v>0.78200719152866538</v>
      </c>
      <c r="U52" s="226">
        <v>0.63716381915480325</v>
      </c>
      <c r="V52" s="226">
        <v>0.59524647189210467</v>
      </c>
      <c r="W52" s="226">
        <v>0.68431564455632576</v>
      </c>
      <c r="DA52" s="174" t="s">
        <v>1491</v>
      </c>
    </row>
    <row r="53" spans="1:105" ht="12" customHeight="1" x14ac:dyDescent="0.25">
      <c r="A53" s="56" t="s">
        <v>96</v>
      </c>
      <c r="B53" s="262">
        <v>0.66971585195250039</v>
      </c>
      <c r="C53" s="262">
        <v>0.84006410196530457</v>
      </c>
      <c r="D53" s="262">
        <v>0.47970916848430428</v>
      </c>
      <c r="E53" s="262">
        <v>0.69672106906297726</v>
      </c>
      <c r="F53" s="262">
        <v>0.9044616730020435</v>
      </c>
      <c r="G53" s="262">
        <v>1.090147007320851</v>
      </c>
      <c r="H53" s="262">
        <v>1.017034873096379</v>
      </c>
      <c r="I53" s="262">
        <v>1.181180747615713</v>
      </c>
      <c r="J53" s="262">
        <v>1.0928333025814789</v>
      </c>
      <c r="K53" s="262">
        <v>0.72882941450272865</v>
      </c>
      <c r="L53" s="262">
        <v>0.96876177533806385</v>
      </c>
      <c r="M53" s="262">
        <v>0.88008621422409328</v>
      </c>
      <c r="N53" s="262">
        <v>0.75832053475243888</v>
      </c>
      <c r="O53" s="262">
        <v>0.9250798485471563</v>
      </c>
      <c r="P53" s="262">
        <v>0.88741566549023498</v>
      </c>
      <c r="Q53" s="262">
        <v>0.98425427596380954</v>
      </c>
      <c r="R53" s="262">
        <v>0.84002344256408712</v>
      </c>
      <c r="S53" s="262">
        <v>0.93513977305986973</v>
      </c>
      <c r="T53" s="262">
        <v>1.027431336529991</v>
      </c>
      <c r="U53" s="262">
        <v>0.8702674875451204</v>
      </c>
      <c r="V53" s="262">
        <v>0.80858102764871398</v>
      </c>
      <c r="W53" s="262">
        <v>0.94596690222360857</v>
      </c>
      <c r="DA53" s="68" t="s">
        <v>1492</v>
      </c>
    </row>
    <row r="54" spans="1:105" ht="12" customHeight="1" x14ac:dyDescent="0.25">
      <c r="A54" s="37" t="s">
        <v>160</v>
      </c>
      <c r="B54" s="228">
        <v>5.5005906274454133E-2</v>
      </c>
      <c r="C54" s="228">
        <v>6.5361511188911398E-2</v>
      </c>
      <c r="D54" s="228">
        <v>1.5884628934711771E-2</v>
      </c>
      <c r="E54" s="228">
        <v>4.9247486224375983E-2</v>
      </c>
      <c r="F54" s="228">
        <v>3.90240460770939E-2</v>
      </c>
      <c r="G54" s="228">
        <v>3.9265084017379888E-2</v>
      </c>
      <c r="H54" s="228">
        <v>3.9586821023842721E-2</v>
      </c>
      <c r="I54" s="228">
        <v>3.676135194028568E-2</v>
      </c>
      <c r="J54" s="228">
        <v>2.947814434651163E-2</v>
      </c>
      <c r="K54" s="228">
        <v>1.9685190344086081E-2</v>
      </c>
      <c r="L54" s="228">
        <v>2.51032607762545E-2</v>
      </c>
      <c r="M54" s="228">
        <v>2.527454289257363E-2</v>
      </c>
      <c r="N54" s="228">
        <v>1.820813370874699E-2</v>
      </c>
      <c r="O54" s="228">
        <v>3.3290057502854881E-2</v>
      </c>
      <c r="P54" s="228">
        <v>2.2917902715508351E-2</v>
      </c>
      <c r="Q54" s="228">
        <v>1.8604272583608639E-2</v>
      </c>
      <c r="R54" s="228">
        <v>1.412048803913909E-2</v>
      </c>
      <c r="S54" s="228">
        <v>1.3453125100621679E-2</v>
      </c>
      <c r="T54" s="228">
        <v>1.6159935908208099E-2</v>
      </c>
      <c r="U54" s="228">
        <v>1.259773174739833E-2</v>
      </c>
      <c r="V54" s="228">
        <v>1.7085512321212349E-2</v>
      </c>
      <c r="W54" s="228">
        <v>1.6245722116165831E-2</v>
      </c>
      <c r="DA54" s="69" t="s">
        <v>1493</v>
      </c>
    </row>
    <row r="55" spans="1:105" ht="12" customHeight="1" x14ac:dyDescent="0.25">
      <c r="A55" s="37" t="s">
        <v>162</v>
      </c>
      <c r="B55" s="228">
        <v>0.34869607427882843</v>
      </c>
      <c r="C55" s="228">
        <v>0.43151683601773771</v>
      </c>
      <c r="D55" s="228">
        <v>0.21288997853671371</v>
      </c>
      <c r="E55" s="228">
        <v>0.28971794723917799</v>
      </c>
      <c r="F55" s="228">
        <v>0.49287046749125302</v>
      </c>
      <c r="G55" s="228">
        <v>0.6473229905888952</v>
      </c>
      <c r="H55" s="228">
        <v>0.63215708122714354</v>
      </c>
      <c r="I55" s="228">
        <v>0.72590725944057033</v>
      </c>
      <c r="J55" s="228">
        <v>0.64619049837621612</v>
      </c>
      <c r="K55" s="228">
        <v>0.47091965914690431</v>
      </c>
      <c r="L55" s="228">
        <v>0.57185453979245837</v>
      </c>
      <c r="M55" s="228">
        <v>0.5058059019075567</v>
      </c>
      <c r="N55" s="228">
        <v>0.41481206019575012</v>
      </c>
      <c r="O55" s="228">
        <v>0.5137615034823908</v>
      </c>
      <c r="P55" s="228">
        <v>0.43982255971998607</v>
      </c>
      <c r="Q55" s="228">
        <v>0.4142842749751437</v>
      </c>
      <c r="R55" s="228">
        <v>0.51208099634881765</v>
      </c>
      <c r="S55" s="228">
        <v>0.55003891291472951</v>
      </c>
      <c r="T55" s="228">
        <v>0.61807195839199636</v>
      </c>
      <c r="U55" s="228">
        <v>0.48442924066000942</v>
      </c>
      <c r="V55" s="228">
        <v>0.42265000257117558</v>
      </c>
      <c r="W55" s="228">
        <v>0.48056886272891042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0.26601387139921778</v>
      </c>
      <c r="C58" s="228">
        <v>0.34318575475865543</v>
      </c>
      <c r="D58" s="228">
        <v>0.25093456101287881</v>
      </c>
      <c r="E58" s="228">
        <v>0.35775563559942342</v>
      </c>
      <c r="F58" s="228">
        <v>0.37256715943369673</v>
      </c>
      <c r="G58" s="228">
        <v>0.40355893271457549</v>
      </c>
      <c r="H58" s="228">
        <v>0.34529097084539312</v>
      </c>
      <c r="I58" s="228">
        <v>0.41851213623485689</v>
      </c>
      <c r="J58" s="228">
        <v>0.41716465985875101</v>
      </c>
      <c r="K58" s="228">
        <v>0.2382245650117383</v>
      </c>
      <c r="L58" s="228">
        <v>0.37180397476935101</v>
      </c>
      <c r="M58" s="228">
        <v>0.34900576942396311</v>
      </c>
      <c r="N58" s="228">
        <v>0.3253003408479419</v>
      </c>
      <c r="O58" s="228">
        <v>0.37802828756191059</v>
      </c>
      <c r="P58" s="228">
        <v>0.42467520305474049</v>
      </c>
      <c r="Q58" s="228">
        <v>0.55136572840505715</v>
      </c>
      <c r="R58" s="228">
        <v>0.3138219581761304</v>
      </c>
      <c r="S58" s="228">
        <v>0.37164773504451848</v>
      </c>
      <c r="T58" s="228">
        <v>0.3931994422297862</v>
      </c>
      <c r="U58" s="228">
        <v>0.37324051513771278</v>
      </c>
      <c r="V58" s="228">
        <v>0.36884551275632599</v>
      </c>
      <c r="W58" s="228">
        <v>0.44915231737853228</v>
      </c>
      <c r="DA58" s="69" t="s">
        <v>1497</v>
      </c>
    </row>
    <row r="59" spans="1:105" ht="12" customHeight="1" x14ac:dyDescent="0.25">
      <c r="A59" s="57" t="s">
        <v>1498</v>
      </c>
      <c r="B59" s="263">
        <v>4.4896165688562633</v>
      </c>
      <c r="C59" s="263">
        <v>5.4506596041010686</v>
      </c>
      <c r="D59" s="263">
        <v>3.3909072197944199</v>
      </c>
      <c r="E59" s="263">
        <v>4.8400304982437969</v>
      </c>
      <c r="F59" s="263">
        <v>5.7275534807572157</v>
      </c>
      <c r="G59" s="263">
        <v>6.6766509924718722</v>
      </c>
      <c r="H59" s="263">
        <v>6.0752608432366104</v>
      </c>
      <c r="I59" s="263">
        <v>7.1701491360361258</v>
      </c>
      <c r="J59" s="263">
        <v>6.7231980932665509</v>
      </c>
      <c r="K59" s="263">
        <v>4.1779135237126397</v>
      </c>
      <c r="L59" s="263">
        <v>6.0685593766634396</v>
      </c>
      <c r="M59" s="263">
        <v>5.4714580956504877</v>
      </c>
      <c r="N59" s="263">
        <v>4.7606481253987436</v>
      </c>
      <c r="O59" s="263">
        <v>5.5198598814218149</v>
      </c>
      <c r="P59" s="263">
        <v>5.4970525643206871</v>
      </c>
      <c r="Q59" s="263">
        <v>6.5824384435499006</v>
      </c>
      <c r="R59" s="263">
        <v>5.043944343282873</v>
      </c>
      <c r="S59" s="263">
        <v>5.6521127652315766</v>
      </c>
      <c r="T59" s="263">
        <v>6.0324744959248466</v>
      </c>
      <c r="U59" s="263">
        <v>5.3764244029933614</v>
      </c>
      <c r="V59" s="263">
        <v>4.9804274644311812</v>
      </c>
      <c r="W59" s="263">
        <v>5.943848208813864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11.080819405194699</v>
      </c>
      <c r="C60" s="263">
        <f t="shared" si="1"/>
        <v>13.994106353729826</v>
      </c>
      <c r="D60" s="263">
        <f t="shared" si="1"/>
        <v>7.277154951221541</v>
      </c>
      <c r="E60" s="263">
        <f t="shared" si="1"/>
        <v>10.734359158060036</v>
      </c>
      <c r="F60" s="263">
        <f t="shared" si="1"/>
        <v>15.249976259640134</v>
      </c>
      <c r="G60" s="263">
        <f t="shared" si="1"/>
        <v>18.900239649740133</v>
      </c>
      <c r="H60" s="263">
        <f t="shared" si="1"/>
        <v>17.94814377888239</v>
      </c>
      <c r="I60" s="263">
        <f t="shared" si="1"/>
        <v>20.662298029214632</v>
      </c>
      <c r="J60" s="263">
        <f t="shared" si="1"/>
        <v>19.061991058114632</v>
      </c>
      <c r="K60" s="263">
        <f t="shared" si="1"/>
        <v>13.697647113192083</v>
      </c>
      <c r="L60" s="263">
        <f t="shared" si="1"/>
        <v>17.020315846627078</v>
      </c>
      <c r="M60" s="263">
        <f t="shared" si="1"/>
        <v>15.230657490455673</v>
      </c>
      <c r="N60" s="263">
        <f t="shared" si="1"/>
        <v>13.773664381084597</v>
      </c>
      <c r="O60" s="263">
        <f t="shared" si="1"/>
        <v>16.766341374596507</v>
      </c>
      <c r="P60" s="263">
        <f t="shared" si="1"/>
        <v>15.249784148765059</v>
      </c>
      <c r="Q60" s="263">
        <f t="shared" si="1"/>
        <v>15.49956079896862</v>
      </c>
      <c r="R60" s="263">
        <f t="shared" si="1"/>
        <v>14.818352272999036</v>
      </c>
      <c r="S60" s="263">
        <f t="shared" si="1"/>
        <v>16.371537067822949</v>
      </c>
      <c r="T60" s="263">
        <f t="shared" si="1"/>
        <v>18.380576793135916</v>
      </c>
      <c r="U60" s="263">
        <f t="shared" si="1"/>
        <v>14.942514112752871</v>
      </c>
      <c r="V60" s="263">
        <f t="shared" si="1"/>
        <v>13.815704789519854</v>
      </c>
      <c r="W60" s="263">
        <f t="shared" si="1"/>
        <v>15.857377031284717</v>
      </c>
      <c r="DA60" s="70"/>
    </row>
    <row r="61" spans="1:105" ht="12" customHeight="1" x14ac:dyDescent="0.25">
      <c r="A61" s="60" t="s">
        <v>1501</v>
      </c>
      <c r="B61" s="264">
        <v>9.2650587022150894</v>
      </c>
      <c r="C61" s="264">
        <v>11.700959298331769</v>
      </c>
      <c r="D61" s="264">
        <v>6.0846824898684551</v>
      </c>
      <c r="E61" s="264">
        <v>8.9539010377621793</v>
      </c>
      <c r="F61" s="264">
        <v>12.693560853943779</v>
      </c>
      <c r="G61" s="264">
        <v>15.71173303870623</v>
      </c>
      <c r="H61" s="264">
        <v>14.91167597969377</v>
      </c>
      <c r="I61" s="264">
        <v>17.15714184684958</v>
      </c>
      <c r="J61" s="264">
        <v>15.671623426060121</v>
      </c>
      <c r="K61" s="264">
        <v>10.87706079725646</v>
      </c>
      <c r="L61" s="264">
        <v>13.780374354751769</v>
      </c>
      <c r="M61" s="264">
        <v>12.503232843576249</v>
      </c>
      <c r="N61" s="264">
        <v>10.60749060587065</v>
      </c>
      <c r="O61" s="264">
        <v>13.32320263036425</v>
      </c>
      <c r="P61" s="264">
        <v>12.24398480484569</v>
      </c>
      <c r="Q61" s="264">
        <v>12.47942453066722</v>
      </c>
      <c r="R61" s="264">
        <v>12.17841846244308</v>
      </c>
      <c r="S61" s="264">
        <v>13.43024084496958</v>
      </c>
      <c r="T61" s="264">
        <v>14.999983188116939</v>
      </c>
      <c r="U61" s="264">
        <v>12.25255085138358</v>
      </c>
      <c r="V61" s="264">
        <v>11.2861916019974</v>
      </c>
      <c r="W61" s="264">
        <v>12.975476428184241</v>
      </c>
      <c r="DA61" s="72" t="s">
        <v>1502</v>
      </c>
    </row>
    <row r="62" spans="1:105" ht="12" customHeight="1" x14ac:dyDescent="0.25">
      <c r="A62" s="59" t="s">
        <v>30</v>
      </c>
      <c r="B62" s="232">
        <v>1.139394999354965</v>
      </c>
      <c r="C62" s="232">
        <v>2.4183828729373631</v>
      </c>
      <c r="D62" s="232">
        <v>1.921241904720457</v>
      </c>
      <c r="E62" s="232">
        <v>2.592083348907233</v>
      </c>
      <c r="F62" s="232">
        <v>3.7536440669566811</v>
      </c>
      <c r="G62" s="232">
        <v>3.95609614431863</v>
      </c>
      <c r="H62" s="232">
        <v>3.4180965234968488</v>
      </c>
      <c r="I62" s="232">
        <v>4.6490089204774181</v>
      </c>
      <c r="J62" s="232">
        <v>4.6487899399423247</v>
      </c>
      <c r="K62" s="232">
        <v>3.016211939678255</v>
      </c>
      <c r="L62" s="232">
        <v>2.4278136978892411</v>
      </c>
      <c r="M62" s="232">
        <v>2.460791478337109</v>
      </c>
      <c r="N62" s="232">
        <v>2.3714674650445171</v>
      </c>
      <c r="O62" s="232">
        <v>2.651442009433906</v>
      </c>
      <c r="P62" s="232">
        <v>2.2566257716200488</v>
      </c>
      <c r="Q62" s="232">
        <v>1.7120273230763361</v>
      </c>
      <c r="R62" s="232">
        <v>1.3986005047942529</v>
      </c>
      <c r="S62" s="232">
        <v>1.6812542520861109</v>
      </c>
      <c r="T62" s="232">
        <v>1.835123047737595</v>
      </c>
      <c r="U62" s="232">
        <v>1.4866654467593581</v>
      </c>
      <c r="V62" s="232">
        <v>1.5983951064637629</v>
      </c>
      <c r="W62" s="232">
        <v>1.851801130800635</v>
      </c>
      <c r="DA62" s="71" t="s">
        <v>1503</v>
      </c>
    </row>
    <row r="63" spans="1:105" ht="12" customHeight="1" x14ac:dyDescent="0.25">
      <c r="A63" s="59" t="s">
        <v>33</v>
      </c>
      <c r="B63" s="297">
        <v>0.17231251031911701</v>
      </c>
      <c r="C63" s="297">
        <v>0.35464756840168998</v>
      </c>
      <c r="D63" s="297">
        <v>0.1804303432397017</v>
      </c>
      <c r="E63" s="297">
        <v>0.33643520412830341</v>
      </c>
      <c r="F63" s="297">
        <v>0.39376157440140391</v>
      </c>
      <c r="G63" s="297">
        <v>0.47338441476188059</v>
      </c>
      <c r="H63" s="297">
        <v>0.61121034347975212</v>
      </c>
      <c r="I63" s="297">
        <v>0.52126641995279765</v>
      </c>
      <c r="J63" s="297">
        <v>0.40111674225392158</v>
      </c>
      <c r="K63" s="297">
        <v>0.11320850524581889</v>
      </c>
      <c r="L63" s="297">
        <v>0.1286866506035145</v>
      </c>
      <c r="M63" s="297">
        <v>0.25126192218931021</v>
      </c>
      <c r="N63" s="297">
        <v>0.1208078269623009</v>
      </c>
      <c r="O63" s="297">
        <v>0.34346974999922841</v>
      </c>
      <c r="P63" s="297">
        <v>0.34774513971759158</v>
      </c>
      <c r="Q63" s="297">
        <v>0.16557359257870319</v>
      </c>
      <c r="R63" s="297">
        <v>0.30684341309473928</v>
      </c>
      <c r="S63" s="297">
        <v>0.30415591743289339</v>
      </c>
      <c r="T63" s="297">
        <v>0.28427873042824009</v>
      </c>
      <c r="U63" s="297">
        <v>0.25469681898092872</v>
      </c>
      <c r="V63" s="297">
        <v>0.24813983785172661</v>
      </c>
      <c r="W63" s="297">
        <v>0.2064678339070922</v>
      </c>
      <c r="DA63" s="122" t="s">
        <v>1504</v>
      </c>
    </row>
    <row r="64" spans="1:105" ht="12" customHeight="1" x14ac:dyDescent="0.25">
      <c r="A64" s="59" t="s">
        <v>160</v>
      </c>
      <c r="B64" s="297">
        <v>0.82966804070564748</v>
      </c>
      <c r="C64" s="297">
        <v>0.89549116413013174</v>
      </c>
      <c r="D64" s="297">
        <v>0.2444535302521772</v>
      </c>
      <c r="E64" s="297">
        <v>0.85036351028944135</v>
      </c>
      <c r="F64" s="297">
        <v>0.62084584589796099</v>
      </c>
      <c r="G64" s="297">
        <v>0.63943683757243652</v>
      </c>
      <c r="H64" s="297">
        <v>0.6361860176681573</v>
      </c>
      <c r="I64" s="297">
        <v>0.57328500511565594</v>
      </c>
      <c r="J64" s="297">
        <v>0.45949888872191269</v>
      </c>
      <c r="K64" s="297">
        <v>0.31086886974602967</v>
      </c>
      <c r="L64" s="297">
        <v>0.47198618701442502</v>
      </c>
      <c r="M64" s="297">
        <v>0.46063176422050028</v>
      </c>
      <c r="N64" s="297">
        <v>0.332172266634429</v>
      </c>
      <c r="O64" s="297">
        <v>0.62851369326187023</v>
      </c>
      <c r="P64" s="297">
        <v>0.47741607090881122</v>
      </c>
      <c r="Q64" s="297">
        <v>0.45563509944844671</v>
      </c>
      <c r="R64" s="297">
        <v>0.28103970851126081</v>
      </c>
      <c r="S64" s="297">
        <v>0.27324030943641209</v>
      </c>
      <c r="T64" s="297">
        <v>0.32819126870769127</v>
      </c>
      <c r="U64" s="297">
        <v>0.26641840684595403</v>
      </c>
      <c r="V64" s="297">
        <v>0.36676903427349322</v>
      </c>
      <c r="W64" s="297">
        <v>0.35699016121170751</v>
      </c>
      <c r="DA64" s="122" t="s">
        <v>1505</v>
      </c>
    </row>
    <row r="65" spans="1:105" ht="12" customHeight="1" x14ac:dyDescent="0.25">
      <c r="A65" s="59" t="s">
        <v>70</v>
      </c>
      <c r="B65" s="297">
        <v>1.864211790611298</v>
      </c>
      <c r="C65" s="297">
        <v>2.1204031208585121</v>
      </c>
      <c r="D65" s="297">
        <v>0.46232614797665178</v>
      </c>
      <c r="E65" s="297">
        <v>0.17241702465046399</v>
      </c>
      <c r="F65" s="297">
        <v>8.4077791078707567E-2</v>
      </c>
      <c r="G65" s="297">
        <v>0.1010792279179889</v>
      </c>
      <c r="H65" s="297">
        <v>8.7006741777298585E-2</v>
      </c>
      <c r="I65" s="297">
        <v>9.3221259442448093E-2</v>
      </c>
      <c r="J65" s="297">
        <v>8.9541216604926852E-2</v>
      </c>
      <c r="K65" s="297">
        <v>0</v>
      </c>
      <c r="L65" s="297">
        <v>0</v>
      </c>
      <c r="M65" s="297">
        <v>0.1121706763602436</v>
      </c>
      <c r="N65" s="297">
        <v>0.21559739538167361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1506</v>
      </c>
    </row>
    <row r="66" spans="1:105" ht="12" customHeight="1" x14ac:dyDescent="0.25">
      <c r="A66" s="59" t="s">
        <v>162</v>
      </c>
      <c r="B66" s="297">
        <v>5.2594713612240618</v>
      </c>
      <c r="C66" s="297">
        <v>5.9120345720040728</v>
      </c>
      <c r="D66" s="297">
        <v>3.2762305636794671</v>
      </c>
      <c r="E66" s="297">
        <v>5.0026019497867358</v>
      </c>
      <c r="F66" s="297">
        <v>7.8412315756090321</v>
      </c>
      <c r="G66" s="297">
        <v>10.54173641413529</v>
      </c>
      <c r="H66" s="297">
        <v>10.159176353271709</v>
      </c>
      <c r="I66" s="297">
        <v>11.320360241861261</v>
      </c>
      <c r="J66" s="297">
        <v>10.072676638537031</v>
      </c>
      <c r="K66" s="297">
        <v>7.4367714825863569</v>
      </c>
      <c r="L66" s="297">
        <v>10.75188781924459</v>
      </c>
      <c r="M66" s="297">
        <v>9.2183770024690812</v>
      </c>
      <c r="N66" s="297">
        <v>7.5674456518477324</v>
      </c>
      <c r="O66" s="297">
        <v>9.6997771776692456</v>
      </c>
      <c r="P66" s="297">
        <v>9.1621978225992375</v>
      </c>
      <c r="Q66" s="297">
        <v>10.14618851556374</v>
      </c>
      <c r="R66" s="297">
        <v>10.191934836042829</v>
      </c>
      <c r="S66" s="297">
        <v>11.17159036601416</v>
      </c>
      <c r="T66" s="297">
        <v>12.552390141243411</v>
      </c>
      <c r="U66" s="297">
        <v>10.24477017879734</v>
      </c>
      <c r="V66" s="297">
        <v>9.0728876234084179</v>
      </c>
      <c r="W66" s="297">
        <v>10.56021730226481</v>
      </c>
      <c r="DA66" s="122" t="s">
        <v>1507</v>
      </c>
    </row>
    <row r="67" spans="1:105" ht="12" customHeight="1" x14ac:dyDescent="0.25">
      <c r="A67" s="60" t="s">
        <v>1508</v>
      </c>
      <c r="B67" s="264">
        <v>1.8157607029796099</v>
      </c>
      <c r="C67" s="264">
        <v>2.2931470553980571</v>
      </c>
      <c r="D67" s="264">
        <v>1.1924724613530859</v>
      </c>
      <c r="E67" s="264">
        <v>1.7804581202978571</v>
      </c>
      <c r="F67" s="264">
        <v>2.5564154056963542</v>
      </c>
      <c r="G67" s="264">
        <v>3.1885066110339029</v>
      </c>
      <c r="H67" s="264">
        <v>3.0364677991886211</v>
      </c>
      <c r="I67" s="264">
        <v>3.5051561823650519</v>
      </c>
      <c r="J67" s="264">
        <v>3.39036763205451</v>
      </c>
      <c r="K67" s="264">
        <v>2.8205863159356221</v>
      </c>
      <c r="L67" s="264">
        <v>3.239941491875308</v>
      </c>
      <c r="M67" s="264">
        <v>2.7274246468794239</v>
      </c>
      <c r="N67" s="264">
        <v>3.1661737752139478</v>
      </c>
      <c r="O67" s="264">
        <v>3.4431387442322579</v>
      </c>
      <c r="P67" s="264">
        <v>3.00579934391937</v>
      </c>
      <c r="Q67" s="264">
        <v>3.0201362683014001</v>
      </c>
      <c r="R67" s="264">
        <v>2.6399338105559549</v>
      </c>
      <c r="S67" s="264">
        <v>2.941296222853369</v>
      </c>
      <c r="T67" s="264">
        <v>3.3805936050189751</v>
      </c>
      <c r="U67" s="264">
        <v>2.6899632613692912</v>
      </c>
      <c r="V67" s="264">
        <v>2.5295131875224541</v>
      </c>
      <c r="W67" s="264">
        <v>2.881900603100477</v>
      </c>
      <c r="DA67" s="72" t="s">
        <v>1509</v>
      </c>
    </row>
    <row r="68" spans="1:105" ht="12" customHeight="1" x14ac:dyDescent="0.25">
      <c r="A68" s="147" t="s">
        <v>30</v>
      </c>
      <c r="B68" s="231">
        <v>0.22329795541452949</v>
      </c>
      <c r="C68" s="231">
        <v>0.47395323943157969</v>
      </c>
      <c r="D68" s="231">
        <v>0.37652384767676272</v>
      </c>
      <c r="E68" s="231">
        <v>0.41949953622728842</v>
      </c>
      <c r="F68" s="231">
        <v>0.55576203003176272</v>
      </c>
      <c r="G68" s="231">
        <v>0.5601437418624241</v>
      </c>
      <c r="H68" s="231">
        <v>0.46539607225525298</v>
      </c>
      <c r="I68" s="231">
        <v>0.69087432273726446</v>
      </c>
      <c r="J68" s="231">
        <v>0.63286673291695916</v>
      </c>
      <c r="K68" s="231">
        <v>0.29551236695740868</v>
      </c>
      <c r="L68" s="231">
        <v>0.28786923084447252</v>
      </c>
      <c r="M68" s="231">
        <v>0.30953675245798218</v>
      </c>
      <c r="N68" s="231">
        <v>0.20951414638797611</v>
      </c>
      <c r="O68" s="231">
        <v>0.227132513988096</v>
      </c>
      <c r="P68" s="231">
        <v>0.18242196052718901</v>
      </c>
      <c r="Q68" s="231">
        <v>0.15780718829682441</v>
      </c>
      <c r="R68" s="231">
        <v>0.14775555061886159</v>
      </c>
      <c r="S68" s="231">
        <v>0.1670545630602441</v>
      </c>
      <c r="T68" s="231">
        <v>0.166164939716065</v>
      </c>
      <c r="U68" s="231">
        <v>0.13818961767785931</v>
      </c>
      <c r="V68" s="231">
        <v>0.1349566481707889</v>
      </c>
      <c r="W68" s="231">
        <v>0.16521668835566389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3.376970345524289E-2</v>
      </c>
      <c r="C70" s="231">
        <v>6.9503619869899447E-2</v>
      </c>
      <c r="D70" s="231">
        <v>3.5360631530747443E-2</v>
      </c>
      <c r="E70" s="231">
        <v>5.4448253819405761E-2</v>
      </c>
      <c r="F70" s="231">
        <v>5.8300075349246673E-2</v>
      </c>
      <c r="G70" s="231">
        <v>6.702650991050256E-2</v>
      </c>
      <c r="H70" s="231">
        <v>8.3220263448339438E-2</v>
      </c>
      <c r="I70" s="231">
        <v>7.746373281073099E-2</v>
      </c>
      <c r="J70" s="231">
        <v>5.4606348204170027E-2</v>
      </c>
      <c r="K70" s="231">
        <v>1.109156584947104E-2</v>
      </c>
      <c r="L70" s="231">
        <v>1.525855429574033E-2</v>
      </c>
      <c r="M70" s="231">
        <v>3.1605603357902537E-2</v>
      </c>
      <c r="N70" s="231">
        <v>1.067311658965461E-2</v>
      </c>
      <c r="O70" s="231">
        <v>2.94229130860168E-2</v>
      </c>
      <c r="P70" s="231">
        <v>2.8111152034545339E-2</v>
      </c>
      <c r="Q70" s="231">
        <v>1.526184935769513E-2</v>
      </c>
      <c r="R70" s="231">
        <v>3.2416560197262058E-2</v>
      </c>
      <c r="S70" s="231">
        <v>3.0221861937832151E-2</v>
      </c>
      <c r="T70" s="231">
        <v>2.5740594431748701E-2</v>
      </c>
      <c r="U70" s="231">
        <v>2.36747656410949E-2</v>
      </c>
      <c r="V70" s="231">
        <v>2.0951090665060949E-2</v>
      </c>
      <c r="W70" s="231">
        <v>1.8420947693961388E-2</v>
      </c>
      <c r="DA70" s="73" t="s">
        <v>1512</v>
      </c>
    </row>
    <row r="71" spans="1:105" ht="12" customHeight="1" x14ac:dyDescent="0.25">
      <c r="A71" s="147" t="s">
        <v>160</v>
      </c>
      <c r="B71" s="231">
        <v>0.16259784997058169</v>
      </c>
      <c r="C71" s="231">
        <v>0.17549782661433239</v>
      </c>
      <c r="D71" s="231">
        <v>4.7907857705253402E-2</v>
      </c>
      <c r="E71" s="231">
        <v>0.13762176989463629</v>
      </c>
      <c r="F71" s="231">
        <v>9.1922020707942559E-2</v>
      </c>
      <c r="G71" s="231">
        <v>9.0537876183034369E-2</v>
      </c>
      <c r="H71" s="231">
        <v>8.6620863925624736E-2</v>
      </c>
      <c r="I71" s="231">
        <v>8.5194048112094148E-2</v>
      </c>
      <c r="J71" s="231">
        <v>6.2554248361675377E-2</v>
      </c>
      <c r="K71" s="231">
        <v>3.045727467076571E-2</v>
      </c>
      <c r="L71" s="231">
        <v>5.5964055538192441E-2</v>
      </c>
      <c r="M71" s="231">
        <v>5.7941707629837608E-2</v>
      </c>
      <c r="N71" s="231">
        <v>2.9346718824314621E-2</v>
      </c>
      <c r="O71" s="231">
        <v>5.3840851400325587E-2</v>
      </c>
      <c r="P71" s="231">
        <v>3.8593539406336509E-2</v>
      </c>
      <c r="Q71" s="231">
        <v>4.1998450003766293E-2</v>
      </c>
      <c r="R71" s="231">
        <v>2.9690520441328191E-2</v>
      </c>
      <c r="S71" s="231">
        <v>2.714999260029102E-2</v>
      </c>
      <c r="T71" s="231">
        <v>2.9716744306265312E-2</v>
      </c>
      <c r="U71" s="231">
        <v>2.4764319278852569E-2</v>
      </c>
      <c r="V71" s="231">
        <v>3.0967261672800929E-2</v>
      </c>
      <c r="W71" s="231">
        <v>3.1850467758086053E-2</v>
      </c>
      <c r="DA71" s="73" t="s">
        <v>1513</v>
      </c>
    </row>
    <row r="72" spans="1:105" ht="12" customHeight="1" x14ac:dyDescent="0.25">
      <c r="A72" s="147" t="s">
        <v>70</v>
      </c>
      <c r="B72" s="231">
        <v>0.36534711977744649</v>
      </c>
      <c r="C72" s="231">
        <v>0.4155553445559621</v>
      </c>
      <c r="D72" s="231">
        <v>9.0606403956754039E-2</v>
      </c>
      <c r="E72" s="231">
        <v>2.790375622336793E-2</v>
      </c>
      <c r="F72" s="231">
        <v>1.244850151398977E-2</v>
      </c>
      <c r="G72" s="231">
        <v>1.431181014947217E-2</v>
      </c>
      <c r="H72" s="231">
        <v>1.184653376653514E-2</v>
      </c>
      <c r="I72" s="231">
        <v>1.385331273475E-2</v>
      </c>
      <c r="J72" s="231">
        <v>1.2189765067094609E-2</v>
      </c>
      <c r="K72" s="231">
        <v>0</v>
      </c>
      <c r="L72" s="231">
        <v>0</v>
      </c>
      <c r="M72" s="231">
        <v>1.4109666417175671E-2</v>
      </c>
      <c r="N72" s="231">
        <v>1.9047574939432869E-2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1514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0.2376601724254831</v>
      </c>
      <c r="F73" s="231">
        <v>0.51039417039587642</v>
      </c>
      <c r="G73" s="231">
        <v>0.69172246313311458</v>
      </c>
      <c r="H73" s="231">
        <v>0.77914559621839641</v>
      </c>
      <c r="I73" s="231">
        <v>0.69493084102908487</v>
      </c>
      <c r="J73" s="231">
        <v>0.62209182062439061</v>
      </c>
      <c r="K73" s="231">
        <v>0.44909683246584009</v>
      </c>
      <c r="L73" s="231">
        <v>0.46054856119306831</v>
      </c>
      <c r="M73" s="231">
        <v>0.43772983873707128</v>
      </c>
      <c r="N73" s="231">
        <v>0.2460772354795398</v>
      </c>
      <c r="O73" s="231">
        <v>0.70911774164697938</v>
      </c>
      <c r="P73" s="231">
        <v>0.71372303564683215</v>
      </c>
      <c r="Q73" s="231">
        <v>0.52767893631845464</v>
      </c>
      <c r="R73" s="231">
        <v>0.54331273017539405</v>
      </c>
      <c r="S73" s="231">
        <v>0.63309586920047611</v>
      </c>
      <c r="T73" s="231">
        <v>0.76485299430439802</v>
      </c>
      <c r="U73" s="231">
        <v>0.5349893740371805</v>
      </c>
      <c r="V73" s="231">
        <v>0.641381832327099</v>
      </c>
      <c r="W73" s="231">
        <v>0.76404371445414554</v>
      </c>
      <c r="DA73" s="73" t="s">
        <v>1515</v>
      </c>
    </row>
    <row r="74" spans="1:105" ht="12" customHeight="1" x14ac:dyDescent="0.25">
      <c r="A74" s="147" t="s">
        <v>162</v>
      </c>
      <c r="B74" s="231">
        <v>1.0307480743618089</v>
      </c>
      <c r="C74" s="231">
        <v>1.158637024926283</v>
      </c>
      <c r="D74" s="231">
        <v>0.64207372048356848</v>
      </c>
      <c r="E74" s="231">
        <v>0.80961486008927319</v>
      </c>
      <c r="F74" s="231">
        <v>1.160967502692078</v>
      </c>
      <c r="G74" s="231">
        <v>1.4926046954700929</v>
      </c>
      <c r="H74" s="231">
        <v>1.3832379336450471</v>
      </c>
      <c r="I74" s="231">
        <v>1.6822824711712101</v>
      </c>
      <c r="J74" s="231">
        <v>1.371251882385333</v>
      </c>
      <c r="K74" s="231">
        <v>0.72861522575064142</v>
      </c>
      <c r="L74" s="231">
        <v>1.2748662219604929</v>
      </c>
      <c r="M74" s="231">
        <v>1.159556388827323</v>
      </c>
      <c r="N74" s="231">
        <v>0.66856785490604076</v>
      </c>
      <c r="O74" s="231">
        <v>0.83091946482312562</v>
      </c>
      <c r="P74" s="231">
        <v>0.74065718408267356</v>
      </c>
      <c r="Q74" s="231">
        <v>0.93523126645756904</v>
      </c>
      <c r="R74" s="231">
        <v>1.0767298727613419</v>
      </c>
      <c r="S74" s="231">
        <v>1.110043376822307</v>
      </c>
      <c r="T74" s="231">
        <v>1.1365816334134371</v>
      </c>
      <c r="U74" s="231">
        <v>0.95227939634403602</v>
      </c>
      <c r="V74" s="231">
        <v>0.76604745468369229</v>
      </c>
      <c r="W74" s="231">
        <v>0.94217683636581229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9.3709771618402479E-2</v>
      </c>
      <c r="F76" s="231">
        <v>0.16662110500545829</v>
      </c>
      <c r="G76" s="231">
        <v>0.27215951432526231</v>
      </c>
      <c r="H76" s="231">
        <v>0.22700053592942501</v>
      </c>
      <c r="I76" s="231">
        <v>0.1680668229013603</v>
      </c>
      <c r="J76" s="231">
        <v>0.197417684410546</v>
      </c>
      <c r="K76" s="231">
        <v>0.26963557655558718</v>
      </c>
      <c r="L76" s="231">
        <v>0.37480917899895871</v>
      </c>
      <c r="M76" s="231">
        <v>0.43717487603409388</v>
      </c>
      <c r="N76" s="231">
        <v>0.33381422757109758</v>
      </c>
      <c r="O76" s="231">
        <v>0.58262727933350023</v>
      </c>
      <c r="P76" s="231">
        <v>0.74117511648341416</v>
      </c>
      <c r="Q76" s="231">
        <v>0.75570661939862094</v>
      </c>
      <c r="R76" s="231">
        <v>0.78662285296755641</v>
      </c>
      <c r="S76" s="231">
        <v>0.95889430802609765</v>
      </c>
      <c r="T76" s="231">
        <v>1.2411997353943029</v>
      </c>
      <c r="U76" s="231">
        <v>1.0064710229571141</v>
      </c>
      <c r="V76" s="231">
        <v>0.92375056546516932</v>
      </c>
      <c r="W76" s="231">
        <v>0.9412202489382584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9.249063086855748E-2</v>
      </c>
      <c r="J77" s="231">
        <v>0.43738915008434198</v>
      </c>
      <c r="K77" s="231">
        <v>1.036177473685908</v>
      </c>
      <c r="L77" s="231">
        <v>0.77062568904438267</v>
      </c>
      <c r="M77" s="231">
        <v>0.27976981341803769</v>
      </c>
      <c r="N77" s="231">
        <v>1.6491329005158919</v>
      </c>
      <c r="O77" s="231">
        <v>1.0100779799542139</v>
      </c>
      <c r="P77" s="231">
        <v>0.56111735573837918</v>
      </c>
      <c r="Q77" s="231">
        <v>0.58645195846846976</v>
      </c>
      <c r="R77" s="231">
        <v>2.340572339421107E-2</v>
      </c>
      <c r="S77" s="231">
        <v>1.483625120612039E-2</v>
      </c>
      <c r="T77" s="231">
        <v>1.6336963452757449E-2</v>
      </c>
      <c r="U77" s="231">
        <v>9.5947654331534453E-3</v>
      </c>
      <c r="V77" s="231">
        <v>1.1458334537842519E-2</v>
      </c>
      <c r="W77" s="231">
        <v>1.8971699534549361E-2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48.61551413941239</v>
      </c>
      <c r="C79" s="263">
        <f t="shared" si="2"/>
        <v>61.180087942558487</v>
      </c>
      <c r="D79" s="263">
        <f t="shared" si="2"/>
        <v>32.365308443362075</v>
      </c>
      <c r="E79" s="263">
        <f t="shared" si="2"/>
        <v>48.103475351508216</v>
      </c>
      <c r="F79" s="263">
        <f t="shared" si="2"/>
        <v>67.858707727399306</v>
      </c>
      <c r="G79" s="263">
        <f t="shared" si="2"/>
        <v>84.175006619356012</v>
      </c>
      <c r="H79" s="263">
        <f t="shared" si="2"/>
        <v>79.881169754913984</v>
      </c>
      <c r="I79" s="263">
        <f t="shared" si="2"/>
        <v>91.251500508749558</v>
      </c>
      <c r="J79" s="263">
        <f t="shared" si="2"/>
        <v>83.705460108477624</v>
      </c>
      <c r="K79" s="263">
        <f t="shared" si="2"/>
        <v>58.894744622022223</v>
      </c>
      <c r="L79" s="263">
        <f t="shared" si="2"/>
        <v>74.981884098842997</v>
      </c>
      <c r="M79" s="263">
        <f t="shared" si="2"/>
        <v>68.328835796492328</v>
      </c>
      <c r="N79" s="263">
        <f t="shared" si="2"/>
        <v>58.349521768529939</v>
      </c>
      <c r="O79" s="263">
        <f t="shared" si="2"/>
        <v>76.118044827045168</v>
      </c>
      <c r="P79" s="263">
        <f t="shared" si="2"/>
        <v>71.510800705542238</v>
      </c>
      <c r="Q79" s="263">
        <f t="shared" si="2"/>
        <v>72.605140505617697</v>
      </c>
      <c r="R79" s="263">
        <f t="shared" si="2"/>
        <v>68.933811582203219</v>
      </c>
      <c r="S79" s="263">
        <f t="shared" si="2"/>
        <v>76.96983107165336</v>
      </c>
      <c r="T79" s="263">
        <f t="shared" si="2"/>
        <v>88.015512243929948</v>
      </c>
      <c r="U79" s="263">
        <f t="shared" si="2"/>
        <v>70.645113766188814</v>
      </c>
      <c r="V79" s="263">
        <f t="shared" si="2"/>
        <v>66.327649338315211</v>
      </c>
      <c r="W79" s="263">
        <f t="shared" si="2"/>
        <v>75.763833820433177</v>
      </c>
      <c r="DA79" s="70"/>
    </row>
    <row r="80" spans="1:105" ht="12" customHeight="1" x14ac:dyDescent="0.25">
      <c r="A80" s="60" t="s">
        <v>1523</v>
      </c>
      <c r="B80" s="264">
        <v>44.172499597984427</v>
      </c>
      <c r="C80" s="264">
        <v>55.786005951373113</v>
      </c>
      <c r="D80" s="264">
        <v>29.00959869507555</v>
      </c>
      <c r="E80" s="264">
        <v>43.313684162250759</v>
      </c>
      <c r="F80" s="264">
        <v>62.190606006121698</v>
      </c>
      <c r="G80" s="264">
        <v>77.56765897782924</v>
      </c>
      <c r="H80" s="264">
        <v>73.868969858666603</v>
      </c>
      <c r="I80" s="264">
        <v>84.155777213222947</v>
      </c>
      <c r="J80" s="264">
        <v>77.052048523066048</v>
      </c>
      <c r="K80" s="264">
        <v>54.760197661498012</v>
      </c>
      <c r="L80" s="264">
        <v>68.976316108233178</v>
      </c>
      <c r="M80" s="264">
        <v>62.914171201207793</v>
      </c>
      <c r="N80" s="264">
        <v>53.638288966492063</v>
      </c>
      <c r="O80" s="264">
        <v>70.655480854449692</v>
      </c>
      <c r="P80" s="264">
        <v>66.07080731107456</v>
      </c>
      <c r="Q80" s="264">
        <v>66.091027490795796</v>
      </c>
      <c r="R80" s="264">
        <v>63.942223164872473</v>
      </c>
      <c r="S80" s="264">
        <v>71.376386994509829</v>
      </c>
      <c r="T80" s="264">
        <v>82.045654574544301</v>
      </c>
      <c r="U80" s="264">
        <v>65.324496417907554</v>
      </c>
      <c r="V80" s="264">
        <v>61.398918497357869</v>
      </c>
      <c r="W80" s="264">
        <v>69.881682501099419</v>
      </c>
      <c r="DA80" s="72" t="s">
        <v>1524</v>
      </c>
    </row>
    <row r="81" spans="1:105" ht="12" customHeight="1" x14ac:dyDescent="0.25">
      <c r="A81" s="59" t="s">
        <v>30</v>
      </c>
      <c r="B81" s="232">
        <v>5.432229494554611</v>
      </c>
      <c r="C81" s="232">
        <v>11.529988089234459</v>
      </c>
      <c r="D81" s="232">
        <v>9.1597970386960945</v>
      </c>
      <c r="E81" s="232">
        <v>10.20527818723404</v>
      </c>
      <c r="F81" s="232">
        <v>13.52017256892289</v>
      </c>
      <c r="G81" s="232">
        <v>13.626767652603659</v>
      </c>
      <c r="H81" s="232">
        <v>11.321815578927399</v>
      </c>
      <c r="I81" s="232">
        <v>17.036848384137141</v>
      </c>
      <c r="J81" s="232">
        <v>16.513387588526431</v>
      </c>
      <c r="K81" s="232">
        <v>9.0687264279652382</v>
      </c>
      <c r="L81" s="232">
        <v>8.0411582195352906</v>
      </c>
      <c r="M81" s="232">
        <v>7.9562885955073908</v>
      </c>
      <c r="N81" s="232">
        <v>7.4078296201234064</v>
      </c>
      <c r="O81" s="232">
        <v>6.5958718455068537</v>
      </c>
      <c r="P81" s="232">
        <v>4.9301979814022481</v>
      </c>
      <c r="Q81" s="232">
        <v>4.2855349717427371</v>
      </c>
      <c r="R81" s="232">
        <v>3.6108224627423331</v>
      </c>
      <c r="S81" s="232">
        <v>4.0744624077243339</v>
      </c>
      <c r="T81" s="232">
        <v>4.0523398476512797</v>
      </c>
      <c r="U81" s="232">
        <v>3.3678828857584131</v>
      </c>
      <c r="V81" s="232">
        <v>3.2907115712326029</v>
      </c>
      <c r="W81" s="232">
        <v>4.0328001667009339</v>
      </c>
      <c r="DA81" s="71" t="s">
        <v>1525</v>
      </c>
    </row>
    <row r="82" spans="1:105" ht="12" customHeight="1" x14ac:dyDescent="0.25">
      <c r="A82" s="59" t="s">
        <v>33</v>
      </c>
      <c r="B82" s="297">
        <v>0.82152466999255314</v>
      </c>
      <c r="C82" s="297">
        <v>1.6908332776029209</v>
      </c>
      <c r="D82" s="297">
        <v>0.86022760571548607</v>
      </c>
      <c r="E82" s="297">
        <v>1.3245773333468069</v>
      </c>
      <c r="F82" s="297">
        <v>1.418281632982328</v>
      </c>
      <c r="G82" s="297">
        <v>1.630571956545545</v>
      </c>
      <c r="H82" s="297">
        <v>2.0245217597691418</v>
      </c>
      <c r="I82" s="297">
        <v>1.9102430467192539</v>
      </c>
      <c r="J82" s="297">
        <v>1.424843092215142</v>
      </c>
      <c r="K82" s="297">
        <v>0.34037958337328039</v>
      </c>
      <c r="L82" s="297">
        <v>0.42622286839577939</v>
      </c>
      <c r="M82" s="297">
        <v>0.8123859268851924</v>
      </c>
      <c r="N82" s="297">
        <v>0.37737131632850651</v>
      </c>
      <c r="O82" s="297">
        <v>0.85443409501039047</v>
      </c>
      <c r="P82" s="297">
        <v>0.75974156080265609</v>
      </c>
      <c r="Q82" s="297">
        <v>0.41446267348005278</v>
      </c>
      <c r="R82" s="297">
        <v>0.79218982457753384</v>
      </c>
      <c r="S82" s="297">
        <v>0.73711150477658804</v>
      </c>
      <c r="T82" s="297">
        <v>0.62774756634128326</v>
      </c>
      <c r="U82" s="297">
        <v>0.57698862886252644</v>
      </c>
      <c r="V82" s="297">
        <v>0.51086032008004656</v>
      </c>
      <c r="W82" s="297">
        <v>0.44963981344957121</v>
      </c>
      <c r="DA82" s="122" t="s">
        <v>1526</v>
      </c>
    </row>
    <row r="83" spans="1:105" ht="12" customHeight="1" x14ac:dyDescent="0.25">
      <c r="A83" s="59" t="s">
        <v>160</v>
      </c>
      <c r="B83" s="297">
        <v>3.9555616831406391</v>
      </c>
      <c r="C83" s="297">
        <v>4.2693828888617604</v>
      </c>
      <c r="D83" s="297">
        <v>1.165467355777094</v>
      </c>
      <c r="E83" s="297">
        <v>3.347961857181462</v>
      </c>
      <c r="F83" s="297">
        <v>2.236211751969559</v>
      </c>
      <c r="G83" s="297">
        <v>2.2025392953679108</v>
      </c>
      <c r="H83" s="297">
        <v>2.107249083347241</v>
      </c>
      <c r="I83" s="297">
        <v>2.100871364224381</v>
      </c>
      <c r="J83" s="297">
        <v>1.632227599867905</v>
      </c>
      <c r="K83" s="297">
        <v>0.93467726773809823</v>
      </c>
      <c r="L83" s="297">
        <v>1.5632647638975921</v>
      </c>
      <c r="M83" s="297">
        <v>1.4893253998394871</v>
      </c>
      <c r="N83" s="297">
        <v>1.0376172526203571</v>
      </c>
      <c r="O83" s="297">
        <v>1.56352496458582</v>
      </c>
      <c r="P83" s="297">
        <v>1.0430421289542551</v>
      </c>
      <c r="Q83" s="297">
        <v>1.1405426342910849</v>
      </c>
      <c r="R83" s="297">
        <v>0.72557137576916764</v>
      </c>
      <c r="S83" s="297">
        <v>0.66218858194245567</v>
      </c>
      <c r="T83" s="297">
        <v>0.72471573907537501</v>
      </c>
      <c r="U83" s="297">
        <v>0.60354264291497139</v>
      </c>
      <c r="V83" s="297">
        <v>0.75508933940855572</v>
      </c>
      <c r="W83" s="297">
        <v>0.7774430837628441</v>
      </c>
      <c r="DA83" s="122" t="s">
        <v>1527</v>
      </c>
    </row>
    <row r="84" spans="1:105" ht="12" customHeight="1" x14ac:dyDescent="0.25">
      <c r="A84" s="59" t="s">
        <v>70</v>
      </c>
      <c r="B84" s="297">
        <v>8.8878977692443453</v>
      </c>
      <c r="C84" s="297">
        <v>10.10932677429172</v>
      </c>
      <c r="D84" s="297">
        <v>2.204206388973426</v>
      </c>
      <c r="E84" s="297">
        <v>0.67882219200820404</v>
      </c>
      <c r="F84" s="297">
        <v>0.30283804865910058</v>
      </c>
      <c r="G84" s="297">
        <v>0.3481672596155358</v>
      </c>
      <c r="H84" s="297">
        <v>0.28819381715942949</v>
      </c>
      <c r="I84" s="297">
        <v>0.34162043791824043</v>
      </c>
      <c r="J84" s="297">
        <v>0.31806746143571729</v>
      </c>
      <c r="K84" s="297">
        <v>0</v>
      </c>
      <c r="L84" s="297">
        <v>0</v>
      </c>
      <c r="M84" s="297">
        <v>0.36267285584004139</v>
      </c>
      <c r="N84" s="297">
        <v>0.67346855694680097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1528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5.781623015463758</v>
      </c>
      <c r="F85" s="297">
        <v>12.41649643018992</v>
      </c>
      <c r="G85" s="297">
        <v>16.827718638543221</v>
      </c>
      <c r="H85" s="297">
        <v>18.954484739785102</v>
      </c>
      <c r="I85" s="297">
        <v>17.136881465163221</v>
      </c>
      <c r="J85" s="297">
        <v>16.23223787142966</v>
      </c>
      <c r="K85" s="297">
        <v>13.78194880718962</v>
      </c>
      <c r="L85" s="297">
        <v>12.8646741350888</v>
      </c>
      <c r="M85" s="297">
        <v>11.25134542570936</v>
      </c>
      <c r="N85" s="297">
        <v>8.7005973832802326</v>
      </c>
      <c r="O85" s="297">
        <v>20.59260325681003</v>
      </c>
      <c r="P85" s="297">
        <v>19.28932163352032</v>
      </c>
      <c r="Q85" s="297">
        <v>14.330060372099361</v>
      </c>
      <c r="R85" s="297">
        <v>13.27737470568327</v>
      </c>
      <c r="S85" s="297">
        <v>15.44121436906013</v>
      </c>
      <c r="T85" s="297">
        <v>18.65281732543156</v>
      </c>
      <c r="U85" s="297">
        <v>13.0384726954137</v>
      </c>
      <c r="V85" s="297">
        <v>15.63911556654968</v>
      </c>
      <c r="W85" s="297">
        <v>18.64966335836769</v>
      </c>
      <c r="DA85" s="122" t="s">
        <v>1529</v>
      </c>
    </row>
    <row r="86" spans="1:105" ht="12" customHeight="1" x14ac:dyDescent="0.25">
      <c r="A86" s="59" t="s">
        <v>162</v>
      </c>
      <c r="B86" s="297">
        <v>25.075285981052279</v>
      </c>
      <c r="C86" s="297">
        <v>28.186474921382239</v>
      </c>
      <c r="D86" s="297">
        <v>15.61990030591345</v>
      </c>
      <c r="E86" s="297">
        <v>19.695718727214491</v>
      </c>
      <c r="F86" s="297">
        <v>28.243169081578429</v>
      </c>
      <c r="G86" s="297">
        <v>36.310996378768301</v>
      </c>
      <c r="H86" s="297">
        <v>33.650401711848701</v>
      </c>
      <c r="I86" s="297">
        <v>41.484812009050437</v>
      </c>
      <c r="J86" s="297">
        <v>35.780066540954799</v>
      </c>
      <c r="K86" s="297">
        <v>22.35984984863606</v>
      </c>
      <c r="L86" s="297">
        <v>35.611312016406721</v>
      </c>
      <c r="M86" s="297">
        <v>29.80507225398674</v>
      </c>
      <c r="N86" s="297">
        <v>23.63867473399192</v>
      </c>
      <c r="O86" s="297">
        <v>24.129695073941381</v>
      </c>
      <c r="P86" s="297">
        <v>20.017253094542969</v>
      </c>
      <c r="Q86" s="297">
        <v>25.397869021862661</v>
      </c>
      <c r="R86" s="297">
        <v>26.312922895879659</v>
      </c>
      <c r="S86" s="297">
        <v>27.07396868994725</v>
      </c>
      <c r="T86" s="297">
        <v>27.718332465681719</v>
      </c>
      <c r="U86" s="297">
        <v>23.208440223662919</v>
      </c>
      <c r="V86" s="297">
        <v>18.678896204140759</v>
      </c>
      <c r="W86" s="297">
        <v>22.997742785997129</v>
      </c>
      <c r="DA86" s="122" t="s">
        <v>1530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2.2797028498019989</v>
      </c>
      <c r="F87" s="297">
        <v>4.0534364918194754</v>
      </c>
      <c r="G87" s="297">
        <v>6.6208977963850639</v>
      </c>
      <c r="H87" s="297">
        <v>5.5223031678295893</v>
      </c>
      <c r="I87" s="297">
        <v>4.1445005060102798</v>
      </c>
      <c r="J87" s="297">
        <v>5.1512183686363864</v>
      </c>
      <c r="K87" s="297">
        <v>8.2746157265957123</v>
      </c>
      <c r="L87" s="297">
        <v>10.469684104908991</v>
      </c>
      <c r="M87" s="297">
        <v>11.23708074343959</v>
      </c>
      <c r="N87" s="297">
        <v>11.80273010320084</v>
      </c>
      <c r="O87" s="297">
        <v>16.919351618595218</v>
      </c>
      <c r="P87" s="297">
        <v>20.031250911852108</v>
      </c>
      <c r="Q87" s="297">
        <v>20.52255781731991</v>
      </c>
      <c r="R87" s="297">
        <v>19.2233419002205</v>
      </c>
      <c r="S87" s="297">
        <v>23.387441441059089</v>
      </c>
      <c r="T87" s="297">
        <v>30.26970163036308</v>
      </c>
      <c r="U87" s="297">
        <v>24.529169341295031</v>
      </c>
      <c r="V87" s="297">
        <v>22.524245495946229</v>
      </c>
      <c r="W87" s="297">
        <v>22.97439329282124</v>
      </c>
      <c r="DA87" s="122" t="s">
        <v>1531</v>
      </c>
    </row>
    <row r="88" spans="1:105" ht="12" customHeight="1" x14ac:dyDescent="0.25">
      <c r="A88" s="60" t="s">
        <v>1532</v>
      </c>
      <c r="B88" s="264">
        <v>4.4430145414279618</v>
      </c>
      <c r="C88" s="264">
        <v>5.3940819911853719</v>
      </c>
      <c r="D88" s="264">
        <v>3.355709748286527</v>
      </c>
      <c r="E88" s="264">
        <v>4.7897911892574543</v>
      </c>
      <c r="F88" s="264">
        <v>5.6681017212776084</v>
      </c>
      <c r="G88" s="264">
        <v>6.6073476415267756</v>
      </c>
      <c r="H88" s="264">
        <v>6.0121998962473828</v>
      </c>
      <c r="I88" s="264">
        <v>7.0957232955266134</v>
      </c>
      <c r="J88" s="264">
        <v>6.653411585411579</v>
      </c>
      <c r="K88" s="264">
        <v>4.1345469605242098</v>
      </c>
      <c r="L88" s="264">
        <v>6.0055679906098209</v>
      </c>
      <c r="M88" s="264">
        <v>5.41466459528454</v>
      </c>
      <c r="N88" s="264">
        <v>4.7112328020378804</v>
      </c>
      <c r="O88" s="264">
        <v>5.46256397259548</v>
      </c>
      <c r="P88" s="264">
        <v>5.4399933944676704</v>
      </c>
      <c r="Q88" s="264">
        <v>6.5141130148219064</v>
      </c>
      <c r="R88" s="264">
        <v>4.9915884173307443</v>
      </c>
      <c r="S88" s="264">
        <v>5.5934440771435261</v>
      </c>
      <c r="T88" s="264">
        <v>5.9698576693856422</v>
      </c>
      <c r="U88" s="264">
        <v>5.3206173482812673</v>
      </c>
      <c r="V88" s="264">
        <v>4.9287308409573418</v>
      </c>
      <c r="W88" s="264">
        <v>5.8821513193337527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9.6346337377430373</v>
      </c>
      <c r="C89" s="263">
        <f t="shared" si="3"/>
        <v>11.938165004350175</v>
      </c>
      <c r="D89" s="263">
        <f t="shared" si="3"/>
        <v>6.790394582867993</v>
      </c>
      <c r="E89" s="263">
        <f t="shared" si="3"/>
        <v>9.8355687584248894</v>
      </c>
      <c r="F89" s="263">
        <f t="shared" si="3"/>
        <v>12.756771617937151</v>
      </c>
      <c r="G89" s="263">
        <f t="shared" si="3"/>
        <v>15.358021887004671</v>
      </c>
      <c r="H89" s="263">
        <f t="shared" si="3"/>
        <v>14.302409172800306</v>
      </c>
      <c r="I89" s="263">
        <f t="shared" si="3"/>
        <v>16.644552068782176</v>
      </c>
      <c r="J89" s="263">
        <f t="shared" si="3"/>
        <v>15.385364543758055</v>
      </c>
      <c r="K89" s="263">
        <f t="shared" si="3"/>
        <v>10.167268361625784</v>
      </c>
      <c r="L89" s="263">
        <f t="shared" si="3"/>
        <v>13.692666036730206</v>
      </c>
      <c r="M89" s="263">
        <f t="shared" si="3"/>
        <v>12.38736268764249</v>
      </c>
      <c r="N89" s="263">
        <f t="shared" si="3"/>
        <v>10.633486460810596</v>
      </c>
      <c r="O89" s="263">
        <f t="shared" si="3"/>
        <v>12.874875666129029</v>
      </c>
      <c r="P89" s="263">
        <f t="shared" si="3"/>
        <v>12.276026550977882</v>
      </c>
      <c r="Q89" s="263">
        <f t="shared" si="3"/>
        <v>13.537332050398337</v>
      </c>
      <c r="R89" s="263">
        <f t="shared" si="3"/>
        <v>11.766911377411978</v>
      </c>
      <c r="S89" s="263">
        <f t="shared" si="3"/>
        <v>13.070307202621931</v>
      </c>
      <c r="T89" s="263">
        <f t="shared" si="3"/>
        <v>14.304680694345693</v>
      </c>
      <c r="U89" s="263">
        <f t="shared" si="3"/>
        <v>12.154351558620036</v>
      </c>
      <c r="V89" s="263">
        <f t="shared" si="3"/>
        <v>11.225083467929414</v>
      </c>
      <c r="W89" s="263">
        <f t="shared" si="3"/>
        <v>13.13332432290327</v>
      </c>
      <c r="DA89" s="70"/>
    </row>
    <row r="90" spans="1:105" ht="12" customHeight="1" x14ac:dyDescent="0.25">
      <c r="A90" s="60" t="s">
        <v>1535</v>
      </c>
      <c r="B90" s="264">
        <v>4.9361977935911252</v>
      </c>
      <c r="C90" s="264">
        <v>6.233986348895554</v>
      </c>
      <c r="D90" s="264">
        <v>3.2417707481994058</v>
      </c>
      <c r="E90" s="264">
        <v>4.7704205625883462</v>
      </c>
      <c r="F90" s="264">
        <v>6.7628203008656316</v>
      </c>
      <c r="G90" s="264">
        <v>8.370828987906183</v>
      </c>
      <c r="H90" s="264">
        <v>7.9445780577852378</v>
      </c>
      <c r="I90" s="264">
        <v>9.1409076240931864</v>
      </c>
      <c r="J90" s="264">
        <v>8.34945956243258</v>
      </c>
      <c r="K90" s="264">
        <v>5.7950332786706849</v>
      </c>
      <c r="L90" s="264">
        <v>7.341848084407987</v>
      </c>
      <c r="M90" s="264">
        <v>6.6614181689384786</v>
      </c>
      <c r="N90" s="264">
        <v>5.6514128412072484</v>
      </c>
      <c r="O90" s="264">
        <v>7.0982781158038621</v>
      </c>
      <c r="P90" s="264">
        <v>6.5232971232004058</v>
      </c>
      <c r="Q90" s="264">
        <v>6.6487336792414498</v>
      </c>
      <c r="R90" s="264">
        <v>6.4883649716508174</v>
      </c>
      <c r="S90" s="264">
        <v>7.1553054715656179</v>
      </c>
      <c r="T90" s="264">
        <v>7.9916259893080488</v>
      </c>
      <c r="U90" s="264">
        <v>6.5278609043246449</v>
      </c>
      <c r="V90" s="264">
        <v>6.0130082144549082</v>
      </c>
      <c r="W90" s="264">
        <v>6.9130180578654912</v>
      </c>
      <c r="DA90" s="72" t="s">
        <v>1536</v>
      </c>
    </row>
    <row r="91" spans="1:105" ht="12" customHeight="1" x14ac:dyDescent="0.25">
      <c r="A91" s="59" t="s">
        <v>30</v>
      </c>
      <c r="B91" s="232">
        <v>0.60704192629670983</v>
      </c>
      <c r="C91" s="232">
        <v>1.2884555387218359</v>
      </c>
      <c r="D91" s="232">
        <v>1.0235909297335151</v>
      </c>
      <c r="E91" s="232">
        <v>1.380998924984808</v>
      </c>
      <c r="F91" s="232">
        <v>1.999850206756719</v>
      </c>
      <c r="G91" s="232">
        <v>2.1077117465161019</v>
      </c>
      <c r="H91" s="232">
        <v>1.8210786417934719</v>
      </c>
      <c r="I91" s="232">
        <v>2.4768788102939472</v>
      </c>
      <c r="J91" s="232">
        <v>2.47676214279416</v>
      </c>
      <c r="K91" s="232">
        <v>1.6069643161660101</v>
      </c>
      <c r="L91" s="232">
        <v>1.293480052739008</v>
      </c>
      <c r="M91" s="232">
        <v>1.3110498115841831</v>
      </c>
      <c r="N91" s="232">
        <v>1.2634601511728369</v>
      </c>
      <c r="O91" s="232">
        <v>1.412623774706725</v>
      </c>
      <c r="P91" s="232">
        <v>1.2022752918088491</v>
      </c>
      <c r="Q91" s="232">
        <v>0.91212649227108444</v>
      </c>
      <c r="R91" s="232">
        <v>0.74514031133232572</v>
      </c>
      <c r="S91" s="232">
        <v>0.89573134896911488</v>
      </c>
      <c r="T91" s="232">
        <v>0.97770889860037546</v>
      </c>
      <c r="U91" s="232">
        <v>0.79205916918229891</v>
      </c>
      <c r="V91" s="232">
        <v>0.85158601271753842</v>
      </c>
      <c r="W91" s="232">
        <v>0.98659457536326745</v>
      </c>
      <c r="DA91" s="71" t="s">
        <v>1537</v>
      </c>
    </row>
    <row r="92" spans="1:105" ht="12" customHeight="1" x14ac:dyDescent="0.25">
      <c r="A92" s="59" t="s">
        <v>33</v>
      </c>
      <c r="B92" s="297">
        <v>9.1803911943053262E-2</v>
      </c>
      <c r="C92" s="297">
        <v>0.18894759341657971</v>
      </c>
      <c r="D92" s="297">
        <v>9.6128895760128411E-2</v>
      </c>
      <c r="E92" s="297">
        <v>0.17924448896448639</v>
      </c>
      <c r="F92" s="297">
        <v>0.20978658389897539</v>
      </c>
      <c r="G92" s="297">
        <v>0.25220769546871408</v>
      </c>
      <c r="H92" s="297">
        <v>0.32563799603163979</v>
      </c>
      <c r="I92" s="297">
        <v>0.27771806253412878</v>
      </c>
      <c r="J92" s="297">
        <v>0.21370523832869959</v>
      </c>
      <c r="K92" s="297">
        <v>6.0314736449166587E-2</v>
      </c>
      <c r="L92" s="297">
        <v>6.8561115605433917E-2</v>
      </c>
      <c r="M92" s="297">
        <v>0.133866237202341</v>
      </c>
      <c r="N92" s="297">
        <v>6.4363470115659155E-2</v>
      </c>
      <c r="O92" s="297">
        <v>0.18299232380536809</v>
      </c>
      <c r="P92" s="297">
        <v>0.18527014739751441</v>
      </c>
      <c r="Q92" s="297">
        <v>8.821358057543123E-2</v>
      </c>
      <c r="R92" s="297">
        <v>0.163478702874716</v>
      </c>
      <c r="S92" s="297">
        <v>0.16204687059143891</v>
      </c>
      <c r="T92" s="297">
        <v>0.15145678910477661</v>
      </c>
      <c r="U92" s="297">
        <v>0.1356962666181229</v>
      </c>
      <c r="V92" s="297">
        <v>0.13220286664917849</v>
      </c>
      <c r="W92" s="297">
        <v>0.1100010371155086</v>
      </c>
      <c r="DA92" s="122" t="s">
        <v>1538</v>
      </c>
    </row>
    <row r="93" spans="1:105" ht="12" customHeight="1" x14ac:dyDescent="0.25">
      <c r="A93" s="59" t="s">
        <v>160</v>
      </c>
      <c r="B93" s="297">
        <v>0.44202694052711827</v>
      </c>
      <c r="C93" s="297">
        <v>0.47709589875590269</v>
      </c>
      <c r="D93" s="297">
        <v>0.13023889167349451</v>
      </c>
      <c r="E93" s="297">
        <v>0.45305298305747288</v>
      </c>
      <c r="F93" s="297">
        <v>0.33077155722165502</v>
      </c>
      <c r="G93" s="297">
        <v>0.34067638513842557</v>
      </c>
      <c r="H93" s="297">
        <v>0.33894442740835429</v>
      </c>
      <c r="I93" s="297">
        <v>0.30543229873699762</v>
      </c>
      <c r="J93" s="297">
        <v>0.24480982512549049</v>
      </c>
      <c r="K93" s="297">
        <v>0.16562336821132581</v>
      </c>
      <c r="L93" s="297">
        <v>0.25146275375341992</v>
      </c>
      <c r="M93" s="297">
        <v>0.2454133936204429</v>
      </c>
      <c r="N93" s="297">
        <v>0.17697329961449901</v>
      </c>
      <c r="O93" s="297">
        <v>0.33485679968539389</v>
      </c>
      <c r="P93" s="297">
        <v>0.25435566374572449</v>
      </c>
      <c r="Q93" s="297">
        <v>0.24275129223330019</v>
      </c>
      <c r="R93" s="297">
        <v>0.14973111705521211</v>
      </c>
      <c r="S93" s="297">
        <v>0.1455757870414475</v>
      </c>
      <c r="T93" s="297">
        <v>0.17485232080434249</v>
      </c>
      <c r="U93" s="297">
        <v>0.1419412433653171</v>
      </c>
      <c r="V93" s="297">
        <v>0.19540561543398791</v>
      </c>
      <c r="W93" s="297">
        <v>0.19019566985427411</v>
      </c>
      <c r="DA93" s="122" t="s">
        <v>1539</v>
      </c>
    </row>
    <row r="94" spans="1:105" ht="12" customHeight="1" x14ac:dyDescent="0.25">
      <c r="A94" s="59" t="s">
        <v>70</v>
      </c>
      <c r="B94" s="297">
        <v>0.99320667287321263</v>
      </c>
      <c r="C94" s="297">
        <v>1.129699178722217</v>
      </c>
      <c r="D94" s="297">
        <v>0.24631612004964651</v>
      </c>
      <c r="E94" s="297">
        <v>9.1859594635238531E-2</v>
      </c>
      <c r="F94" s="297">
        <v>4.479460089265358E-2</v>
      </c>
      <c r="G94" s="297">
        <v>5.3852552678094009E-2</v>
      </c>
      <c r="H94" s="297">
        <v>4.635507454323777E-2</v>
      </c>
      <c r="I94" s="297">
        <v>4.9666018313039247E-2</v>
      </c>
      <c r="J94" s="297">
        <v>4.7705381050098833E-2</v>
      </c>
      <c r="K94" s="297">
        <v>0</v>
      </c>
      <c r="L94" s="297">
        <v>0</v>
      </c>
      <c r="M94" s="297">
        <v>5.9761806476485803E-2</v>
      </c>
      <c r="N94" s="297">
        <v>0.11486504528380111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1540</v>
      </c>
    </row>
    <row r="95" spans="1:105" ht="12" customHeight="1" x14ac:dyDescent="0.25">
      <c r="A95" s="59" t="s">
        <v>162</v>
      </c>
      <c r="B95" s="297">
        <v>2.802118341951032</v>
      </c>
      <c r="C95" s="297">
        <v>3.149788139279019</v>
      </c>
      <c r="D95" s="297">
        <v>1.745495910982622</v>
      </c>
      <c r="E95" s="297">
        <v>2.6652645709463401</v>
      </c>
      <c r="F95" s="297">
        <v>4.1776173520956297</v>
      </c>
      <c r="G95" s="297">
        <v>5.616380608104846</v>
      </c>
      <c r="H95" s="297">
        <v>5.4125619180085334</v>
      </c>
      <c r="I95" s="297">
        <v>6.0312124342150746</v>
      </c>
      <c r="J95" s="297">
        <v>5.3664769751341304</v>
      </c>
      <c r="K95" s="297">
        <v>3.9621308578441821</v>
      </c>
      <c r="L95" s="297">
        <v>5.7283441623101252</v>
      </c>
      <c r="M95" s="297">
        <v>4.9113269200550276</v>
      </c>
      <c r="N95" s="297">
        <v>4.0317508750204514</v>
      </c>
      <c r="O95" s="297">
        <v>5.1678052176063751</v>
      </c>
      <c r="P95" s="297">
        <v>4.8813960202483182</v>
      </c>
      <c r="Q95" s="297">
        <v>5.4056423141616339</v>
      </c>
      <c r="R95" s="297">
        <v>5.4300148403885631</v>
      </c>
      <c r="S95" s="297">
        <v>5.9519514649636163</v>
      </c>
      <c r="T95" s="297">
        <v>6.6876079807985542</v>
      </c>
      <c r="U95" s="297">
        <v>5.4581642251589058</v>
      </c>
      <c r="V95" s="297">
        <v>4.8338137196542039</v>
      </c>
      <c r="W95" s="297">
        <v>5.6262267755324409</v>
      </c>
      <c r="DA95" s="122" t="s">
        <v>1541</v>
      </c>
    </row>
    <row r="96" spans="1:105" ht="12" customHeight="1" x14ac:dyDescent="0.25">
      <c r="A96" s="61" t="s">
        <v>1542</v>
      </c>
      <c r="B96" s="265">
        <v>4.698435944151913</v>
      </c>
      <c r="C96" s="265">
        <v>5.704178655454621</v>
      </c>
      <c r="D96" s="265">
        <v>3.5486238346685872</v>
      </c>
      <c r="E96" s="265">
        <v>5.0651481958365432</v>
      </c>
      <c r="F96" s="265">
        <v>5.9939513170715184</v>
      </c>
      <c r="G96" s="265">
        <v>6.9871928990984884</v>
      </c>
      <c r="H96" s="265">
        <v>6.3578311150150686</v>
      </c>
      <c r="I96" s="265">
        <v>7.5036444446889874</v>
      </c>
      <c r="J96" s="265">
        <v>7.0359049813254746</v>
      </c>
      <c r="K96" s="265">
        <v>4.3722350829550978</v>
      </c>
      <c r="L96" s="265">
        <v>6.3508179523222186</v>
      </c>
      <c r="M96" s="265">
        <v>5.7259445187040114</v>
      </c>
      <c r="N96" s="265">
        <v>4.9820736196033479</v>
      </c>
      <c r="O96" s="265">
        <v>5.7765975503251674</v>
      </c>
      <c r="P96" s="265">
        <v>5.752729427777477</v>
      </c>
      <c r="Q96" s="265">
        <v>6.8885983711568883</v>
      </c>
      <c r="R96" s="265">
        <v>5.2785464057611602</v>
      </c>
      <c r="S96" s="265">
        <v>5.9150017310563134</v>
      </c>
      <c r="T96" s="265">
        <v>6.3130547050376444</v>
      </c>
      <c r="U96" s="265">
        <v>5.6264906542953916</v>
      </c>
      <c r="V96" s="265">
        <v>5.2120752534745058</v>
      </c>
      <c r="W96" s="265">
        <v>6.2203062650377783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17.450109029343171</v>
      </c>
      <c r="C99" s="225">
        <v>16.259913052442108</v>
      </c>
      <c r="D99" s="225">
        <v>16.990431840361559</v>
      </c>
      <c r="E99" s="225">
        <v>14.267274744126579</v>
      </c>
      <c r="F99" s="225">
        <v>13.7364343970784</v>
      </c>
      <c r="G99" s="225">
        <v>12.794593972832249</v>
      </c>
      <c r="H99" s="225">
        <v>19.248900770344871</v>
      </c>
      <c r="I99" s="225">
        <v>18.28435338450543</v>
      </c>
      <c r="J99" s="225">
        <v>18.118146636733499</v>
      </c>
      <c r="K99" s="225">
        <v>14.20881797888207</v>
      </c>
      <c r="L99" s="225">
        <v>15.929041286790129</v>
      </c>
      <c r="M99" s="225">
        <v>17.46276307358756</v>
      </c>
      <c r="N99" s="225">
        <v>17.194095957362482</v>
      </c>
      <c r="O99" s="225">
        <v>14.71365871183886</v>
      </c>
      <c r="P99" s="225">
        <v>14.240071084118879</v>
      </c>
      <c r="Q99" s="225">
        <v>16.513381599723399</v>
      </c>
      <c r="R99" s="225">
        <v>16.263884358105919</v>
      </c>
      <c r="S99" s="225">
        <v>16.65726737014522</v>
      </c>
      <c r="T99" s="225">
        <v>18.46949873641725</v>
      </c>
      <c r="U99" s="225">
        <v>19.303481440438478</v>
      </c>
      <c r="V99" s="225">
        <v>16.47031523512716</v>
      </c>
      <c r="W99" s="225">
        <v>16.449313212262989</v>
      </c>
      <c r="DA99" s="89" t="s">
        <v>1544</v>
      </c>
    </row>
    <row r="100" spans="1:105" ht="12" customHeight="1" x14ac:dyDescent="0.25">
      <c r="A100" s="55" t="s">
        <v>92</v>
      </c>
      <c r="B100" s="261">
        <v>0.14815329706162489</v>
      </c>
      <c r="C100" s="261">
        <v>0.13804840557730069</v>
      </c>
      <c r="D100" s="261">
        <v>0.1442505884298565</v>
      </c>
      <c r="E100" s="261">
        <v>0.1211306926433016</v>
      </c>
      <c r="F100" s="261">
        <v>0.11662380116787111</v>
      </c>
      <c r="G100" s="261">
        <v>0.1086274749603188</v>
      </c>
      <c r="H100" s="261">
        <v>0.16342523185065311</v>
      </c>
      <c r="I100" s="261">
        <v>0.15523612110384361</v>
      </c>
      <c r="J100" s="261">
        <v>0.1538250079906823</v>
      </c>
      <c r="K100" s="261">
        <v>0.1206343884372881</v>
      </c>
      <c r="L100" s="261">
        <v>0.13523926880337669</v>
      </c>
      <c r="M100" s="261">
        <v>0.14826073125424261</v>
      </c>
      <c r="N100" s="261">
        <v>0.1459797186247471</v>
      </c>
      <c r="O100" s="261">
        <v>0.1249205404007802</v>
      </c>
      <c r="P100" s="261">
        <v>0.1208997306524479</v>
      </c>
      <c r="Q100" s="261">
        <v>0.14020038072664789</v>
      </c>
      <c r="R100" s="261">
        <v>0.1380821223883904</v>
      </c>
      <c r="S100" s="261">
        <v>0.14142198634815711</v>
      </c>
      <c r="T100" s="261">
        <v>0.15680802499711699</v>
      </c>
      <c r="U100" s="261">
        <v>0.16388862759302061</v>
      </c>
      <c r="V100" s="261">
        <v>0.13983474267230669</v>
      </c>
      <c r="W100" s="261">
        <v>0.13965643324611959</v>
      </c>
      <c r="DA100" s="67" t="s">
        <v>1545</v>
      </c>
    </row>
    <row r="101" spans="1:105" ht="12" customHeight="1" x14ac:dyDescent="0.25">
      <c r="A101" s="202" t="s">
        <v>93</v>
      </c>
      <c r="B101" s="226">
        <v>0.16610790920859669</v>
      </c>
      <c r="C101" s="226">
        <v>0.15477841178578419</v>
      </c>
      <c r="D101" s="226">
        <v>0.16173223358118391</v>
      </c>
      <c r="E101" s="226">
        <v>0.13581045103301789</v>
      </c>
      <c r="F101" s="226">
        <v>0.1307573719935253</v>
      </c>
      <c r="G101" s="226">
        <v>0.1217919756504799</v>
      </c>
      <c r="H101" s="226">
        <v>0.18323064091749899</v>
      </c>
      <c r="I101" s="226">
        <v>0.17404909658869219</v>
      </c>
      <c r="J101" s="226">
        <v>0.172466971495745</v>
      </c>
      <c r="K101" s="226">
        <v>0.13525400000811741</v>
      </c>
      <c r="L101" s="226">
        <v>0.15162883735543309</v>
      </c>
      <c r="M101" s="226">
        <v>0.16622836328870941</v>
      </c>
      <c r="N101" s="226">
        <v>0.16367091606155601</v>
      </c>
      <c r="O101" s="226">
        <v>0.14005958824224121</v>
      </c>
      <c r="P101" s="226">
        <v>0.13555149889244289</v>
      </c>
      <c r="Q101" s="226">
        <v>0.15719118355540759</v>
      </c>
      <c r="R101" s="226">
        <v>0.15481621471765519</v>
      </c>
      <c r="S101" s="226">
        <v>0.1585608348536974</v>
      </c>
      <c r="T101" s="226">
        <v>0.1758114986031401</v>
      </c>
      <c r="U101" s="226">
        <v>0.18375019532112999</v>
      </c>
      <c r="V101" s="226">
        <v>0.15678123403731861</v>
      </c>
      <c r="W101" s="226">
        <v>0.1565813153951853</v>
      </c>
      <c r="DA101" s="174" t="s">
        <v>1546</v>
      </c>
    </row>
    <row r="102" spans="1:105" ht="12" customHeight="1" x14ac:dyDescent="0.25">
      <c r="A102" s="202" t="s">
        <v>94</v>
      </c>
      <c r="B102" s="226">
        <v>0.37661959250152022</v>
      </c>
      <c r="C102" s="226">
        <v>0.3417740712263187</v>
      </c>
      <c r="D102" s="226">
        <v>0.40138514801854702</v>
      </c>
      <c r="E102" s="226">
        <v>0.33058267487462462</v>
      </c>
      <c r="F102" s="226">
        <v>0.2825640444853772</v>
      </c>
      <c r="G102" s="226">
        <v>0.25258468623603841</v>
      </c>
      <c r="H102" s="226">
        <v>0.36901020844717158</v>
      </c>
      <c r="I102" s="226">
        <v>0.35680469694438183</v>
      </c>
      <c r="J102" s="226">
        <v>0.36003401683244779</v>
      </c>
      <c r="K102" s="226">
        <v>0.26125804448548567</v>
      </c>
      <c r="L102" s="226">
        <v>0.32228573696762852</v>
      </c>
      <c r="M102" s="226">
        <v>0.35177894325780268</v>
      </c>
      <c r="N102" s="226">
        <v>0.35238391398933872</v>
      </c>
      <c r="O102" s="226">
        <v>0.28536828066644998</v>
      </c>
      <c r="P102" s="226">
        <v>0.29187953513088688</v>
      </c>
      <c r="Q102" s="226">
        <v>0.3765752899910973</v>
      </c>
      <c r="R102" s="226">
        <v>0.31538063401426991</v>
      </c>
      <c r="S102" s="226">
        <v>0.32661786485859989</v>
      </c>
      <c r="T102" s="226">
        <v>0.35082902303951852</v>
      </c>
      <c r="U102" s="226">
        <v>0.38956266384062732</v>
      </c>
      <c r="V102" s="226">
        <v>0.33365678459001308</v>
      </c>
      <c r="W102" s="226">
        <v>0.34180274798707949</v>
      </c>
      <c r="DA102" s="174" t="s">
        <v>1547</v>
      </c>
    </row>
    <row r="103" spans="1:105" ht="12" customHeight="1" x14ac:dyDescent="0.25">
      <c r="A103" s="202" t="s">
        <v>95</v>
      </c>
      <c r="B103" s="226">
        <v>0.1329731277654439</v>
      </c>
      <c r="C103" s="226">
        <v>0.123903609549848</v>
      </c>
      <c r="D103" s="226">
        <v>0.1294703007354954</v>
      </c>
      <c r="E103" s="226">
        <v>0.10871932915859869</v>
      </c>
      <c r="F103" s="226">
        <v>0.10467422541893549</v>
      </c>
      <c r="G103" s="226">
        <v>9.749722343828611E-2</v>
      </c>
      <c r="H103" s="226">
        <v>0.14668026068927131</v>
      </c>
      <c r="I103" s="226">
        <v>0.13933022737095821</v>
      </c>
      <c r="J103" s="226">
        <v>0.13806370055036479</v>
      </c>
      <c r="K103" s="226">
        <v>0.1082738775628148</v>
      </c>
      <c r="L103" s="226">
        <v>0.1213823041819747</v>
      </c>
      <c r="M103" s="226">
        <v>0.13306955397332901</v>
      </c>
      <c r="N103" s="226">
        <v>0.13102225978661691</v>
      </c>
      <c r="O103" s="226">
        <v>0.1121208593308038</v>
      </c>
      <c r="P103" s="226">
        <v>0.10851203212958981</v>
      </c>
      <c r="Q103" s="226">
        <v>0.1258350877697568</v>
      </c>
      <c r="R103" s="226">
        <v>0.12393387164942871</v>
      </c>
      <c r="S103" s="226">
        <v>0.126931524525534</v>
      </c>
      <c r="T103" s="226">
        <v>0.14074106993322871</v>
      </c>
      <c r="U103" s="226">
        <v>0.14709617570755229</v>
      </c>
      <c r="V103" s="226">
        <v>0.12550691393441121</v>
      </c>
      <c r="W103" s="226">
        <v>0.12534687455236279</v>
      </c>
      <c r="DA103" s="174" t="s">
        <v>1548</v>
      </c>
    </row>
    <row r="104" spans="1:105" ht="12" customHeight="1" x14ac:dyDescent="0.25">
      <c r="A104" s="56" t="s">
        <v>96</v>
      </c>
      <c r="B104" s="262">
        <v>0.14066643644732771</v>
      </c>
      <c r="C104" s="262">
        <v>0.13188904609019331</v>
      </c>
      <c r="D104" s="262">
        <v>0.142177102923668</v>
      </c>
      <c r="E104" s="262">
        <v>0.1191508609687796</v>
      </c>
      <c r="F104" s="262">
        <v>0.11172340495225259</v>
      </c>
      <c r="G104" s="262">
        <v>0.1032617921566221</v>
      </c>
      <c r="H104" s="262">
        <v>0.15467336931484199</v>
      </c>
      <c r="I104" s="262">
        <v>0.14717192934895301</v>
      </c>
      <c r="J104" s="262">
        <v>0.1465304215804612</v>
      </c>
      <c r="K104" s="262">
        <v>0.11411490338611099</v>
      </c>
      <c r="L104" s="262">
        <v>0.12881864435709309</v>
      </c>
      <c r="M104" s="262">
        <v>0.14167663409893569</v>
      </c>
      <c r="N104" s="262">
        <v>0.14054294792845731</v>
      </c>
      <c r="O104" s="262">
        <v>0.119746579120314</v>
      </c>
      <c r="P104" s="262">
        <v>0.117979648208357</v>
      </c>
      <c r="Q104" s="262">
        <v>0.14098683874270701</v>
      </c>
      <c r="R104" s="262">
        <v>0.1315110944467888</v>
      </c>
      <c r="S104" s="262">
        <v>0.13530439259925289</v>
      </c>
      <c r="T104" s="262">
        <v>0.14960946740120179</v>
      </c>
      <c r="U104" s="262">
        <v>0.15788569819680731</v>
      </c>
      <c r="V104" s="262">
        <v>0.13563230348859831</v>
      </c>
      <c r="W104" s="262">
        <v>0.1362040530387939</v>
      </c>
      <c r="DA104" s="68" t="s">
        <v>1549</v>
      </c>
    </row>
    <row r="105" spans="1:105" ht="12" customHeight="1" x14ac:dyDescent="0.25">
      <c r="A105" s="37" t="s">
        <v>160</v>
      </c>
      <c r="B105" s="228">
        <v>1.15533846132284E-2</v>
      </c>
      <c r="C105" s="228">
        <v>1.026167805712885E-2</v>
      </c>
      <c r="D105" s="228">
        <v>4.7079161111107364E-3</v>
      </c>
      <c r="E105" s="228">
        <v>8.4221371288143269E-3</v>
      </c>
      <c r="F105" s="228">
        <v>4.8204356612208538E-3</v>
      </c>
      <c r="G105" s="228">
        <v>3.719299248254183E-3</v>
      </c>
      <c r="H105" s="228">
        <v>6.0204690617733907E-3</v>
      </c>
      <c r="I105" s="228">
        <v>4.5803651146944504E-3</v>
      </c>
      <c r="J105" s="228">
        <v>3.9525194815171662E-3</v>
      </c>
      <c r="K105" s="228">
        <v>3.0821664844376002E-3</v>
      </c>
      <c r="L105" s="228">
        <v>3.3380425450944542E-3</v>
      </c>
      <c r="M105" s="228">
        <v>4.0687061193952984E-3</v>
      </c>
      <c r="N105" s="228">
        <v>3.3745951354702988E-3</v>
      </c>
      <c r="O105" s="228">
        <v>4.3092177512525373E-3</v>
      </c>
      <c r="P105" s="228">
        <v>3.0468766838315149E-3</v>
      </c>
      <c r="Q105" s="228">
        <v>2.6649186523493859E-3</v>
      </c>
      <c r="R105" s="228">
        <v>2.210653586620944E-3</v>
      </c>
      <c r="S105" s="228">
        <v>1.9465185555580489E-3</v>
      </c>
      <c r="T105" s="228">
        <v>2.3531299061112462E-3</v>
      </c>
      <c r="U105" s="228">
        <v>2.2855061243810368E-3</v>
      </c>
      <c r="V105" s="228">
        <v>2.8659433169579951E-3</v>
      </c>
      <c r="W105" s="228">
        <v>2.3391232733010678E-3</v>
      </c>
      <c r="DA105" s="69" t="s">
        <v>1550</v>
      </c>
    </row>
    <row r="106" spans="1:105" ht="12" customHeight="1" x14ac:dyDescent="0.25">
      <c r="A106" s="37" t="s">
        <v>162</v>
      </c>
      <c r="B106" s="228">
        <v>7.3239768819828285E-2</v>
      </c>
      <c r="C106" s="228">
        <v>6.7747620379317586E-2</v>
      </c>
      <c r="D106" s="228">
        <v>6.3096731057835045E-2</v>
      </c>
      <c r="E106" s="228">
        <v>4.9546575214212768E-2</v>
      </c>
      <c r="F106" s="228">
        <v>6.0881702865044331E-2</v>
      </c>
      <c r="G106" s="228">
        <v>6.1316255205496523E-2</v>
      </c>
      <c r="H106" s="228">
        <v>9.6140130762627896E-2</v>
      </c>
      <c r="I106" s="228">
        <v>9.044608296903682E-2</v>
      </c>
      <c r="J106" s="228">
        <v>8.6643192447272366E-2</v>
      </c>
      <c r="K106" s="228">
        <v>7.3733236250947354E-2</v>
      </c>
      <c r="L106" s="228">
        <v>7.6040909603196441E-2</v>
      </c>
      <c r="M106" s="228">
        <v>8.1424838307252848E-2</v>
      </c>
      <c r="N106" s="228">
        <v>7.6878980727087445E-2</v>
      </c>
      <c r="O106" s="228">
        <v>6.6503645736468012E-2</v>
      </c>
      <c r="P106" s="228">
        <v>5.8473286969976321E-2</v>
      </c>
      <c r="Q106" s="228">
        <v>5.9343029231307638E-2</v>
      </c>
      <c r="R106" s="228">
        <v>8.0169586779237079E-2</v>
      </c>
      <c r="S106" s="228">
        <v>7.9584553199317454E-2</v>
      </c>
      <c r="T106" s="228">
        <v>9.0000580304419334E-2</v>
      </c>
      <c r="U106" s="228">
        <v>8.7886138438084876E-2</v>
      </c>
      <c r="V106" s="228">
        <v>7.0895793319423833E-2</v>
      </c>
      <c r="W106" s="228">
        <v>6.9194204061538034E-2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5.5873283014271011E-2</v>
      </c>
      <c r="C109" s="228">
        <v>5.3879747653746847E-2</v>
      </c>
      <c r="D109" s="228">
        <v>7.4372455754722247E-2</v>
      </c>
      <c r="E109" s="228">
        <v>6.1182148625752553E-2</v>
      </c>
      <c r="F109" s="228">
        <v>4.602126642598741E-2</v>
      </c>
      <c r="G109" s="228">
        <v>3.8226237702871417E-2</v>
      </c>
      <c r="H109" s="228">
        <v>5.2512769490440772E-2</v>
      </c>
      <c r="I109" s="228">
        <v>5.2145481265221748E-2</v>
      </c>
      <c r="J109" s="228">
        <v>5.5934709651671702E-2</v>
      </c>
      <c r="K109" s="228">
        <v>3.729950065072609E-2</v>
      </c>
      <c r="L109" s="228">
        <v>4.9439692208802163E-2</v>
      </c>
      <c r="M109" s="228">
        <v>5.6183089672287592E-2</v>
      </c>
      <c r="N109" s="228">
        <v>6.0289372065899557E-2</v>
      </c>
      <c r="O109" s="228">
        <v>4.8933715632593432E-2</v>
      </c>
      <c r="P109" s="228">
        <v>5.6459484554549133E-2</v>
      </c>
      <c r="Q109" s="228">
        <v>7.8978890859049994E-2</v>
      </c>
      <c r="R109" s="228">
        <v>4.913085408093075E-2</v>
      </c>
      <c r="S109" s="228">
        <v>5.3773320844377429E-2</v>
      </c>
      <c r="T109" s="228">
        <v>5.7255757190671178E-2</v>
      </c>
      <c r="U109" s="228">
        <v>6.7714053634341353E-2</v>
      </c>
      <c r="V109" s="228">
        <v>6.1870566852216508E-2</v>
      </c>
      <c r="W109" s="228">
        <v>6.4670725703954796E-2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12.234056512488996</v>
      </c>
      <c r="C110" s="263">
        <f t="shared" si="4"/>
        <v>11.479767448118874</v>
      </c>
      <c r="D110" s="263">
        <f t="shared" si="4"/>
        <v>11.600565327150692</v>
      </c>
      <c r="E110" s="263">
        <f t="shared" si="4"/>
        <v>9.7986478141634024</v>
      </c>
      <c r="F110" s="263">
        <f t="shared" si="4"/>
        <v>9.752354601358963</v>
      </c>
      <c r="G110" s="263">
        <f t="shared" si="4"/>
        <v>9.1781044689396811</v>
      </c>
      <c r="H110" s="263">
        <f t="shared" si="4"/>
        <v>13.905779381877071</v>
      </c>
      <c r="I110" s="263">
        <f t="shared" si="4"/>
        <v>13.153220632270694</v>
      </c>
      <c r="J110" s="263">
        <f t="shared" si="4"/>
        <v>12.975837267916958</v>
      </c>
      <c r="K110" s="263">
        <f t="shared" si="4"/>
        <v>10.363110125879549</v>
      </c>
      <c r="L110" s="263">
        <f t="shared" si="4"/>
        <v>11.357238611778543</v>
      </c>
      <c r="M110" s="263">
        <f t="shared" si="4"/>
        <v>12.463931948029526</v>
      </c>
      <c r="N110" s="263">
        <f t="shared" si="4"/>
        <v>12.218054954654349</v>
      </c>
      <c r="O110" s="263">
        <f t="shared" si="4"/>
        <v>10.598876684191497</v>
      </c>
      <c r="P110" s="263">
        <f t="shared" si="4"/>
        <v>10.117151274831528</v>
      </c>
      <c r="Q110" s="263">
        <f t="shared" si="4"/>
        <v>11.3918687684679</v>
      </c>
      <c r="R110" s="263">
        <f t="shared" si="4"/>
        <v>11.716833117355053</v>
      </c>
      <c r="S110" s="263">
        <f t="shared" si="4"/>
        <v>11.967789478388681</v>
      </c>
      <c r="T110" s="263">
        <f t="shared" si="4"/>
        <v>13.370235591279101</v>
      </c>
      <c r="U110" s="263">
        <f t="shared" si="4"/>
        <v>13.770342851714103</v>
      </c>
      <c r="V110" s="263">
        <f t="shared" si="4"/>
        <v>11.737205704335514</v>
      </c>
      <c r="W110" s="263">
        <f t="shared" si="4"/>
        <v>11.64583632025905</v>
      </c>
      <c r="DA110" s="70"/>
    </row>
    <row r="111" spans="1:105" ht="12" customHeight="1" x14ac:dyDescent="0.25">
      <c r="A111" s="60" t="s">
        <v>1556</v>
      </c>
      <c r="B111" s="264">
        <v>10.341213188430171</v>
      </c>
      <c r="C111" s="264">
        <v>9.762053388793797</v>
      </c>
      <c r="D111" s="264">
        <v>9.5832533950843768</v>
      </c>
      <c r="E111" s="264">
        <v>8.137180323771446</v>
      </c>
      <c r="F111" s="264">
        <v>8.3322227869976366</v>
      </c>
      <c r="G111" s="264">
        <v>7.9086451879559174</v>
      </c>
      <c r="H111" s="264">
        <v>12.05117987756168</v>
      </c>
      <c r="I111" s="264">
        <v>11.35996451376093</v>
      </c>
      <c r="J111" s="264">
        <v>11.16635098848865</v>
      </c>
      <c r="K111" s="264">
        <v>9.050059622913432</v>
      </c>
      <c r="L111" s="264">
        <v>9.7374705014509004</v>
      </c>
      <c r="M111" s="264">
        <v>10.69593464372754</v>
      </c>
      <c r="N111" s="264">
        <v>10.447017142547571</v>
      </c>
      <c r="O111" s="264">
        <v>9.1646511268595194</v>
      </c>
      <c r="P111" s="264">
        <v>8.6502009607698334</v>
      </c>
      <c r="Q111" s="264">
        <v>9.4992481033274192</v>
      </c>
      <c r="R111" s="264">
        <v>10.131769197376061</v>
      </c>
      <c r="S111" s="264">
        <v>10.326248631005781</v>
      </c>
      <c r="T111" s="264">
        <v>11.6070124680855</v>
      </c>
      <c r="U111" s="264">
        <v>11.812449257661831</v>
      </c>
      <c r="V111" s="264">
        <v>10.060288120087449</v>
      </c>
      <c r="W111" s="264">
        <v>9.9279781350938876</v>
      </c>
      <c r="DA111" s="72" t="s">
        <v>1557</v>
      </c>
    </row>
    <row r="112" spans="1:105" ht="12" customHeight="1" x14ac:dyDescent="0.25">
      <c r="A112" s="59" t="s">
        <v>30</v>
      </c>
      <c r="B112" s="232">
        <v>1.2717379320374891</v>
      </c>
      <c r="C112" s="232">
        <v>2.017645059540115</v>
      </c>
      <c r="D112" s="232">
        <v>3.0259176278873912</v>
      </c>
      <c r="E112" s="232">
        <v>2.355649178536718</v>
      </c>
      <c r="F112" s="232">
        <v>2.463942071799158</v>
      </c>
      <c r="G112" s="232">
        <v>1.99133734374046</v>
      </c>
      <c r="H112" s="232">
        <v>2.76240552031997</v>
      </c>
      <c r="I112" s="232">
        <v>3.0781686619020991</v>
      </c>
      <c r="J112" s="232">
        <v>3.312357547772022</v>
      </c>
      <c r="K112" s="232">
        <v>2.5095840133868439</v>
      </c>
      <c r="L112" s="232">
        <v>1.7155386100278951</v>
      </c>
      <c r="M112" s="232">
        <v>2.1050927510846118</v>
      </c>
      <c r="N112" s="232">
        <v>2.3355911573093882</v>
      </c>
      <c r="O112" s="232">
        <v>1.8238513421826399</v>
      </c>
      <c r="P112" s="232">
        <v>1.5942739826041239</v>
      </c>
      <c r="Q112" s="232">
        <v>1.3031828720637399</v>
      </c>
      <c r="R112" s="232">
        <v>1.1635581054805011</v>
      </c>
      <c r="S112" s="232">
        <v>1.292683401540009</v>
      </c>
      <c r="T112" s="232">
        <v>1.420021331252926</v>
      </c>
      <c r="U112" s="232">
        <v>1.433265641250616</v>
      </c>
      <c r="V112" s="232">
        <v>1.42477780528885</v>
      </c>
      <c r="W112" s="232">
        <v>1.4168759998050831</v>
      </c>
      <c r="DA112" s="71" t="s">
        <v>1558</v>
      </c>
    </row>
    <row r="113" spans="1:105" ht="12" customHeight="1" x14ac:dyDescent="0.25">
      <c r="A113" s="59" t="s">
        <v>33</v>
      </c>
      <c r="B113" s="297">
        <v>0.19232694163260319</v>
      </c>
      <c r="C113" s="297">
        <v>0.29588074008913062</v>
      </c>
      <c r="D113" s="297">
        <v>0.28417418695342511</v>
      </c>
      <c r="E113" s="297">
        <v>0.30574761902227471</v>
      </c>
      <c r="F113" s="297">
        <v>0.25847035364013649</v>
      </c>
      <c r="G113" s="297">
        <v>0.23828239473245011</v>
      </c>
      <c r="H113" s="297">
        <v>0.4939623019123584</v>
      </c>
      <c r="I113" s="297">
        <v>0.34513720791824731</v>
      </c>
      <c r="J113" s="297">
        <v>0.28580385130479469</v>
      </c>
      <c r="K113" s="297">
        <v>9.4193067538428363E-2</v>
      </c>
      <c r="L113" s="297">
        <v>9.0932396459182663E-2</v>
      </c>
      <c r="M113" s="297">
        <v>0.21494289771424649</v>
      </c>
      <c r="N113" s="297">
        <v>0.1189802080551066</v>
      </c>
      <c r="O113" s="297">
        <v>0.23626304565830411</v>
      </c>
      <c r="P113" s="297">
        <v>0.24567699075367</v>
      </c>
      <c r="Q113" s="297">
        <v>0.1260334265734176</v>
      </c>
      <c r="R113" s="297">
        <v>0.25527671354030279</v>
      </c>
      <c r="S113" s="297">
        <v>0.233859516166468</v>
      </c>
      <c r="T113" s="297">
        <v>0.2199753644461469</v>
      </c>
      <c r="U113" s="297">
        <v>0.24554831779868619</v>
      </c>
      <c r="V113" s="297">
        <v>0.22118694692533411</v>
      </c>
      <c r="W113" s="297">
        <v>0.15797555889180201</v>
      </c>
      <c r="DA113" s="122" t="s">
        <v>1559</v>
      </c>
    </row>
    <row r="114" spans="1:105" ht="12" customHeight="1" x14ac:dyDescent="0.25">
      <c r="A114" s="59" t="s">
        <v>160</v>
      </c>
      <c r="B114" s="297">
        <v>0.92603558815153664</v>
      </c>
      <c r="C114" s="297">
        <v>0.74710391947759336</v>
      </c>
      <c r="D114" s="297">
        <v>0.3850094277935257</v>
      </c>
      <c r="E114" s="297">
        <v>0.77279849250040911</v>
      </c>
      <c r="F114" s="297">
        <v>0.40753150072909577</v>
      </c>
      <c r="G114" s="297">
        <v>0.32186640748100581</v>
      </c>
      <c r="H114" s="297">
        <v>0.51414691044447225</v>
      </c>
      <c r="I114" s="297">
        <v>0.37957938289010179</v>
      </c>
      <c r="J114" s="297">
        <v>0.32740232015511689</v>
      </c>
      <c r="K114" s="297">
        <v>0.25865276093877332</v>
      </c>
      <c r="L114" s="297">
        <v>0.33351427579762871</v>
      </c>
      <c r="M114" s="297">
        <v>0.39404906767441822</v>
      </c>
      <c r="N114" s="297">
        <v>0.3271470598228195</v>
      </c>
      <c r="O114" s="297">
        <v>0.43233664509998959</v>
      </c>
      <c r="P114" s="297">
        <v>0.33728765766092478</v>
      </c>
      <c r="Q114" s="297">
        <v>0.34682615721653359</v>
      </c>
      <c r="R114" s="297">
        <v>0.23380946144321629</v>
      </c>
      <c r="S114" s="297">
        <v>0.21008911186504761</v>
      </c>
      <c r="T114" s="297">
        <v>0.25395496115120542</v>
      </c>
      <c r="U114" s="297">
        <v>0.25684887582568677</v>
      </c>
      <c r="V114" s="297">
        <v>0.32693066788486552</v>
      </c>
      <c r="W114" s="297">
        <v>0.27314530873448928</v>
      </c>
      <c r="DA114" s="122" t="s">
        <v>1560</v>
      </c>
    </row>
    <row r="115" spans="1:105" ht="12" customHeight="1" x14ac:dyDescent="0.25">
      <c r="A115" s="59" t="s">
        <v>70</v>
      </c>
      <c r="B115" s="297">
        <v>2.0807435953414481</v>
      </c>
      <c r="C115" s="297">
        <v>1.769042002781511</v>
      </c>
      <c r="D115" s="297">
        <v>0.72815444924379547</v>
      </c>
      <c r="E115" s="297">
        <v>0.15669018616042429</v>
      </c>
      <c r="F115" s="297">
        <v>5.5189784392830718E-2</v>
      </c>
      <c r="G115" s="297">
        <v>5.0879158111111107E-2</v>
      </c>
      <c r="H115" s="297">
        <v>7.0316300940728979E-2</v>
      </c>
      <c r="I115" s="297">
        <v>6.172299609382579E-2</v>
      </c>
      <c r="J115" s="297">
        <v>6.3799941165269908E-2</v>
      </c>
      <c r="K115" s="297">
        <v>0</v>
      </c>
      <c r="L115" s="297">
        <v>0</v>
      </c>
      <c r="M115" s="297">
        <v>9.5956800797186034E-2</v>
      </c>
      <c r="N115" s="297">
        <v>0.21233576998827619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1561</v>
      </c>
    </row>
    <row r="116" spans="1:105" ht="12" customHeight="1" x14ac:dyDescent="0.25">
      <c r="A116" s="59" t="s">
        <v>162</v>
      </c>
      <c r="B116" s="297">
        <v>5.8703691312670987</v>
      </c>
      <c r="C116" s="297">
        <v>4.9323816669054468</v>
      </c>
      <c r="D116" s="297">
        <v>5.1599977032062387</v>
      </c>
      <c r="E116" s="297">
        <v>4.5462948475516214</v>
      </c>
      <c r="F116" s="297">
        <v>5.1470890764364157</v>
      </c>
      <c r="G116" s="297">
        <v>5.3062798838908911</v>
      </c>
      <c r="H116" s="297">
        <v>8.2103488439441534</v>
      </c>
      <c r="I116" s="297">
        <v>7.4953562649566541</v>
      </c>
      <c r="J116" s="297">
        <v>7.176987328091446</v>
      </c>
      <c r="K116" s="297">
        <v>6.1876297810493863</v>
      </c>
      <c r="L116" s="297">
        <v>7.5974852191661926</v>
      </c>
      <c r="M116" s="297">
        <v>7.885893126457078</v>
      </c>
      <c r="N116" s="297">
        <v>7.4529629473719776</v>
      </c>
      <c r="O116" s="297">
        <v>6.6722000939185859</v>
      </c>
      <c r="P116" s="297">
        <v>6.4729623297511143</v>
      </c>
      <c r="Q116" s="297">
        <v>7.7232056474737281</v>
      </c>
      <c r="R116" s="297">
        <v>8.479124916912042</v>
      </c>
      <c r="S116" s="297">
        <v>8.5896166014342548</v>
      </c>
      <c r="T116" s="297">
        <v>9.7130608112352181</v>
      </c>
      <c r="U116" s="297">
        <v>9.8767864227868358</v>
      </c>
      <c r="V116" s="297">
        <v>8.0873926999883992</v>
      </c>
      <c r="W116" s="297">
        <v>8.0799812676625145</v>
      </c>
      <c r="DA116" s="122" t="s">
        <v>1562</v>
      </c>
    </row>
    <row r="117" spans="1:105" ht="12" customHeight="1" x14ac:dyDescent="0.25">
      <c r="A117" s="60" t="s">
        <v>1563</v>
      </c>
      <c r="B117" s="264">
        <v>1.8928433240588249</v>
      </c>
      <c r="C117" s="264">
        <v>1.717714059325077</v>
      </c>
      <c r="D117" s="264">
        <v>2.0173119320663151</v>
      </c>
      <c r="E117" s="264">
        <v>1.6614674903919571</v>
      </c>
      <c r="F117" s="264">
        <v>1.420131814361326</v>
      </c>
      <c r="G117" s="264">
        <v>1.269459280983763</v>
      </c>
      <c r="H117" s="264">
        <v>1.854599504315392</v>
      </c>
      <c r="I117" s="264">
        <v>1.793256118509764</v>
      </c>
      <c r="J117" s="264">
        <v>1.809486279428308</v>
      </c>
      <c r="K117" s="264">
        <v>1.313050502966117</v>
      </c>
      <c r="L117" s="264">
        <v>1.6197681103276429</v>
      </c>
      <c r="M117" s="264">
        <v>1.7679973043019861</v>
      </c>
      <c r="N117" s="264">
        <v>1.771037812106778</v>
      </c>
      <c r="O117" s="264">
        <v>1.4342255573319771</v>
      </c>
      <c r="P117" s="264">
        <v>1.4669503140616951</v>
      </c>
      <c r="Q117" s="264">
        <v>1.8926206651404811</v>
      </c>
      <c r="R117" s="264">
        <v>1.585063919978992</v>
      </c>
      <c r="S117" s="264">
        <v>1.641540847382901</v>
      </c>
      <c r="T117" s="264">
        <v>1.763223123193602</v>
      </c>
      <c r="U117" s="264">
        <v>1.9578935940522719</v>
      </c>
      <c r="V117" s="264">
        <v>1.676917584248065</v>
      </c>
      <c r="W117" s="264">
        <v>1.717858185165162</v>
      </c>
      <c r="DA117" s="72" t="s">
        <v>1564</v>
      </c>
    </row>
    <row r="118" spans="1:105" ht="12" customHeight="1" x14ac:dyDescent="0.25">
      <c r="A118" s="57" t="s">
        <v>1565</v>
      </c>
      <c r="B118" s="263">
        <v>1.550769023640769</v>
      </c>
      <c r="C118" s="263">
        <v>1.40728908769989</v>
      </c>
      <c r="D118" s="263">
        <v>1.6527436875024359</v>
      </c>
      <c r="E118" s="263">
        <v>1.36120738844941</v>
      </c>
      <c r="F118" s="263">
        <v>1.163485851790375</v>
      </c>
      <c r="G118" s="263">
        <v>1.040042831173978</v>
      </c>
      <c r="H118" s="263">
        <v>1.5194366200287019</v>
      </c>
      <c r="I118" s="263">
        <v>1.469179199721655</v>
      </c>
      <c r="J118" s="263">
        <v>1.482476248918106</v>
      </c>
      <c r="K118" s="263">
        <v>1.075756255467293</v>
      </c>
      <c r="L118" s="263">
        <v>1.327043912747629</v>
      </c>
      <c r="M118" s="263">
        <v>1.4484851538122829</v>
      </c>
      <c r="N118" s="263">
        <v>1.450976181600943</v>
      </c>
      <c r="O118" s="263">
        <v>1.175032576100961</v>
      </c>
      <c r="P118" s="263">
        <v>1.2018433207609081</v>
      </c>
      <c r="Q118" s="263">
        <v>1.550586603601553</v>
      </c>
      <c r="R118" s="263">
        <v>1.29861145735147</v>
      </c>
      <c r="S118" s="263">
        <v>1.3448818847318971</v>
      </c>
      <c r="T118" s="263">
        <v>1.4445737618433721</v>
      </c>
      <c r="U118" s="263">
        <v>1.604063420701056</v>
      </c>
      <c r="V118" s="263">
        <v>1.373865344160724</v>
      </c>
      <c r="W118" s="263">
        <v>1.4074071671444319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1.3170000014417376</v>
      </c>
      <c r="C119" s="263">
        <f t="shared" si="5"/>
        <v>1.2267280941386134</v>
      </c>
      <c r="D119" s="263">
        <f t="shared" si="5"/>
        <v>1.2833515462482696</v>
      </c>
      <c r="E119" s="263">
        <f t="shared" si="5"/>
        <v>1.0774097092959698</v>
      </c>
      <c r="F119" s="263">
        <f t="shared" si="5"/>
        <v>1.0360637204673822</v>
      </c>
      <c r="G119" s="263">
        <f t="shared" si="5"/>
        <v>0.96464530169083562</v>
      </c>
      <c r="H119" s="263">
        <f t="shared" si="5"/>
        <v>1.4508600731940393</v>
      </c>
      <c r="I119" s="263">
        <f t="shared" si="5"/>
        <v>1.3784015798661589</v>
      </c>
      <c r="J119" s="263">
        <f t="shared" si="5"/>
        <v>1.3660880408756579</v>
      </c>
      <c r="K119" s="263">
        <f t="shared" si="5"/>
        <v>1.0705108018538225</v>
      </c>
      <c r="L119" s="263">
        <f t="shared" si="5"/>
        <v>1.2012724792236418</v>
      </c>
      <c r="M119" s="263">
        <f t="shared" si="5"/>
        <v>1.3168373009325354</v>
      </c>
      <c r="N119" s="263">
        <f t="shared" si="5"/>
        <v>1.2967478565187047</v>
      </c>
      <c r="O119" s="263">
        <f t="shared" si="5"/>
        <v>1.1090429974188039</v>
      </c>
      <c r="P119" s="263">
        <f t="shared" si="5"/>
        <v>1.0738400034491375</v>
      </c>
      <c r="Q119" s="263">
        <f t="shared" si="5"/>
        <v>1.2465370928854038</v>
      </c>
      <c r="R119" s="263">
        <f t="shared" si="5"/>
        <v>1.2259548534692337</v>
      </c>
      <c r="S119" s="263">
        <f t="shared" si="5"/>
        <v>1.255710952847862</v>
      </c>
      <c r="T119" s="263">
        <f t="shared" si="5"/>
        <v>1.3918860195218754</v>
      </c>
      <c r="U119" s="263">
        <f t="shared" si="5"/>
        <v>1.45557367812325</v>
      </c>
      <c r="V119" s="263">
        <f t="shared" si="5"/>
        <v>1.2419215931186947</v>
      </c>
      <c r="W119" s="263">
        <f t="shared" si="5"/>
        <v>1.2406380591880082</v>
      </c>
      <c r="DA119" s="70"/>
    </row>
    <row r="120" spans="1:105" ht="12" customHeight="1" x14ac:dyDescent="0.25">
      <c r="A120" s="60" t="s">
        <v>1568</v>
      </c>
      <c r="B120" s="264">
        <v>0.86478866677336053</v>
      </c>
      <c r="C120" s="264">
        <v>0.8163561645272388</v>
      </c>
      <c r="D120" s="264">
        <v>0.80140393354992456</v>
      </c>
      <c r="E120" s="264">
        <v>0.68047541379010679</v>
      </c>
      <c r="F120" s="264">
        <v>0.69678592868465317</v>
      </c>
      <c r="G120" s="264">
        <v>0.66136405888313166</v>
      </c>
      <c r="H120" s="264">
        <v>1.007785410615305</v>
      </c>
      <c r="I120" s="264">
        <v>0.94998221073704658</v>
      </c>
      <c r="J120" s="264">
        <v>0.93379119143025657</v>
      </c>
      <c r="K120" s="264">
        <v>0.75681536130354132</v>
      </c>
      <c r="L120" s="264">
        <v>0.8143004093674393</v>
      </c>
      <c r="M120" s="264">
        <v>0.89445241016719357</v>
      </c>
      <c r="N120" s="264">
        <v>0.87363657066561384</v>
      </c>
      <c r="O120" s="264">
        <v>0.76639812805589513</v>
      </c>
      <c r="P120" s="264">
        <v>0.72337699841205638</v>
      </c>
      <c r="Q120" s="264">
        <v>0.79437895273416415</v>
      </c>
      <c r="R120" s="264">
        <v>0.84727381754947828</v>
      </c>
      <c r="S120" s="264">
        <v>0.86353724883737071</v>
      </c>
      <c r="T120" s="264">
        <v>0.97064170853063825</v>
      </c>
      <c r="U120" s="264">
        <v>0.98782145370431662</v>
      </c>
      <c r="V120" s="264">
        <v>0.84129617987761374</v>
      </c>
      <c r="W120" s="264">
        <v>0.83023169707095446</v>
      </c>
      <c r="DA120" s="72" t="s">
        <v>1569</v>
      </c>
    </row>
    <row r="121" spans="1:105" ht="12" customHeight="1" x14ac:dyDescent="0.25">
      <c r="A121" s="59" t="s">
        <v>30</v>
      </c>
      <c r="B121" s="232">
        <v>0.1063496642697839</v>
      </c>
      <c r="C121" s="232">
        <v>0.16872648781805311</v>
      </c>
      <c r="D121" s="232">
        <v>0.25304374095240773</v>
      </c>
      <c r="E121" s="232">
        <v>0.19699223634338139</v>
      </c>
      <c r="F121" s="232">
        <v>0.20604827890618571</v>
      </c>
      <c r="G121" s="232">
        <v>0.16652649309231921</v>
      </c>
      <c r="H121" s="232">
        <v>0.2310074208389393</v>
      </c>
      <c r="I121" s="232">
        <v>0.2574132574897578</v>
      </c>
      <c r="J121" s="232">
        <v>0.27699740982221083</v>
      </c>
      <c r="K121" s="232">
        <v>0.20986510707666789</v>
      </c>
      <c r="L121" s="232">
        <v>0.14346269826678429</v>
      </c>
      <c r="M121" s="232">
        <v>0.1760393408852137</v>
      </c>
      <c r="N121" s="232">
        <v>0.19531487517509019</v>
      </c>
      <c r="O121" s="232">
        <v>0.15252039986600061</v>
      </c>
      <c r="P121" s="232">
        <v>0.13332188852176341</v>
      </c>
      <c r="Q121" s="232">
        <v>0.1089792617131954</v>
      </c>
      <c r="R121" s="232">
        <v>9.7303076961762963E-2</v>
      </c>
      <c r="S121" s="232">
        <v>0.1081012387046183</v>
      </c>
      <c r="T121" s="232">
        <v>0.1187499311219951</v>
      </c>
      <c r="U121" s="232">
        <v>0.1198574925827771</v>
      </c>
      <c r="V121" s="232">
        <v>0.1191476934314184</v>
      </c>
      <c r="W121" s="232">
        <v>0.1184869013459159</v>
      </c>
      <c r="DA121" s="71" t="s">
        <v>1570</v>
      </c>
    </row>
    <row r="122" spans="1:105" ht="12" customHeight="1" x14ac:dyDescent="0.25">
      <c r="A122" s="59" t="s">
        <v>33</v>
      </c>
      <c r="B122" s="297">
        <v>1.608342816345178E-2</v>
      </c>
      <c r="C122" s="297">
        <v>2.47431617628644E-2</v>
      </c>
      <c r="D122" s="297">
        <v>2.376419592062988E-2</v>
      </c>
      <c r="E122" s="297">
        <v>2.5568284011321111E-2</v>
      </c>
      <c r="F122" s="297">
        <v>2.1614701143089381E-2</v>
      </c>
      <c r="G122" s="297">
        <v>1.9926473877048101E-2</v>
      </c>
      <c r="H122" s="297">
        <v>4.1307822662916653E-2</v>
      </c>
      <c r="I122" s="297">
        <v>2.8862256337915209E-2</v>
      </c>
      <c r="J122" s="297">
        <v>2.3900477344871829E-2</v>
      </c>
      <c r="K122" s="297">
        <v>7.8769382094342043E-3</v>
      </c>
      <c r="L122" s="297">
        <v>7.6042631041030309E-3</v>
      </c>
      <c r="M122" s="297">
        <v>1.7974697799932229E-2</v>
      </c>
      <c r="N122" s="297">
        <v>9.949774133997143E-3</v>
      </c>
      <c r="O122" s="297">
        <v>1.9757604890231879E-2</v>
      </c>
      <c r="P122" s="297">
        <v>2.0544850340041141E-2</v>
      </c>
      <c r="Q122" s="297">
        <v>1.053960274769747E-2</v>
      </c>
      <c r="R122" s="297">
        <v>2.1347631533966641E-2</v>
      </c>
      <c r="S122" s="297">
        <v>1.95566086408633E-2</v>
      </c>
      <c r="T122" s="297">
        <v>1.8395540124363809E-2</v>
      </c>
      <c r="U122" s="297">
        <v>2.0534090005526931E-2</v>
      </c>
      <c r="V122" s="297">
        <v>1.8496859261468001E-2</v>
      </c>
      <c r="W122" s="297">
        <v>1.3210778123176529E-2</v>
      </c>
      <c r="DA122" s="122" t="s">
        <v>1571</v>
      </c>
    </row>
    <row r="123" spans="1:105" ht="12" customHeight="1" x14ac:dyDescent="0.25">
      <c r="A123" s="59" t="s">
        <v>160</v>
      </c>
      <c r="B123" s="297">
        <v>7.7440148178960388E-2</v>
      </c>
      <c r="C123" s="297">
        <v>6.2476905822715943E-2</v>
      </c>
      <c r="D123" s="297">
        <v>3.219658890015404E-2</v>
      </c>
      <c r="E123" s="297">
        <v>6.4625626204244474E-2</v>
      </c>
      <c r="F123" s="297">
        <v>3.4080007515748877E-2</v>
      </c>
      <c r="G123" s="297">
        <v>2.6916225043696639E-2</v>
      </c>
      <c r="H123" s="297">
        <v>4.2995769752273448E-2</v>
      </c>
      <c r="I123" s="297">
        <v>3.174249891989861E-2</v>
      </c>
      <c r="J123" s="297">
        <v>2.737916826453405E-2</v>
      </c>
      <c r="K123" s="297">
        <v>2.1629955036585581E-2</v>
      </c>
      <c r="L123" s="297">
        <v>2.789028334118477E-2</v>
      </c>
      <c r="M123" s="297">
        <v>3.2952532905781387E-2</v>
      </c>
      <c r="N123" s="297">
        <v>2.7357822002888998E-2</v>
      </c>
      <c r="O123" s="297">
        <v>3.615434902082737E-2</v>
      </c>
      <c r="P123" s="297">
        <v>2.8205834119543881E-2</v>
      </c>
      <c r="Q123" s="297">
        <v>2.9003495492867251E-2</v>
      </c>
      <c r="R123" s="297">
        <v>1.9552422791814659E-2</v>
      </c>
      <c r="S123" s="297">
        <v>1.7568797745765641E-2</v>
      </c>
      <c r="T123" s="297">
        <v>2.1237099387926849E-2</v>
      </c>
      <c r="U123" s="297">
        <v>2.1479104321729069E-2</v>
      </c>
      <c r="V123" s="297">
        <v>2.7339726128438491E-2</v>
      </c>
      <c r="W123" s="297">
        <v>2.2841900952218431E-2</v>
      </c>
      <c r="DA123" s="122" t="s">
        <v>1572</v>
      </c>
    </row>
    <row r="124" spans="1:105" ht="12" customHeight="1" x14ac:dyDescent="0.25">
      <c r="A124" s="59" t="s">
        <v>70</v>
      </c>
      <c r="B124" s="297">
        <v>0.1740031316369848</v>
      </c>
      <c r="C124" s="297">
        <v>0.14793694387454501</v>
      </c>
      <c r="D124" s="297">
        <v>6.0892247736575561E-2</v>
      </c>
      <c r="E124" s="297">
        <v>1.3103288242596701E-2</v>
      </c>
      <c r="F124" s="297">
        <v>4.615270877307045E-3</v>
      </c>
      <c r="G124" s="297">
        <v>4.2547927895622544E-3</v>
      </c>
      <c r="H124" s="297">
        <v>5.8802327188265174E-3</v>
      </c>
      <c r="I124" s="297">
        <v>5.1616136838718218E-3</v>
      </c>
      <c r="J124" s="297">
        <v>5.3352991622163896E-3</v>
      </c>
      <c r="K124" s="297">
        <v>0</v>
      </c>
      <c r="L124" s="297">
        <v>0</v>
      </c>
      <c r="M124" s="297">
        <v>8.0244312071698406E-3</v>
      </c>
      <c r="N124" s="297">
        <v>1.7756675555426898E-2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1573</v>
      </c>
    </row>
    <row r="125" spans="1:105" ht="12" customHeight="1" x14ac:dyDescent="0.25">
      <c r="A125" s="59" t="s">
        <v>162</v>
      </c>
      <c r="B125" s="297">
        <v>0.49091229452417962</v>
      </c>
      <c r="C125" s="297">
        <v>0.4124726652490604</v>
      </c>
      <c r="D125" s="297">
        <v>0.43150716004015749</v>
      </c>
      <c r="E125" s="297">
        <v>0.38018597898856299</v>
      </c>
      <c r="F125" s="297">
        <v>0.43042767024232231</v>
      </c>
      <c r="G125" s="297">
        <v>0.44374007408050548</v>
      </c>
      <c r="H125" s="297">
        <v>0.68659416464234968</v>
      </c>
      <c r="I125" s="297">
        <v>0.62680258430560321</v>
      </c>
      <c r="J125" s="297">
        <v>0.60017883683642348</v>
      </c>
      <c r="K125" s="297">
        <v>0.51744336098085364</v>
      </c>
      <c r="L125" s="297">
        <v>0.63534316465536722</v>
      </c>
      <c r="M125" s="297">
        <v>0.65946140736909642</v>
      </c>
      <c r="N125" s="297">
        <v>0.62325742379821059</v>
      </c>
      <c r="O125" s="297">
        <v>0.55796577427883531</v>
      </c>
      <c r="P125" s="297">
        <v>0.541304425430708</v>
      </c>
      <c r="Q125" s="297">
        <v>0.64585659278040397</v>
      </c>
      <c r="R125" s="297">
        <v>0.70907068626193404</v>
      </c>
      <c r="S125" s="297">
        <v>0.71831060374612343</v>
      </c>
      <c r="T125" s="297">
        <v>0.8122591378963524</v>
      </c>
      <c r="U125" s="297">
        <v>0.82595076679428348</v>
      </c>
      <c r="V125" s="297">
        <v>0.6763119010562888</v>
      </c>
      <c r="W125" s="297">
        <v>0.67569211664964368</v>
      </c>
      <c r="DA125" s="122" t="s">
        <v>1574</v>
      </c>
    </row>
    <row r="126" spans="1:105" ht="12" customHeight="1" x14ac:dyDescent="0.25">
      <c r="A126" s="60" t="s">
        <v>1575</v>
      </c>
      <c r="B126" s="264">
        <v>0.45221133466837699</v>
      </c>
      <c r="C126" s="264">
        <v>0.41037192961137459</v>
      </c>
      <c r="D126" s="264">
        <v>0.48194761269834507</v>
      </c>
      <c r="E126" s="264">
        <v>0.39693429550586301</v>
      </c>
      <c r="F126" s="264">
        <v>0.3392777917827291</v>
      </c>
      <c r="G126" s="264">
        <v>0.30328124280770402</v>
      </c>
      <c r="H126" s="264">
        <v>0.44307466257873418</v>
      </c>
      <c r="I126" s="264">
        <v>0.42841936912911222</v>
      </c>
      <c r="J126" s="264">
        <v>0.43229684944540142</v>
      </c>
      <c r="K126" s="264">
        <v>0.31369544055028109</v>
      </c>
      <c r="L126" s="264">
        <v>0.38697206985620253</v>
      </c>
      <c r="M126" s="264">
        <v>0.42238489076534191</v>
      </c>
      <c r="N126" s="264">
        <v>0.42311128585309088</v>
      </c>
      <c r="O126" s="264">
        <v>0.34264486936290872</v>
      </c>
      <c r="P126" s="264">
        <v>0.35046300503708128</v>
      </c>
      <c r="Q126" s="264">
        <v>0.45215814015123967</v>
      </c>
      <c r="R126" s="264">
        <v>0.37868103591975549</v>
      </c>
      <c r="S126" s="264">
        <v>0.39217370401049129</v>
      </c>
      <c r="T126" s="264">
        <v>0.42124431099123721</v>
      </c>
      <c r="U126" s="264">
        <v>0.46775222441893333</v>
      </c>
      <c r="V126" s="264">
        <v>0.40062541324108081</v>
      </c>
      <c r="W126" s="264">
        <v>0.41040636211705372</v>
      </c>
      <c r="DA126" s="72" t="s">
        <v>1576</v>
      </c>
    </row>
    <row r="127" spans="1:105" ht="12" customHeight="1" x14ac:dyDescent="0.25">
      <c r="A127" s="132" t="s">
        <v>1577</v>
      </c>
      <c r="B127" s="318">
        <v>1.3837631287871499</v>
      </c>
      <c r="C127" s="318">
        <v>1.255734878255288</v>
      </c>
      <c r="D127" s="318">
        <v>1.4747559057714079</v>
      </c>
      <c r="E127" s="318">
        <v>1.2146158235394759</v>
      </c>
      <c r="F127" s="318">
        <v>1.038187375443721</v>
      </c>
      <c r="G127" s="318">
        <v>0.92803821858601276</v>
      </c>
      <c r="H127" s="318">
        <v>1.355804984025613</v>
      </c>
      <c r="I127" s="318">
        <v>1.3109599012900941</v>
      </c>
      <c r="J127" s="318">
        <v>1.3228249605730811</v>
      </c>
      <c r="K127" s="318">
        <v>0.95990558180158636</v>
      </c>
      <c r="L127" s="318">
        <v>1.18413149137481</v>
      </c>
      <c r="M127" s="318">
        <v>1.2924944449401929</v>
      </c>
      <c r="N127" s="318">
        <v>1.2947172081977669</v>
      </c>
      <c r="O127" s="318">
        <v>1.048490606367013</v>
      </c>
      <c r="P127" s="318">
        <v>1.0724140400635811</v>
      </c>
      <c r="Q127" s="318">
        <v>1.3836003539829269</v>
      </c>
      <c r="R127" s="318">
        <v>1.1587609927136211</v>
      </c>
      <c r="S127" s="318">
        <v>1.200048450991541</v>
      </c>
      <c r="T127" s="318">
        <v>1.2890042797987029</v>
      </c>
      <c r="U127" s="318">
        <v>1.4313181292409449</v>
      </c>
      <c r="V127" s="318">
        <v>1.225910614789572</v>
      </c>
      <c r="W127" s="318">
        <v>1.2558402414519569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1.0000000000000004</v>
      </c>
      <c r="C132" s="234">
        <f t="shared" si="6"/>
        <v>0.99999999999999967</v>
      </c>
      <c r="D132" s="234">
        <f t="shared" si="6"/>
        <v>1</v>
      </c>
      <c r="E132" s="234">
        <f t="shared" si="6"/>
        <v>1.0000000000000002</v>
      </c>
      <c r="F132" s="234">
        <f t="shared" si="6"/>
        <v>1</v>
      </c>
      <c r="G132" s="234">
        <f t="shared" si="6"/>
        <v>1</v>
      </c>
      <c r="H132" s="234">
        <f t="shared" si="6"/>
        <v>1.0000000000000002</v>
      </c>
      <c r="I132" s="234">
        <f t="shared" si="6"/>
        <v>1.0000000000000004</v>
      </c>
      <c r="J132" s="234">
        <f t="shared" si="6"/>
        <v>1.0000000000000004</v>
      </c>
      <c r="K132" s="234">
        <f t="shared" si="6"/>
        <v>0.99999999999999989</v>
      </c>
      <c r="L132" s="234">
        <f t="shared" si="6"/>
        <v>0.99999999999999989</v>
      </c>
      <c r="M132" s="234">
        <f t="shared" si="6"/>
        <v>1</v>
      </c>
      <c r="N132" s="234">
        <f t="shared" si="6"/>
        <v>1.0000000000000002</v>
      </c>
      <c r="O132" s="234">
        <f t="shared" si="6"/>
        <v>0.99999999999999978</v>
      </c>
      <c r="P132" s="234">
        <f t="shared" si="6"/>
        <v>1.0000000000000002</v>
      </c>
      <c r="Q132" s="234">
        <f t="shared" si="6"/>
        <v>0.99999999999999978</v>
      </c>
      <c r="R132" s="234">
        <f t="shared" si="6"/>
        <v>0.99999999999999989</v>
      </c>
      <c r="S132" s="234">
        <f t="shared" si="6"/>
        <v>1</v>
      </c>
      <c r="T132" s="234">
        <f t="shared" si="6"/>
        <v>1</v>
      </c>
      <c r="U132" s="234">
        <f t="shared" si="6"/>
        <v>1.0000000000000002</v>
      </c>
      <c r="V132" s="234">
        <f t="shared" si="6"/>
        <v>0.99999999999999978</v>
      </c>
      <c r="W132" s="234">
        <f t="shared" si="6"/>
        <v>1.0000000000000002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4.9001717949404694E-3</v>
      </c>
      <c r="C133" s="268">
        <f t="shared" si="7"/>
        <v>4.9001717949442207E-3</v>
      </c>
      <c r="D133" s="268">
        <f t="shared" si="7"/>
        <v>4.9001717949414877E-3</v>
      </c>
      <c r="E133" s="268">
        <f t="shared" si="7"/>
        <v>4.9001717949407044E-3</v>
      </c>
      <c r="F133" s="268">
        <f t="shared" si="7"/>
        <v>4.9001717949431868E-3</v>
      </c>
      <c r="G133" s="268">
        <f t="shared" si="7"/>
        <v>4.9001717949418572E-3</v>
      </c>
      <c r="H133" s="268">
        <f t="shared" si="7"/>
        <v>4.9001717949405986E-3</v>
      </c>
      <c r="I133" s="268">
        <f t="shared" si="7"/>
        <v>4.9001717949418711E-3</v>
      </c>
      <c r="J133" s="268">
        <f t="shared" si="7"/>
        <v>4.9001717949423542E-3</v>
      </c>
      <c r="K133" s="268">
        <f t="shared" si="7"/>
        <v>4.9001717949426725E-3</v>
      </c>
      <c r="L133" s="268">
        <f t="shared" si="7"/>
        <v>4.9001717949443118E-3</v>
      </c>
      <c r="M133" s="268">
        <f t="shared" si="7"/>
        <v>4.9001717949445391E-3</v>
      </c>
      <c r="N133" s="268">
        <f t="shared" si="7"/>
        <v>4.9001717949453613E-3</v>
      </c>
      <c r="O133" s="268">
        <f t="shared" si="7"/>
        <v>4.9001717949438738E-3</v>
      </c>
      <c r="P133" s="268">
        <f t="shared" si="7"/>
        <v>4.9001717949433464E-3</v>
      </c>
      <c r="Q133" s="268">
        <f t="shared" si="7"/>
        <v>4.9001717949438911E-3</v>
      </c>
      <c r="R133" s="268">
        <f t="shared" si="7"/>
        <v>4.9001717949452711E-3</v>
      </c>
      <c r="S133" s="268">
        <f t="shared" si="7"/>
        <v>4.9001717949457256E-3</v>
      </c>
      <c r="T133" s="268">
        <f t="shared" si="7"/>
        <v>4.9001717949436622E-3</v>
      </c>
      <c r="U133" s="268">
        <f t="shared" si="7"/>
        <v>4.9001717949430828E-3</v>
      </c>
      <c r="V133" s="268">
        <f t="shared" si="7"/>
        <v>4.9001717949482037E-3</v>
      </c>
      <c r="W133" s="268">
        <f t="shared" si="7"/>
        <v>4.9001717949444671E-3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1.9592888677840972E-3</v>
      </c>
      <c r="C134" s="269">
        <f t="shared" si="8"/>
        <v>1.9592888677855982E-3</v>
      </c>
      <c r="D134" s="269">
        <f t="shared" si="8"/>
        <v>1.9592888677845048E-3</v>
      </c>
      <c r="E134" s="269">
        <f t="shared" si="8"/>
        <v>1.9592888677841926E-3</v>
      </c>
      <c r="F134" s="269">
        <f t="shared" si="8"/>
        <v>1.9592888677851844E-3</v>
      </c>
      <c r="G134" s="269">
        <f t="shared" si="8"/>
        <v>1.9592888677846523E-3</v>
      </c>
      <c r="H134" s="269">
        <f t="shared" si="8"/>
        <v>1.9592888677841497E-3</v>
      </c>
      <c r="I134" s="269">
        <f t="shared" si="8"/>
        <v>1.9592888677846579E-3</v>
      </c>
      <c r="J134" s="269">
        <f t="shared" si="8"/>
        <v>1.9592888677848518E-3</v>
      </c>
      <c r="K134" s="269">
        <f t="shared" si="8"/>
        <v>1.9592888677849797E-3</v>
      </c>
      <c r="L134" s="269">
        <f t="shared" si="8"/>
        <v>1.9592888677856342E-3</v>
      </c>
      <c r="M134" s="269">
        <f t="shared" si="8"/>
        <v>1.9592888677857261E-3</v>
      </c>
      <c r="N134" s="269">
        <f t="shared" si="8"/>
        <v>1.9592888677860535E-3</v>
      </c>
      <c r="O134" s="269">
        <f t="shared" si="8"/>
        <v>1.9592888677854589E-3</v>
      </c>
      <c r="P134" s="269">
        <f t="shared" si="8"/>
        <v>1.9592888677852486E-3</v>
      </c>
      <c r="Q134" s="269">
        <f t="shared" si="8"/>
        <v>1.9592888677854668E-3</v>
      </c>
      <c r="R134" s="269">
        <f t="shared" si="8"/>
        <v>1.9592888677860167E-3</v>
      </c>
      <c r="S134" s="269">
        <f t="shared" si="8"/>
        <v>1.9592888677861997E-3</v>
      </c>
      <c r="T134" s="269">
        <f t="shared" si="8"/>
        <v>1.9592888677853744E-3</v>
      </c>
      <c r="U134" s="269">
        <f t="shared" si="8"/>
        <v>1.9592888677851424E-3</v>
      </c>
      <c r="V134" s="269">
        <f t="shared" si="8"/>
        <v>1.9592888677871898E-3</v>
      </c>
      <c r="W134" s="269">
        <f t="shared" si="8"/>
        <v>1.9592888677856962E-3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1.1546607864085135E-2</v>
      </c>
      <c r="C135" s="269">
        <f t="shared" si="9"/>
        <v>1.1149347516195019E-2</v>
      </c>
      <c r="D135" s="269">
        <f t="shared" si="9"/>
        <v>1.3051043454236693E-2</v>
      </c>
      <c r="E135" s="269">
        <f t="shared" si="9"/>
        <v>1.2549227501847495E-2</v>
      </c>
      <c r="F135" s="269">
        <f t="shared" si="9"/>
        <v>1.0577555341918439E-2</v>
      </c>
      <c r="G135" s="269">
        <f t="shared" si="9"/>
        <v>9.9552644635928552E-3</v>
      </c>
      <c r="H135" s="269">
        <f t="shared" si="9"/>
        <v>9.5546729147397182E-3</v>
      </c>
      <c r="I135" s="269">
        <f t="shared" si="9"/>
        <v>9.8638991134993737E-3</v>
      </c>
      <c r="J135" s="269">
        <f t="shared" si="9"/>
        <v>1.0077102220652841E-2</v>
      </c>
      <c r="K135" s="269">
        <f t="shared" si="9"/>
        <v>8.9233071713986957E-3</v>
      </c>
      <c r="L135" s="269">
        <f t="shared" si="9"/>
        <v>1.0152168615615883E-2</v>
      </c>
      <c r="M135" s="269">
        <f t="shared" si="9"/>
        <v>1.0047860719980638E-2</v>
      </c>
      <c r="N135" s="269">
        <f t="shared" si="9"/>
        <v>1.0229262262078145E-2</v>
      </c>
      <c r="O135" s="269">
        <f t="shared" si="9"/>
        <v>9.1192239476550092E-3</v>
      </c>
      <c r="P135" s="269">
        <f t="shared" si="9"/>
        <v>9.6551144663559654E-3</v>
      </c>
      <c r="Q135" s="269">
        <f t="shared" si="9"/>
        <v>1.1340255224413983E-2</v>
      </c>
      <c r="R135" s="269">
        <f t="shared" si="9"/>
        <v>9.2013559268305147E-3</v>
      </c>
      <c r="S135" s="269">
        <f t="shared" si="9"/>
        <v>9.2337726503603067E-3</v>
      </c>
      <c r="T135" s="269">
        <f t="shared" si="9"/>
        <v>8.6312666776184235E-3</v>
      </c>
      <c r="U135" s="269">
        <f t="shared" si="9"/>
        <v>9.5622396367387869E-3</v>
      </c>
      <c r="V135" s="269">
        <f t="shared" si="9"/>
        <v>9.4375424559362958E-3</v>
      </c>
      <c r="W135" s="269">
        <f t="shared" si="9"/>
        <v>9.8503426289908436E-3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9.7769480841182542E-4</v>
      </c>
      <c r="C136" s="269">
        <f t="shared" si="10"/>
        <v>9.7769480841257482E-4</v>
      </c>
      <c r="D136" s="269">
        <f t="shared" si="10"/>
        <v>9.7769480841202881E-4</v>
      </c>
      <c r="E136" s="269">
        <f t="shared" si="10"/>
        <v>9.7769480841187226E-4</v>
      </c>
      <c r="F136" s="269">
        <f t="shared" si="10"/>
        <v>9.7769480841236774E-4</v>
      </c>
      <c r="G136" s="269">
        <f t="shared" si="10"/>
        <v>9.7769480841210254E-4</v>
      </c>
      <c r="H136" s="269">
        <f t="shared" si="10"/>
        <v>9.77694808411851E-4</v>
      </c>
      <c r="I136" s="269">
        <f t="shared" si="10"/>
        <v>9.7769480841210536E-4</v>
      </c>
      <c r="J136" s="269">
        <f t="shared" si="10"/>
        <v>9.7769480841220164E-4</v>
      </c>
      <c r="K136" s="269">
        <f t="shared" si="10"/>
        <v>9.7769480841226582E-4</v>
      </c>
      <c r="L136" s="269">
        <f t="shared" si="10"/>
        <v>9.776948084125926E-4</v>
      </c>
      <c r="M136" s="269">
        <f t="shared" si="10"/>
        <v>9.7769480841263792E-4</v>
      </c>
      <c r="N136" s="269">
        <f t="shared" si="10"/>
        <v>9.7769480841280163E-4</v>
      </c>
      <c r="O136" s="269">
        <f t="shared" si="10"/>
        <v>9.7769480841250521E-4</v>
      </c>
      <c r="P136" s="269">
        <f t="shared" si="10"/>
        <v>9.7769480841239983E-4</v>
      </c>
      <c r="Q136" s="269">
        <f t="shared" si="10"/>
        <v>9.7769480841250868E-4</v>
      </c>
      <c r="R136" s="269">
        <f t="shared" si="10"/>
        <v>9.7769480841278364E-4</v>
      </c>
      <c r="S136" s="269">
        <f t="shared" si="10"/>
        <v>9.7769480841287471E-4</v>
      </c>
      <c r="T136" s="269">
        <f t="shared" si="10"/>
        <v>9.7769480841246249E-4</v>
      </c>
      <c r="U136" s="269">
        <f t="shared" si="10"/>
        <v>9.7769480841234692E-4</v>
      </c>
      <c r="V136" s="269">
        <f t="shared" si="10"/>
        <v>9.7769480841336867E-4</v>
      </c>
      <c r="W136" s="269">
        <f t="shared" si="10"/>
        <v>9.7769480841262317E-4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4.5267783690708368E-3</v>
      </c>
      <c r="C137" s="270">
        <f t="shared" si="11"/>
        <v>4.5161286634187881E-3</v>
      </c>
      <c r="D137" s="270">
        <f t="shared" si="11"/>
        <v>4.8524473979520031E-3</v>
      </c>
      <c r="E137" s="270">
        <f t="shared" si="11"/>
        <v>4.7476787703467837E-3</v>
      </c>
      <c r="F137" s="270">
        <f t="shared" si="11"/>
        <v>4.3899523853866288E-3</v>
      </c>
      <c r="G137" s="270">
        <f t="shared" si="11"/>
        <v>4.2720141449006585E-3</v>
      </c>
      <c r="H137" s="270">
        <f t="shared" si="11"/>
        <v>4.2037824075725171E-3</v>
      </c>
      <c r="I137" s="270">
        <f t="shared" si="11"/>
        <v>4.270613621640113E-3</v>
      </c>
      <c r="J137" s="270">
        <f t="shared" si="11"/>
        <v>4.3049406257641048E-3</v>
      </c>
      <c r="K137" s="270">
        <f t="shared" si="11"/>
        <v>4.0911535229164143E-3</v>
      </c>
      <c r="L137" s="270">
        <f t="shared" si="11"/>
        <v>4.2593536399608426E-3</v>
      </c>
      <c r="M137" s="270">
        <f t="shared" si="11"/>
        <v>4.2476550009697672E-3</v>
      </c>
      <c r="N137" s="270">
        <f t="shared" si="11"/>
        <v>4.2823734299253851E-3</v>
      </c>
      <c r="O137" s="270">
        <f t="shared" si="11"/>
        <v>4.0166365575888254E-3</v>
      </c>
      <c r="P137" s="270">
        <f t="shared" si="11"/>
        <v>4.0964543223408765E-3</v>
      </c>
      <c r="Q137" s="270">
        <f t="shared" si="11"/>
        <v>4.4565298641395558E-3</v>
      </c>
      <c r="R137" s="270">
        <f t="shared" si="11"/>
        <v>4.0274155190940086E-3</v>
      </c>
      <c r="S137" s="270">
        <f t="shared" si="11"/>
        <v>4.0151185859429762E-3</v>
      </c>
      <c r="T137" s="270">
        <f t="shared" si="11"/>
        <v>3.8635393209289792E-3</v>
      </c>
      <c r="U137" s="270">
        <f t="shared" si="11"/>
        <v>4.0679192840187162E-3</v>
      </c>
      <c r="V137" s="270">
        <f t="shared" si="11"/>
        <v>4.0268859944227074E-3</v>
      </c>
      <c r="W137" s="270">
        <f t="shared" si="11"/>
        <v>4.1201502791531367E-3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4.5751938113351202E-2</v>
      </c>
      <c r="C138" s="271">
        <f t="shared" si="12"/>
        <v>4.4177845439078413E-2</v>
      </c>
      <c r="D138" s="271">
        <f t="shared" si="12"/>
        <v>5.1713069280733298E-2</v>
      </c>
      <c r="E138" s="271">
        <f t="shared" si="12"/>
        <v>4.9724688565959449E-2</v>
      </c>
      <c r="F138" s="271">
        <f t="shared" si="12"/>
        <v>4.1912193008586549E-2</v>
      </c>
      <c r="G138" s="271">
        <f t="shared" si="12"/>
        <v>3.9446446004030182E-2</v>
      </c>
      <c r="H138" s="271">
        <f t="shared" si="12"/>
        <v>3.7859153877407667E-2</v>
      </c>
      <c r="I138" s="271">
        <f t="shared" si="12"/>
        <v>3.9084422638173653E-2</v>
      </c>
      <c r="J138" s="271">
        <f t="shared" si="12"/>
        <v>3.9929212335622397E-2</v>
      </c>
      <c r="K138" s="271">
        <f t="shared" si="12"/>
        <v>3.5357448895628814E-2</v>
      </c>
      <c r="L138" s="271">
        <f t="shared" si="12"/>
        <v>4.0226653202859605E-2</v>
      </c>
      <c r="M138" s="271">
        <f t="shared" si="12"/>
        <v>3.9813346676647564E-2</v>
      </c>
      <c r="N138" s="271">
        <f t="shared" si="12"/>
        <v>4.0532126791587325E-2</v>
      </c>
      <c r="O138" s="271">
        <f t="shared" si="12"/>
        <v>3.6133743745870223E-2</v>
      </c>
      <c r="P138" s="271">
        <f t="shared" si="12"/>
        <v>3.825714051622383E-2</v>
      </c>
      <c r="Q138" s="271">
        <f t="shared" si="12"/>
        <v>4.4934292506009936E-2</v>
      </c>
      <c r="R138" s="271">
        <f t="shared" si="12"/>
        <v>3.6459181075395607E-2</v>
      </c>
      <c r="S138" s="271">
        <f t="shared" si="12"/>
        <v>3.6587628143680134E-2</v>
      </c>
      <c r="T138" s="271">
        <f t="shared" si="12"/>
        <v>3.4200276264904329E-2</v>
      </c>
      <c r="U138" s="271">
        <f t="shared" si="12"/>
        <v>3.7889136033266539E-2</v>
      </c>
      <c r="V138" s="271">
        <f t="shared" si="12"/>
        <v>3.7395039605454997E-2</v>
      </c>
      <c r="W138" s="271">
        <f t="shared" si="12"/>
        <v>3.9030706824181388E-2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0.49202142316077457</v>
      </c>
      <c r="C139" s="271">
        <f t="shared" si="13"/>
        <v>0.49421114234377939</v>
      </c>
      <c r="D139" s="271">
        <f t="shared" si="13"/>
        <v>0.48356841025909014</v>
      </c>
      <c r="E139" s="271">
        <f t="shared" si="13"/>
        <v>0.48638580563906914</v>
      </c>
      <c r="F139" s="271">
        <f t="shared" si="13"/>
        <v>0.49742523577144343</v>
      </c>
      <c r="G139" s="271">
        <f t="shared" si="13"/>
        <v>0.50091228573852986</v>
      </c>
      <c r="H139" s="271">
        <f t="shared" si="13"/>
        <v>0.5031527032756391</v>
      </c>
      <c r="I139" s="271">
        <f t="shared" si="13"/>
        <v>0.5014079789028616</v>
      </c>
      <c r="J139" s="271">
        <f t="shared" si="13"/>
        <v>0.50018517838961563</v>
      </c>
      <c r="K139" s="271">
        <f t="shared" si="13"/>
        <v>0.50654528391774312</v>
      </c>
      <c r="L139" s="271">
        <f t="shared" si="13"/>
        <v>0.49975837992534444</v>
      </c>
      <c r="M139" s="271">
        <f t="shared" si="13"/>
        <v>0.50038684224543872</v>
      </c>
      <c r="N139" s="271">
        <f t="shared" si="13"/>
        <v>0.4991602792310893</v>
      </c>
      <c r="O139" s="271">
        <f t="shared" si="13"/>
        <v>0.50554818615763564</v>
      </c>
      <c r="P139" s="271">
        <f t="shared" si="13"/>
        <v>0.50260178086779739</v>
      </c>
      <c r="Q139" s="271">
        <f t="shared" si="13"/>
        <v>0.49313451323729712</v>
      </c>
      <c r="R139" s="271">
        <f t="shared" si="13"/>
        <v>0.50519163294540137</v>
      </c>
      <c r="S139" s="271">
        <f t="shared" si="13"/>
        <v>0.505021412962668</v>
      </c>
      <c r="T139" s="271">
        <f t="shared" si="13"/>
        <v>0.50841867842581034</v>
      </c>
      <c r="U139" s="271">
        <f t="shared" si="13"/>
        <v>0.50318654833927867</v>
      </c>
      <c r="V139" s="271">
        <f t="shared" si="13"/>
        <v>0.50389481894554522</v>
      </c>
      <c r="W139" s="271">
        <f t="shared" si="13"/>
        <v>0.50157265594514144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0.38180117541297748</v>
      </c>
      <c r="C140" s="271">
        <f t="shared" si="14"/>
        <v>0.38350036434772911</v>
      </c>
      <c r="D140" s="271">
        <f t="shared" si="14"/>
        <v>0.3752417653756841</v>
      </c>
      <c r="E140" s="271">
        <f t="shared" si="14"/>
        <v>0.37742802153658206</v>
      </c>
      <c r="F140" s="271">
        <f t="shared" si="14"/>
        <v>0.38599445218781936</v>
      </c>
      <c r="G140" s="271">
        <f t="shared" si="14"/>
        <v>0.38870035017007543</v>
      </c>
      <c r="H140" s="271">
        <f t="shared" si="14"/>
        <v>0.39043888026006424</v>
      </c>
      <c r="I140" s="271">
        <f t="shared" si="14"/>
        <v>0.38908500056104867</v>
      </c>
      <c r="J140" s="271">
        <f t="shared" si="14"/>
        <v>0.38813612587536173</v>
      </c>
      <c r="K140" s="271">
        <f t="shared" si="14"/>
        <v>0.3930714714763523</v>
      </c>
      <c r="L140" s="271">
        <f t="shared" si="14"/>
        <v>0.38780493672860389</v>
      </c>
      <c r="M140" s="271">
        <f t="shared" si="14"/>
        <v>0.38829261397438986</v>
      </c>
      <c r="N140" s="271">
        <f t="shared" si="14"/>
        <v>0.3873408196448091</v>
      </c>
      <c r="O140" s="271">
        <f t="shared" si="14"/>
        <v>0.3922977387100734</v>
      </c>
      <c r="P140" s="271">
        <f t="shared" si="14"/>
        <v>0.3900113728122705</v>
      </c>
      <c r="Q140" s="271">
        <f t="shared" si="14"/>
        <v>0.38266491646072853</v>
      </c>
      <c r="R140" s="271">
        <f t="shared" si="14"/>
        <v>0.39202105881541782</v>
      </c>
      <c r="S140" s="271">
        <f t="shared" si="14"/>
        <v>0.39188897068586281</v>
      </c>
      <c r="T140" s="271">
        <f t="shared" si="14"/>
        <v>0.39452519725235102</v>
      </c>
      <c r="U140" s="271">
        <f t="shared" si="14"/>
        <v>0.39046514351705103</v>
      </c>
      <c r="V140" s="271">
        <f t="shared" si="14"/>
        <v>0.39101475078464898</v>
      </c>
      <c r="W140" s="271">
        <f t="shared" si="14"/>
        <v>0.38921278745272914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5.6514921608604933E-2</v>
      </c>
      <c r="C141" s="271">
        <f t="shared" si="15"/>
        <v>5.4608016218656602E-2</v>
      </c>
      <c r="D141" s="271">
        <f t="shared" si="15"/>
        <v>6.3736108761165713E-2</v>
      </c>
      <c r="E141" s="271">
        <f t="shared" si="15"/>
        <v>6.1327422515058606E-2</v>
      </c>
      <c r="F141" s="271">
        <f t="shared" si="15"/>
        <v>5.186345583370483E-2</v>
      </c>
      <c r="G141" s="271">
        <f t="shared" si="15"/>
        <v>4.88764840077325E-2</v>
      </c>
      <c r="H141" s="271">
        <f t="shared" si="15"/>
        <v>4.6953651793440285E-2</v>
      </c>
      <c r="I141" s="271">
        <f t="shared" si="15"/>
        <v>4.8450929691638459E-2</v>
      </c>
      <c r="J141" s="271">
        <f t="shared" si="15"/>
        <v>4.9530285081844191E-2</v>
      </c>
      <c r="K141" s="271">
        <f t="shared" si="15"/>
        <v>4.4174179544820592E-2</v>
      </c>
      <c r="L141" s="271">
        <f t="shared" si="15"/>
        <v>4.9961352416472732E-2</v>
      </c>
      <c r="M141" s="271">
        <f t="shared" si="15"/>
        <v>4.9374525911430558E-2</v>
      </c>
      <c r="N141" s="271">
        <f t="shared" si="15"/>
        <v>5.0617983169366741E-2</v>
      </c>
      <c r="O141" s="271">
        <f t="shared" si="15"/>
        <v>4.5047315410034927E-2</v>
      </c>
      <c r="P141" s="271">
        <f t="shared" si="15"/>
        <v>4.754098154387059E-2</v>
      </c>
      <c r="Q141" s="271">
        <f t="shared" si="15"/>
        <v>5.5632337236268842E-2</v>
      </c>
      <c r="R141" s="271">
        <f t="shared" si="15"/>
        <v>4.5262200246716511E-2</v>
      </c>
      <c r="S141" s="271">
        <f t="shared" si="15"/>
        <v>4.5415941500340909E-2</v>
      </c>
      <c r="T141" s="271">
        <f t="shared" si="15"/>
        <v>4.2523886587245513E-2</v>
      </c>
      <c r="U141" s="271">
        <f t="shared" si="15"/>
        <v>4.6991857718505912E-2</v>
      </c>
      <c r="V141" s="271">
        <f t="shared" si="15"/>
        <v>4.6393806742842859E-2</v>
      </c>
      <c r="W141" s="271">
        <f t="shared" si="15"/>
        <v>4.8376201398661473E-2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5.555013709677855E-2</v>
      </c>
      <c r="C142" s="320">
        <f t="shared" si="16"/>
        <v>5.3638937976814481E-2</v>
      </c>
      <c r="D142" s="320">
        <f t="shared" si="16"/>
        <v>6.2787899413634857E-2</v>
      </c>
      <c r="E142" s="320">
        <f t="shared" si="16"/>
        <v>6.0373688653150244E-2</v>
      </c>
      <c r="F142" s="320">
        <f t="shared" si="16"/>
        <v>5.0888075208648055E-2</v>
      </c>
      <c r="G142" s="320">
        <f t="shared" si="16"/>
        <v>4.789426577024293E-2</v>
      </c>
      <c r="H142" s="320">
        <f t="shared" si="16"/>
        <v>4.5967040413623816E-2</v>
      </c>
      <c r="I142" s="320">
        <f t="shared" si="16"/>
        <v>4.7454711765869531E-2</v>
      </c>
      <c r="J142" s="320">
        <f t="shared" si="16"/>
        <v>4.848042095866828E-2</v>
      </c>
      <c r="K142" s="320">
        <f t="shared" si="16"/>
        <v>4.2929572265953064E-2</v>
      </c>
      <c r="L142" s="320">
        <f t="shared" si="16"/>
        <v>4.8841561527451956E-2</v>
      </c>
      <c r="M142" s="320">
        <f t="shared" si="16"/>
        <v>4.833974160154652E-2</v>
      </c>
      <c r="N142" s="320">
        <f t="shared" si="16"/>
        <v>4.9212455099025457E-2</v>
      </c>
      <c r="O142" s="320">
        <f t="shared" si="16"/>
        <v>4.3872117809086009E-2</v>
      </c>
      <c r="P142" s="320">
        <f t="shared" si="16"/>
        <v>4.6450259557130939E-2</v>
      </c>
      <c r="Q142" s="320">
        <f t="shared" si="16"/>
        <v>5.4557385151017122E-2</v>
      </c>
      <c r="R142" s="320">
        <f t="shared" si="16"/>
        <v>4.4267250540441692E-2</v>
      </c>
      <c r="S142" s="320">
        <f t="shared" si="16"/>
        <v>4.4423205731568369E-2</v>
      </c>
      <c r="T142" s="320">
        <f t="shared" si="16"/>
        <v>4.1524580457253539E-2</v>
      </c>
      <c r="U142" s="320">
        <f t="shared" si="16"/>
        <v>4.6003443524335566E-2</v>
      </c>
      <c r="V142" s="320">
        <f t="shared" si="16"/>
        <v>4.5403531795220234E-2</v>
      </c>
      <c r="W142" s="320">
        <f t="shared" si="16"/>
        <v>4.7389492215516409E-2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9.6478451182638563E-4</v>
      </c>
      <c r="C143" s="328">
        <f t="shared" si="17"/>
        <v>9.6907824184212419E-4</v>
      </c>
      <c r="D143" s="328">
        <f t="shared" si="17"/>
        <v>9.4820934753084816E-4</v>
      </c>
      <c r="E143" s="328">
        <f t="shared" si="17"/>
        <v>9.537338619083585E-4</v>
      </c>
      <c r="F143" s="328">
        <f t="shared" si="17"/>
        <v>9.7538062505676706E-4</v>
      </c>
      <c r="G143" s="328">
        <f t="shared" si="17"/>
        <v>9.8221823748957096E-4</v>
      </c>
      <c r="H143" s="328">
        <f t="shared" si="17"/>
        <v>9.8661137981646677E-4</v>
      </c>
      <c r="I143" s="328">
        <f t="shared" si="17"/>
        <v>9.9621792576893003E-4</v>
      </c>
      <c r="J143" s="328">
        <f t="shared" si="17"/>
        <v>1.049864123175903E-3</v>
      </c>
      <c r="K143" s="328">
        <f t="shared" si="17"/>
        <v>1.2446072788675226E-3</v>
      </c>
      <c r="L143" s="328">
        <f t="shared" si="17"/>
        <v>1.11979088902078E-3</v>
      </c>
      <c r="M143" s="328">
        <f t="shared" si="17"/>
        <v>1.0347843098840377E-3</v>
      </c>
      <c r="N143" s="328">
        <f t="shared" si="17"/>
        <v>1.4055280703412845E-3</v>
      </c>
      <c r="O143" s="328">
        <f t="shared" si="17"/>
        <v>1.1751976009489226E-3</v>
      </c>
      <c r="P143" s="328">
        <f t="shared" si="17"/>
        <v>1.0907219867396592E-3</v>
      </c>
      <c r="Q143" s="328">
        <f t="shared" si="17"/>
        <v>1.0749520852517177E-3</v>
      </c>
      <c r="R143" s="328">
        <f t="shared" si="17"/>
        <v>9.9494970627482093E-4</v>
      </c>
      <c r="S143" s="328">
        <f t="shared" si="17"/>
        <v>9.9273576877254564E-4</v>
      </c>
      <c r="T143" s="328">
        <f t="shared" si="17"/>
        <v>9.993061299919761E-4</v>
      </c>
      <c r="U143" s="328">
        <f t="shared" si="17"/>
        <v>9.8841419417034556E-4</v>
      </c>
      <c r="V143" s="328">
        <f t="shared" si="17"/>
        <v>9.9027494762262401E-4</v>
      </c>
      <c r="W143" s="328">
        <f t="shared" si="17"/>
        <v>9.867091831450652E-4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0.99999999999999978</v>
      </c>
      <c r="C146" s="234">
        <f t="shared" si="18"/>
        <v>1</v>
      </c>
      <c r="D146" s="234">
        <f t="shared" si="18"/>
        <v>1</v>
      </c>
      <c r="E146" s="234">
        <f t="shared" si="18"/>
        <v>1</v>
      </c>
      <c r="F146" s="234">
        <f t="shared" si="18"/>
        <v>0.99999999999999933</v>
      </c>
      <c r="G146" s="234">
        <f t="shared" si="18"/>
        <v>0.99999999999999944</v>
      </c>
      <c r="H146" s="234">
        <f t="shared" si="18"/>
        <v>1</v>
      </c>
      <c r="I146" s="234">
        <f t="shared" si="18"/>
        <v>1</v>
      </c>
      <c r="J146" s="234">
        <f t="shared" si="18"/>
        <v>1</v>
      </c>
      <c r="K146" s="234">
        <f t="shared" si="18"/>
        <v>1.0000000000000002</v>
      </c>
      <c r="L146" s="234">
        <f t="shared" si="18"/>
        <v>0.99999999999999989</v>
      </c>
      <c r="M146" s="234">
        <f t="shared" si="18"/>
        <v>1</v>
      </c>
      <c r="N146" s="234">
        <f t="shared" si="18"/>
        <v>0.99999999999999989</v>
      </c>
      <c r="O146" s="234">
        <f t="shared" si="18"/>
        <v>0.99999999999999989</v>
      </c>
      <c r="P146" s="234">
        <f t="shared" si="18"/>
        <v>1</v>
      </c>
      <c r="Q146" s="234">
        <f t="shared" si="18"/>
        <v>1.0000000000000002</v>
      </c>
      <c r="R146" s="234">
        <f t="shared" si="18"/>
        <v>1.0000000000000002</v>
      </c>
      <c r="S146" s="234">
        <f t="shared" si="18"/>
        <v>1.0000000000000002</v>
      </c>
      <c r="T146" s="234">
        <f t="shared" si="18"/>
        <v>1.0000000000000002</v>
      </c>
      <c r="U146" s="234">
        <f t="shared" si="18"/>
        <v>0.99999999999999978</v>
      </c>
      <c r="V146" s="234">
        <f t="shared" si="18"/>
        <v>1.0000000000000002</v>
      </c>
      <c r="W146" s="234">
        <f t="shared" si="18"/>
        <v>1.0000000000000004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7.1955502283697539E-3</v>
      </c>
      <c r="C147" s="268">
        <f t="shared" si="19"/>
        <v>7.1955502283690721E-3</v>
      </c>
      <c r="D147" s="268">
        <f t="shared" si="19"/>
        <v>7.1955502283677312E-3</v>
      </c>
      <c r="E147" s="268">
        <f t="shared" si="19"/>
        <v>7.1955502283687035E-3</v>
      </c>
      <c r="F147" s="268">
        <f t="shared" si="19"/>
        <v>7.1955502283699221E-3</v>
      </c>
      <c r="G147" s="268">
        <f t="shared" si="19"/>
        <v>7.1955502283713949E-3</v>
      </c>
      <c r="H147" s="268">
        <f t="shared" si="19"/>
        <v>7.1955502283712657E-3</v>
      </c>
      <c r="I147" s="268">
        <f t="shared" si="19"/>
        <v>7.1955502283715415E-3</v>
      </c>
      <c r="J147" s="268">
        <f t="shared" si="19"/>
        <v>7.1955502283709465E-3</v>
      </c>
      <c r="K147" s="268">
        <f t="shared" si="19"/>
        <v>7.1955502283714886E-3</v>
      </c>
      <c r="L147" s="268">
        <f t="shared" si="19"/>
        <v>7.1955502283727697E-3</v>
      </c>
      <c r="M147" s="268">
        <f t="shared" si="19"/>
        <v>7.1955502283729284E-3</v>
      </c>
      <c r="N147" s="268">
        <f t="shared" si="19"/>
        <v>7.1955502283727116E-3</v>
      </c>
      <c r="O147" s="268">
        <f t="shared" si="19"/>
        <v>7.1955502283738201E-3</v>
      </c>
      <c r="P147" s="268">
        <f t="shared" si="19"/>
        <v>7.1955502283728877E-3</v>
      </c>
      <c r="Q147" s="268">
        <f t="shared" si="19"/>
        <v>7.1955502283733751E-3</v>
      </c>
      <c r="R147" s="268">
        <f t="shared" si="19"/>
        <v>7.1955502283735252E-3</v>
      </c>
      <c r="S147" s="268">
        <f t="shared" si="19"/>
        <v>7.1955502283735642E-3</v>
      </c>
      <c r="T147" s="268">
        <f t="shared" si="19"/>
        <v>7.1955502283741679E-3</v>
      </c>
      <c r="U147" s="268">
        <f t="shared" si="19"/>
        <v>7.1955502283722935E-3</v>
      </c>
      <c r="V147" s="268">
        <f t="shared" si="19"/>
        <v>7.1955502283721677E-3</v>
      </c>
      <c r="W147" s="268">
        <f t="shared" si="19"/>
        <v>7.1955502283725468E-3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8.0564402695809147E-3</v>
      </c>
      <c r="C148" s="269">
        <f t="shared" si="20"/>
        <v>8.0564402695801531E-3</v>
      </c>
      <c r="D148" s="269">
        <f t="shared" si="20"/>
        <v>8.0564402695786509E-3</v>
      </c>
      <c r="E148" s="269">
        <f t="shared" si="20"/>
        <v>8.0564402695797385E-3</v>
      </c>
      <c r="F148" s="269">
        <f t="shared" si="20"/>
        <v>8.056440269581109E-3</v>
      </c>
      <c r="G148" s="269">
        <f t="shared" si="20"/>
        <v>8.0564402695827535E-3</v>
      </c>
      <c r="H148" s="269">
        <f t="shared" si="20"/>
        <v>8.0564402695826078E-3</v>
      </c>
      <c r="I148" s="269">
        <f t="shared" si="20"/>
        <v>8.0564402695829165E-3</v>
      </c>
      <c r="J148" s="269">
        <f t="shared" si="20"/>
        <v>8.0564402695822521E-3</v>
      </c>
      <c r="K148" s="269">
        <f t="shared" si="20"/>
        <v>8.056440269582861E-3</v>
      </c>
      <c r="L148" s="269">
        <f t="shared" si="20"/>
        <v>8.0564402695842939E-3</v>
      </c>
      <c r="M148" s="269">
        <f t="shared" si="20"/>
        <v>8.0564402695844743E-3</v>
      </c>
      <c r="N148" s="269">
        <f t="shared" si="20"/>
        <v>8.056440269584228E-3</v>
      </c>
      <c r="O148" s="269">
        <f t="shared" si="20"/>
        <v>8.05644026958547E-3</v>
      </c>
      <c r="P148" s="269">
        <f t="shared" si="20"/>
        <v>8.0564402695844257E-3</v>
      </c>
      <c r="Q148" s="269">
        <f t="shared" si="20"/>
        <v>8.0564402695849687E-3</v>
      </c>
      <c r="R148" s="269">
        <f t="shared" si="20"/>
        <v>8.0564402695851387E-3</v>
      </c>
      <c r="S148" s="269">
        <f t="shared" si="20"/>
        <v>8.0564402695851821E-3</v>
      </c>
      <c r="T148" s="269">
        <f t="shared" si="20"/>
        <v>8.0564402695858621E-3</v>
      </c>
      <c r="U148" s="269">
        <f t="shared" si="20"/>
        <v>8.0564402695837613E-3</v>
      </c>
      <c r="V148" s="269">
        <f t="shared" si="20"/>
        <v>8.0564402695836174E-3</v>
      </c>
      <c r="W148" s="269">
        <f t="shared" si="20"/>
        <v>8.0564402695840441E-3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1.3641536706938481E-2</v>
      </c>
      <c r="C149" s="269">
        <f t="shared" si="21"/>
        <v>1.3213989348082983E-2</v>
      </c>
      <c r="D149" s="269">
        <f t="shared" si="21"/>
        <v>1.5231948950574456E-2</v>
      </c>
      <c r="E149" s="269">
        <f t="shared" si="21"/>
        <v>1.4744897966468636E-2</v>
      </c>
      <c r="F149" s="269">
        <f t="shared" si="21"/>
        <v>1.2660503366411516E-2</v>
      </c>
      <c r="G149" s="269">
        <f t="shared" si="21"/>
        <v>1.1994805022913687E-2</v>
      </c>
      <c r="H149" s="269">
        <f t="shared" si="21"/>
        <v>1.1558230130569348E-2</v>
      </c>
      <c r="I149" s="269">
        <f t="shared" si="21"/>
        <v>1.1875224915812631E-2</v>
      </c>
      <c r="J149" s="269">
        <f t="shared" si="21"/>
        <v>1.20992908380979E-2</v>
      </c>
      <c r="K149" s="269">
        <f t="shared" si="21"/>
        <v>1.0818041286671064E-2</v>
      </c>
      <c r="L149" s="269">
        <f t="shared" si="21"/>
        <v>1.2202212852142067E-2</v>
      </c>
      <c r="M149" s="269">
        <f t="shared" si="21"/>
        <v>1.2124671920258158E-2</v>
      </c>
      <c r="N149" s="269">
        <f t="shared" si="21"/>
        <v>1.2224083249286144E-2</v>
      </c>
      <c r="O149" s="269">
        <f t="shared" si="21"/>
        <v>1.1163142090254437E-2</v>
      </c>
      <c r="P149" s="269">
        <f t="shared" si="21"/>
        <v>1.1824237438504548E-2</v>
      </c>
      <c r="Q149" s="269">
        <f t="shared" si="21"/>
        <v>1.3642154164431878E-2</v>
      </c>
      <c r="R149" s="269">
        <f t="shared" si="21"/>
        <v>1.1285784935418104E-2</v>
      </c>
      <c r="S149" s="269">
        <f t="shared" si="21"/>
        <v>1.1348044237828607E-2</v>
      </c>
      <c r="T149" s="269">
        <f t="shared" si="21"/>
        <v>1.0719264432672897E-2</v>
      </c>
      <c r="U149" s="269">
        <f t="shared" si="21"/>
        <v>1.1725265191783206E-2</v>
      </c>
      <c r="V149" s="269">
        <f t="shared" si="21"/>
        <v>1.1626527589306374E-2</v>
      </c>
      <c r="W149" s="269">
        <f t="shared" si="21"/>
        <v>1.2069561122398424E-2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5.925638605573989E-3</v>
      </c>
      <c r="C150" s="269">
        <f t="shared" si="22"/>
        <v>5.9256386055734286E-3</v>
      </c>
      <c r="D150" s="269">
        <f t="shared" si="22"/>
        <v>5.9256386055723245E-3</v>
      </c>
      <c r="E150" s="269">
        <f t="shared" si="22"/>
        <v>5.9256386055731233E-3</v>
      </c>
      <c r="F150" s="269">
        <f t="shared" si="22"/>
        <v>5.9256386055741312E-3</v>
      </c>
      <c r="G150" s="269">
        <f t="shared" si="22"/>
        <v>5.9256386055753429E-3</v>
      </c>
      <c r="H150" s="269">
        <f t="shared" si="22"/>
        <v>5.9256386055752345E-3</v>
      </c>
      <c r="I150" s="269">
        <f t="shared" si="22"/>
        <v>5.9256386055754617E-3</v>
      </c>
      <c r="J150" s="269">
        <f t="shared" si="22"/>
        <v>5.9256386055749725E-3</v>
      </c>
      <c r="K150" s="269">
        <f t="shared" si="22"/>
        <v>5.9256386055754192E-3</v>
      </c>
      <c r="L150" s="269">
        <f t="shared" si="22"/>
        <v>5.9256386055764713E-3</v>
      </c>
      <c r="M150" s="269">
        <f t="shared" si="22"/>
        <v>5.9256386055766084E-3</v>
      </c>
      <c r="N150" s="269">
        <f t="shared" si="22"/>
        <v>5.9256386055764262E-3</v>
      </c>
      <c r="O150" s="269">
        <f t="shared" si="22"/>
        <v>5.9256386055773387E-3</v>
      </c>
      <c r="P150" s="269">
        <f t="shared" si="22"/>
        <v>5.9256386055765694E-3</v>
      </c>
      <c r="Q150" s="269">
        <f t="shared" si="22"/>
        <v>5.9256386055769709E-3</v>
      </c>
      <c r="R150" s="269">
        <f t="shared" si="22"/>
        <v>5.9256386055770958E-3</v>
      </c>
      <c r="S150" s="269">
        <f t="shared" si="22"/>
        <v>5.9256386055771279E-3</v>
      </c>
      <c r="T150" s="269">
        <f t="shared" si="22"/>
        <v>5.9256386055776258E-3</v>
      </c>
      <c r="U150" s="269">
        <f t="shared" si="22"/>
        <v>5.9256386055760819E-3</v>
      </c>
      <c r="V150" s="269">
        <f t="shared" si="22"/>
        <v>5.9256386055759761E-3</v>
      </c>
      <c r="W150" s="269">
        <f t="shared" si="22"/>
        <v>5.9256386055762892E-3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8.6775983884255867E-3</v>
      </c>
      <c r="C151" s="270">
        <f t="shared" si="23"/>
        <v>8.684648426833981E-3</v>
      </c>
      <c r="D151" s="270">
        <f t="shared" si="23"/>
        <v>9.1890901354125532E-3</v>
      </c>
      <c r="E151" s="270">
        <f t="shared" si="23"/>
        <v>9.0512287582483562E-3</v>
      </c>
      <c r="F151" s="270">
        <f t="shared" si="23"/>
        <v>8.5256384633524279E-3</v>
      </c>
      <c r="G151" s="270">
        <f t="shared" si="23"/>
        <v>8.3516927497516956E-3</v>
      </c>
      <c r="H151" s="270">
        <f t="shared" si="23"/>
        <v>8.2512011897204213E-3</v>
      </c>
      <c r="I151" s="270">
        <f t="shared" si="23"/>
        <v>8.3422833849532939E-3</v>
      </c>
      <c r="J151" s="270">
        <f t="shared" si="23"/>
        <v>8.3867337086230148E-3</v>
      </c>
      <c r="K151" s="270">
        <f t="shared" si="23"/>
        <v>8.0476671148866658E-3</v>
      </c>
      <c r="L151" s="270">
        <f t="shared" si="23"/>
        <v>8.3066308229238443E-3</v>
      </c>
      <c r="M151" s="270">
        <f t="shared" si="23"/>
        <v>8.316623875107761E-3</v>
      </c>
      <c r="N151" s="270">
        <f t="shared" si="23"/>
        <v>8.3034381832774E-3</v>
      </c>
      <c r="O151" s="270">
        <f t="shared" si="23"/>
        <v>7.9779726612959415E-3</v>
      </c>
      <c r="P151" s="270">
        <f t="shared" si="23"/>
        <v>8.1400161628085756E-3</v>
      </c>
      <c r="Q151" s="270">
        <f t="shared" si="23"/>
        <v>8.6987806702015277E-3</v>
      </c>
      <c r="R151" s="270">
        <f t="shared" si="23"/>
        <v>8.0150791293091082E-3</v>
      </c>
      <c r="S151" s="270">
        <f t="shared" si="23"/>
        <v>8.006480585642942E-3</v>
      </c>
      <c r="T151" s="270">
        <f t="shared" si="23"/>
        <v>7.7853335087893017E-3</v>
      </c>
      <c r="U151" s="270">
        <f t="shared" si="23"/>
        <v>8.0935082412803578E-3</v>
      </c>
      <c r="V151" s="270">
        <f t="shared" si="23"/>
        <v>8.0493697643284883E-3</v>
      </c>
      <c r="W151" s="270">
        <f t="shared" si="23"/>
        <v>8.1913339845502281E-3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5.817256585606264E-2</v>
      </c>
      <c r="C152" s="271">
        <f t="shared" si="24"/>
        <v>5.6349345538299102E-2</v>
      </c>
      <c r="D152" s="271">
        <f t="shared" si="24"/>
        <v>6.4954672811369504E-2</v>
      </c>
      <c r="E152" s="271">
        <f t="shared" si="24"/>
        <v>6.2877706993160434E-2</v>
      </c>
      <c r="F152" s="271">
        <f t="shared" si="24"/>
        <v>5.3989076280451159E-2</v>
      </c>
      <c r="G152" s="271">
        <f t="shared" si="24"/>
        <v>5.1150291944101235E-2</v>
      </c>
      <c r="H152" s="271">
        <f t="shared" si="24"/>
        <v>4.9288574879403795E-2</v>
      </c>
      <c r="I152" s="271">
        <f t="shared" si="24"/>
        <v>5.0640358070458337E-2</v>
      </c>
      <c r="J152" s="271">
        <f t="shared" si="24"/>
        <v>5.1595858165517969E-2</v>
      </c>
      <c r="K152" s="271">
        <f t="shared" si="24"/>
        <v>4.6132135455266537E-2</v>
      </c>
      <c r="L152" s="271">
        <f t="shared" si="24"/>
        <v>5.2034755759582864E-2</v>
      </c>
      <c r="M152" s="271">
        <f t="shared" si="24"/>
        <v>5.1704092501955672E-2</v>
      </c>
      <c r="N152" s="271">
        <f t="shared" si="24"/>
        <v>5.2128019234621903E-2</v>
      </c>
      <c r="O152" s="271">
        <f t="shared" si="24"/>
        <v>4.7603773120048334E-2</v>
      </c>
      <c r="P152" s="271">
        <f t="shared" si="24"/>
        <v>5.0422928579539596E-2</v>
      </c>
      <c r="Q152" s="271">
        <f t="shared" si="24"/>
        <v>5.8175198923543912E-2</v>
      </c>
      <c r="R152" s="271">
        <f t="shared" si="24"/>
        <v>4.8126767643343456E-2</v>
      </c>
      <c r="S152" s="271">
        <f t="shared" si="24"/>
        <v>4.8392264372006374E-2</v>
      </c>
      <c r="T152" s="271">
        <f t="shared" si="24"/>
        <v>4.5710914359160824E-2</v>
      </c>
      <c r="U152" s="271">
        <f t="shared" si="24"/>
        <v>5.0000874256481441E-2</v>
      </c>
      <c r="V152" s="271">
        <f t="shared" si="24"/>
        <v>4.9579820543402917E-2</v>
      </c>
      <c r="W152" s="271">
        <f t="shared" si="24"/>
        <v>5.1469079644771841E-2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0.14357566769939961</v>
      </c>
      <c r="C153" s="271">
        <f t="shared" si="25"/>
        <v>0.14467216661864529</v>
      </c>
      <c r="D153" s="271">
        <f t="shared" si="25"/>
        <v>0.13939786264128165</v>
      </c>
      <c r="E153" s="271">
        <f t="shared" si="25"/>
        <v>0.13945199108657544</v>
      </c>
      <c r="F153" s="271">
        <f t="shared" si="25"/>
        <v>0.14374935726447921</v>
      </c>
      <c r="G153" s="271">
        <f t="shared" si="25"/>
        <v>0.14479606272481949</v>
      </c>
      <c r="H153" s="271">
        <f t="shared" si="25"/>
        <v>0.14561324219956565</v>
      </c>
      <c r="I153" s="271">
        <f t="shared" si="25"/>
        <v>0.1459308796659711</v>
      </c>
      <c r="J153" s="271">
        <f t="shared" si="25"/>
        <v>0.14628749195592997</v>
      </c>
      <c r="K153" s="271">
        <f t="shared" si="25"/>
        <v>0.15124815496005958</v>
      </c>
      <c r="L153" s="271">
        <f t="shared" si="25"/>
        <v>0.14594039920511362</v>
      </c>
      <c r="M153" s="271">
        <f t="shared" si="25"/>
        <v>0.14392641047148544</v>
      </c>
      <c r="N153" s="271">
        <f t="shared" si="25"/>
        <v>0.15081850682427123</v>
      </c>
      <c r="O153" s="271">
        <f t="shared" si="25"/>
        <v>0.14459445130769966</v>
      </c>
      <c r="P153" s="271">
        <f t="shared" si="25"/>
        <v>0.13988201276761836</v>
      </c>
      <c r="Q153" s="271">
        <f t="shared" si="25"/>
        <v>0.13698419520977434</v>
      </c>
      <c r="R153" s="271">
        <f t="shared" si="25"/>
        <v>0.1413892279857458</v>
      </c>
      <c r="S153" s="271">
        <f t="shared" si="25"/>
        <v>0.14016984141499697</v>
      </c>
      <c r="T153" s="271">
        <f t="shared" si="25"/>
        <v>0.13927832968553705</v>
      </c>
      <c r="U153" s="271">
        <f t="shared" si="25"/>
        <v>0.13896573507319865</v>
      </c>
      <c r="V153" s="271">
        <f t="shared" si="25"/>
        <v>0.13753441226420085</v>
      </c>
      <c r="W153" s="271">
        <f t="shared" si="25"/>
        <v>0.13731249061342368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0.12004861200256073</v>
      </c>
      <c r="C154" s="320">
        <f t="shared" si="26"/>
        <v>0.12096543290562176</v>
      </c>
      <c r="D154" s="320">
        <f t="shared" si="26"/>
        <v>0.11655540381150155</v>
      </c>
      <c r="E154" s="320">
        <f t="shared" si="26"/>
        <v>0.11632173931599192</v>
      </c>
      <c r="F154" s="320">
        <f t="shared" si="26"/>
        <v>0.11965206916296084</v>
      </c>
      <c r="G154" s="320">
        <f t="shared" si="26"/>
        <v>0.12036868974936017</v>
      </c>
      <c r="H154" s="320">
        <f t="shared" si="26"/>
        <v>0.12097838711250848</v>
      </c>
      <c r="I154" s="320">
        <f t="shared" si="26"/>
        <v>0.12117513737942005</v>
      </c>
      <c r="J154" s="320">
        <f t="shared" si="26"/>
        <v>0.12026878403660758</v>
      </c>
      <c r="K154" s="320">
        <f t="shared" si="26"/>
        <v>0.12010350123482294</v>
      </c>
      <c r="L154" s="320">
        <f t="shared" si="26"/>
        <v>0.11815957780401157</v>
      </c>
      <c r="M154" s="320">
        <f t="shared" si="26"/>
        <v>0.11815283900861159</v>
      </c>
      <c r="N154" s="320">
        <f t="shared" si="26"/>
        <v>0.11614962075937559</v>
      </c>
      <c r="O154" s="320">
        <f t="shared" si="26"/>
        <v>0.11490050995369173</v>
      </c>
      <c r="P154" s="320">
        <f t="shared" si="26"/>
        <v>0.11231065450435553</v>
      </c>
      <c r="Q154" s="320">
        <f t="shared" si="26"/>
        <v>0.11029241074549147</v>
      </c>
      <c r="R154" s="320">
        <f t="shared" si="26"/>
        <v>0.11620031382501959</v>
      </c>
      <c r="S154" s="320">
        <f t="shared" si="26"/>
        <v>0.1149870486568146</v>
      </c>
      <c r="T154" s="320">
        <f t="shared" si="26"/>
        <v>0.11366197194270038</v>
      </c>
      <c r="U154" s="320">
        <f t="shared" si="26"/>
        <v>0.1139490130466792</v>
      </c>
      <c r="V154" s="320">
        <f t="shared" si="26"/>
        <v>0.11235327855726553</v>
      </c>
      <c r="W154" s="320">
        <f t="shared" si="26"/>
        <v>0.11235748394798689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2.3527055696838876E-2</v>
      </c>
      <c r="C155" s="320">
        <f t="shared" si="27"/>
        <v>2.3706733713023519E-2</v>
      </c>
      <c r="D155" s="320">
        <f t="shared" si="27"/>
        <v>2.2842458829780109E-2</v>
      </c>
      <c r="E155" s="320">
        <f t="shared" si="27"/>
        <v>2.3130251770583525E-2</v>
      </c>
      <c r="F155" s="320">
        <f t="shared" si="27"/>
        <v>2.4097288101518368E-2</v>
      </c>
      <c r="G155" s="320">
        <f t="shared" si="27"/>
        <v>2.4427372975459306E-2</v>
      </c>
      <c r="H155" s="320">
        <f t="shared" si="27"/>
        <v>2.4634855087057195E-2</v>
      </c>
      <c r="I155" s="320">
        <f t="shared" si="27"/>
        <v>2.4755742286551047E-2</v>
      </c>
      <c r="J155" s="320">
        <f t="shared" si="27"/>
        <v>2.6018707919322374E-2</v>
      </c>
      <c r="K155" s="320">
        <f t="shared" si="27"/>
        <v>3.1144653725236626E-2</v>
      </c>
      <c r="L155" s="320">
        <f t="shared" si="27"/>
        <v>2.7780821401102048E-2</v>
      </c>
      <c r="M155" s="320">
        <f t="shared" si="27"/>
        <v>2.5773571462873849E-2</v>
      </c>
      <c r="N155" s="320">
        <f t="shared" si="27"/>
        <v>3.4668886064895654E-2</v>
      </c>
      <c r="O155" s="320">
        <f t="shared" si="27"/>
        <v>2.9693941354007929E-2</v>
      </c>
      <c r="P155" s="320">
        <f t="shared" si="27"/>
        <v>2.7571358263262839E-2</v>
      </c>
      <c r="Q155" s="320">
        <f t="shared" si="27"/>
        <v>2.6691784464282869E-2</v>
      </c>
      <c r="R155" s="320">
        <f t="shared" si="27"/>
        <v>2.5188914160726189E-2</v>
      </c>
      <c r="S155" s="320">
        <f t="shared" si="27"/>
        <v>2.5182792758182391E-2</v>
      </c>
      <c r="T155" s="320">
        <f t="shared" si="27"/>
        <v>2.561635774283666E-2</v>
      </c>
      <c r="U155" s="320">
        <f t="shared" si="27"/>
        <v>2.5016722026519441E-2</v>
      </c>
      <c r="V155" s="320">
        <f t="shared" si="27"/>
        <v>2.5181133706935307E-2</v>
      </c>
      <c r="W155" s="320">
        <f t="shared" si="27"/>
        <v>2.4955006665436784E-2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0.62991775679003514</v>
      </c>
      <c r="C157" s="271">
        <f t="shared" si="29"/>
        <v>0.63248453690721984</v>
      </c>
      <c r="D157" s="271">
        <f t="shared" si="29"/>
        <v>0.61997509342207624</v>
      </c>
      <c r="E157" s="271">
        <f t="shared" si="29"/>
        <v>0.62492090279231438</v>
      </c>
      <c r="F157" s="271">
        <f t="shared" si="29"/>
        <v>0.63964988892658037</v>
      </c>
      <c r="G157" s="271">
        <f t="shared" si="29"/>
        <v>0.64487063466869576</v>
      </c>
      <c r="H157" s="271">
        <f t="shared" si="29"/>
        <v>0.64807571535017006</v>
      </c>
      <c r="I157" s="271">
        <f t="shared" si="29"/>
        <v>0.64447873713046944</v>
      </c>
      <c r="J157" s="271">
        <f t="shared" si="29"/>
        <v>0.64238104954275754</v>
      </c>
      <c r="K157" s="271">
        <f t="shared" si="29"/>
        <v>0.65031033339629585</v>
      </c>
      <c r="L157" s="271">
        <f t="shared" si="29"/>
        <v>0.6429308478846627</v>
      </c>
      <c r="M157" s="271">
        <f t="shared" si="29"/>
        <v>0.64569268096583388</v>
      </c>
      <c r="N157" s="271">
        <f t="shared" si="29"/>
        <v>0.63891405391910905</v>
      </c>
      <c r="O157" s="271">
        <f t="shared" si="29"/>
        <v>0.65644893423544259</v>
      </c>
      <c r="P157" s="271">
        <f t="shared" si="29"/>
        <v>0.65594861145135153</v>
      </c>
      <c r="Q157" s="271">
        <f t="shared" si="29"/>
        <v>0.64167990753108595</v>
      </c>
      <c r="R157" s="271">
        <f t="shared" si="29"/>
        <v>0.65773159000153891</v>
      </c>
      <c r="S157" s="271">
        <f t="shared" si="29"/>
        <v>0.65900037182565141</v>
      </c>
      <c r="T157" s="271">
        <f t="shared" si="29"/>
        <v>0.66693519304189608</v>
      </c>
      <c r="U157" s="271">
        <f t="shared" si="29"/>
        <v>0.65700123083501194</v>
      </c>
      <c r="V157" s="271">
        <f t="shared" si="29"/>
        <v>0.66028728954393257</v>
      </c>
      <c r="W157" s="271">
        <f t="shared" si="29"/>
        <v>0.65605558219248417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0.5723490196725789</v>
      </c>
      <c r="C158" s="320">
        <f t="shared" si="30"/>
        <v>0.57672009515882539</v>
      </c>
      <c r="D158" s="320">
        <f t="shared" si="30"/>
        <v>0.55569464732862961</v>
      </c>
      <c r="E158" s="320">
        <f t="shared" si="30"/>
        <v>0.56269586370096325</v>
      </c>
      <c r="F158" s="320">
        <f t="shared" si="30"/>
        <v>0.58622121694236762</v>
      </c>
      <c r="G158" s="320">
        <f t="shared" si="30"/>
        <v>0.59425128056117504</v>
      </c>
      <c r="H158" s="320">
        <f t="shared" si="30"/>
        <v>0.59929875376406294</v>
      </c>
      <c r="I158" s="320">
        <f t="shared" si="30"/>
        <v>0.59436402380485387</v>
      </c>
      <c r="J158" s="320">
        <f t="shared" si="30"/>
        <v>0.5913207541720884</v>
      </c>
      <c r="K158" s="320">
        <f t="shared" si="30"/>
        <v>0.60465704752848082</v>
      </c>
      <c r="L158" s="320">
        <f t="shared" si="30"/>
        <v>0.59143621065813112</v>
      </c>
      <c r="M158" s="320">
        <f t="shared" si="30"/>
        <v>0.59452527472649719</v>
      </c>
      <c r="N158" s="320">
        <f t="shared" si="30"/>
        <v>0.58732712128840925</v>
      </c>
      <c r="O158" s="320">
        <f t="shared" si="30"/>
        <v>0.60933928623868872</v>
      </c>
      <c r="P158" s="320">
        <f t="shared" si="30"/>
        <v>0.60604907070786429</v>
      </c>
      <c r="Q158" s="320">
        <f t="shared" si="30"/>
        <v>0.5841085646772759</v>
      </c>
      <c r="R158" s="320">
        <f t="shared" si="30"/>
        <v>0.61010437614221091</v>
      </c>
      <c r="S158" s="320">
        <f t="shared" si="30"/>
        <v>0.61111041708231706</v>
      </c>
      <c r="T158" s="320">
        <f t="shared" si="30"/>
        <v>0.62169875601327507</v>
      </c>
      <c r="U158" s="320">
        <f t="shared" si="30"/>
        <v>0.60751936350881131</v>
      </c>
      <c r="V158" s="320">
        <f t="shared" si="30"/>
        <v>0.61122210541132727</v>
      </c>
      <c r="W158" s="320">
        <f t="shared" si="30"/>
        <v>0.60512074938695326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5.7568737117456234E-2</v>
      </c>
      <c r="C159" s="320">
        <f t="shared" si="31"/>
        <v>5.5764441748394483E-2</v>
      </c>
      <c r="D159" s="320">
        <f t="shared" si="31"/>
        <v>6.4280446093446714E-2</v>
      </c>
      <c r="E159" s="320">
        <f t="shared" si="31"/>
        <v>6.2225039091351068E-2</v>
      </c>
      <c r="F159" s="320">
        <f t="shared" si="31"/>
        <v>5.3428671984212757E-2</v>
      </c>
      <c r="G159" s="320">
        <f t="shared" si="31"/>
        <v>5.0619354107520713E-2</v>
      </c>
      <c r="H159" s="320">
        <f t="shared" si="31"/>
        <v>4.8776961586107115E-2</v>
      </c>
      <c r="I159" s="320">
        <f t="shared" si="31"/>
        <v>5.0114713325615533E-2</v>
      </c>
      <c r="J159" s="320">
        <f t="shared" si="31"/>
        <v>5.1060295370669168E-2</v>
      </c>
      <c r="K159" s="320">
        <f t="shared" si="31"/>
        <v>4.5653285867814995E-2</v>
      </c>
      <c r="L159" s="320">
        <f t="shared" si="31"/>
        <v>5.149463722653165E-2</v>
      </c>
      <c r="M159" s="320">
        <f t="shared" si="31"/>
        <v>5.116740623933673E-2</v>
      </c>
      <c r="N159" s="320">
        <f t="shared" si="31"/>
        <v>5.15869326306998E-2</v>
      </c>
      <c r="O159" s="320">
        <f t="shared" si="31"/>
        <v>4.7109647996753851E-2</v>
      </c>
      <c r="P159" s="320">
        <f t="shared" si="31"/>
        <v>4.9899540743487125E-2</v>
      </c>
      <c r="Q159" s="320">
        <f t="shared" si="31"/>
        <v>5.7571342853809993E-2</v>
      </c>
      <c r="R159" s="320">
        <f t="shared" si="31"/>
        <v>4.7627213859328027E-2</v>
      </c>
      <c r="S159" s="320">
        <f t="shared" si="31"/>
        <v>4.7889954743334379E-2</v>
      </c>
      <c r="T159" s="320">
        <f t="shared" si="31"/>
        <v>4.5236437028620999E-2</v>
      </c>
      <c r="U159" s="320">
        <f t="shared" si="31"/>
        <v>4.9481867326200711E-2</v>
      </c>
      <c r="V159" s="320">
        <f t="shared" si="31"/>
        <v>4.9065184132605279E-2</v>
      </c>
      <c r="W159" s="320">
        <f t="shared" si="31"/>
        <v>5.093483280553094E-2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0.12483724545561375</v>
      </c>
      <c r="C160" s="271">
        <f t="shared" si="32"/>
        <v>0.12341768405739621</v>
      </c>
      <c r="D160" s="271">
        <f t="shared" si="32"/>
        <v>0.13007370293576684</v>
      </c>
      <c r="E160" s="271">
        <f t="shared" si="32"/>
        <v>0.12777564329971122</v>
      </c>
      <c r="F160" s="271">
        <f t="shared" si="32"/>
        <v>0.12024790659519946</v>
      </c>
      <c r="G160" s="271">
        <f t="shared" si="32"/>
        <v>0.11765888378618811</v>
      </c>
      <c r="H160" s="271">
        <f t="shared" si="32"/>
        <v>0.11603540714704164</v>
      </c>
      <c r="I160" s="271">
        <f t="shared" si="32"/>
        <v>0.11755488772880535</v>
      </c>
      <c r="J160" s="271">
        <f t="shared" si="32"/>
        <v>0.11807194668554553</v>
      </c>
      <c r="K160" s="271">
        <f t="shared" si="32"/>
        <v>0.1122660386832907</v>
      </c>
      <c r="L160" s="271">
        <f t="shared" si="32"/>
        <v>0.11740752437204117</v>
      </c>
      <c r="M160" s="271">
        <f t="shared" si="32"/>
        <v>0.11705789116182508</v>
      </c>
      <c r="N160" s="271">
        <f t="shared" si="32"/>
        <v>0.11643426948590092</v>
      </c>
      <c r="O160" s="271">
        <f t="shared" si="32"/>
        <v>0.11103409748172222</v>
      </c>
      <c r="P160" s="271">
        <f t="shared" si="32"/>
        <v>0.11260456449664372</v>
      </c>
      <c r="Q160" s="271">
        <f t="shared" si="32"/>
        <v>0.11964213439742737</v>
      </c>
      <c r="R160" s="271">
        <f t="shared" si="32"/>
        <v>0.11227392120110899</v>
      </c>
      <c r="S160" s="271">
        <f t="shared" si="32"/>
        <v>0.11190536846033801</v>
      </c>
      <c r="T160" s="271">
        <f t="shared" si="32"/>
        <v>0.10839333586840634</v>
      </c>
      <c r="U160" s="271">
        <f t="shared" si="32"/>
        <v>0.1130357572987119</v>
      </c>
      <c r="V160" s="271">
        <f t="shared" si="32"/>
        <v>0.11174495119129736</v>
      </c>
      <c r="W160" s="271">
        <f t="shared" si="32"/>
        <v>0.11372432333883913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6.3958978862059715E-2</v>
      </c>
      <c r="C161" s="320">
        <f t="shared" si="33"/>
        <v>6.4447438726617942E-2</v>
      </c>
      <c r="D161" s="320">
        <f t="shared" si="33"/>
        <v>6.2097882551775334E-2</v>
      </c>
      <c r="E161" s="320">
        <f t="shared" si="33"/>
        <v>6.1973391795240841E-2</v>
      </c>
      <c r="F161" s="320">
        <f t="shared" si="33"/>
        <v>6.3747710487750436E-2</v>
      </c>
      <c r="G161" s="320">
        <f t="shared" si="33"/>
        <v>6.4129508495849474E-2</v>
      </c>
      <c r="H161" s="320">
        <f t="shared" si="33"/>
        <v>6.4454340412781766E-2</v>
      </c>
      <c r="I161" s="320">
        <f t="shared" si="33"/>
        <v>6.4559164166697644E-2</v>
      </c>
      <c r="J161" s="320">
        <f t="shared" si="33"/>
        <v>6.4076281163491747E-2</v>
      </c>
      <c r="K161" s="320">
        <f t="shared" si="33"/>
        <v>6.3988222509174436E-2</v>
      </c>
      <c r="L161" s="320">
        <f t="shared" si="33"/>
        <v>6.2952547414338048E-2</v>
      </c>
      <c r="M161" s="320">
        <f t="shared" si="33"/>
        <v>6.2948957148150422E-2</v>
      </c>
      <c r="N161" s="320">
        <f t="shared" si="33"/>
        <v>6.1881691217110429E-2</v>
      </c>
      <c r="O161" s="320">
        <f t="shared" si="33"/>
        <v>6.1216195379345952E-2</v>
      </c>
      <c r="P161" s="320">
        <f t="shared" si="33"/>
        <v>5.9836383425032391E-2</v>
      </c>
      <c r="Q161" s="320">
        <f t="shared" si="33"/>
        <v>5.87611122681371E-2</v>
      </c>
      <c r="R161" s="320">
        <f t="shared" si="33"/>
        <v>6.1908699248772688E-2</v>
      </c>
      <c r="S161" s="320">
        <f t="shared" si="33"/>
        <v>6.1262301094284731E-2</v>
      </c>
      <c r="T161" s="320">
        <f t="shared" si="33"/>
        <v>6.0556332469284442E-2</v>
      </c>
      <c r="U161" s="320">
        <f t="shared" si="33"/>
        <v>6.0709260983789343E-2</v>
      </c>
      <c r="V161" s="320">
        <f t="shared" si="33"/>
        <v>5.9859092483084866E-2</v>
      </c>
      <c r="W161" s="320">
        <f t="shared" si="33"/>
        <v>5.9861333012914984E-2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6.0878266593554047E-2</v>
      </c>
      <c r="C162" s="328">
        <f t="shared" si="34"/>
        <v>5.8970245330778277E-2</v>
      </c>
      <c r="D162" s="328">
        <f t="shared" si="34"/>
        <v>6.7975820383991498E-2</v>
      </c>
      <c r="E162" s="328">
        <f t="shared" si="34"/>
        <v>6.5802251504470374E-2</v>
      </c>
      <c r="F162" s="328">
        <f t="shared" si="34"/>
        <v>5.6500196107449017E-2</v>
      </c>
      <c r="G162" s="328">
        <f t="shared" si="34"/>
        <v>5.3529375290338632E-2</v>
      </c>
      <c r="H162" s="328">
        <f t="shared" si="34"/>
        <v>5.1581066734259877E-2</v>
      </c>
      <c r="I162" s="328">
        <f t="shared" si="34"/>
        <v>5.2995723562107688E-2</v>
      </c>
      <c r="J162" s="328">
        <f t="shared" si="34"/>
        <v>5.3995665522053794E-2</v>
      </c>
      <c r="K162" s="328">
        <f t="shared" si="34"/>
        <v>4.8277816174116257E-2</v>
      </c>
      <c r="L162" s="328">
        <f t="shared" si="34"/>
        <v>5.445497695770312E-2</v>
      </c>
      <c r="M162" s="328">
        <f t="shared" si="34"/>
        <v>5.4108934013674656E-2</v>
      </c>
      <c r="N162" s="328">
        <f t="shared" si="34"/>
        <v>5.4552578268790487E-2</v>
      </c>
      <c r="O162" s="328">
        <f t="shared" si="34"/>
        <v>4.9817902102376264E-2</v>
      </c>
      <c r="P162" s="328">
        <f t="shared" si="34"/>
        <v>5.2768181071611332E-2</v>
      </c>
      <c r="Q162" s="328">
        <f t="shared" si="34"/>
        <v>6.088102212929028E-2</v>
      </c>
      <c r="R162" s="328">
        <f t="shared" si="34"/>
        <v>5.0365221952336309E-2</v>
      </c>
      <c r="S162" s="328">
        <f t="shared" si="34"/>
        <v>5.0643067366053285E-2</v>
      </c>
      <c r="T162" s="328">
        <f t="shared" si="34"/>
        <v>4.7837003399121898E-2</v>
      </c>
      <c r="U162" s="328">
        <f t="shared" si="34"/>
        <v>5.232649631492256E-2</v>
      </c>
      <c r="V162" s="328">
        <f t="shared" si="34"/>
        <v>5.1885858708212496E-2</v>
      </c>
      <c r="W162" s="328">
        <f t="shared" si="34"/>
        <v>5.3862990325924141E-2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0.99999999999999956</v>
      </c>
      <c r="C165" s="234">
        <f t="shared" si="35"/>
        <v>1.0000000000000002</v>
      </c>
      <c r="D165" s="234">
        <f t="shared" si="35"/>
        <v>0.99999999999999967</v>
      </c>
      <c r="E165" s="234">
        <f t="shared" si="35"/>
        <v>1.0000000000000002</v>
      </c>
      <c r="F165" s="234">
        <f t="shared" si="35"/>
        <v>1.0000000000000002</v>
      </c>
      <c r="G165" s="234">
        <f t="shared" si="35"/>
        <v>1.0000000000000004</v>
      </c>
      <c r="H165" s="234">
        <f t="shared" si="35"/>
        <v>0.99999999999999956</v>
      </c>
      <c r="I165" s="234">
        <f t="shared" si="35"/>
        <v>1.0000000000000002</v>
      </c>
      <c r="J165" s="234">
        <f t="shared" si="35"/>
        <v>1.0000000000000002</v>
      </c>
      <c r="K165" s="234">
        <f t="shared" si="35"/>
        <v>0.99999999999999967</v>
      </c>
      <c r="L165" s="234">
        <f t="shared" si="35"/>
        <v>0.99999999999999989</v>
      </c>
      <c r="M165" s="234">
        <f t="shared" si="35"/>
        <v>0.99999999999999978</v>
      </c>
      <c r="N165" s="234">
        <f t="shared" si="35"/>
        <v>0.99999999999999978</v>
      </c>
      <c r="O165" s="234">
        <f t="shared" si="35"/>
        <v>1.0000000000000002</v>
      </c>
      <c r="P165" s="234">
        <f t="shared" si="35"/>
        <v>0.99999999999999989</v>
      </c>
      <c r="Q165" s="234">
        <f t="shared" si="35"/>
        <v>1</v>
      </c>
      <c r="R165" s="234">
        <f t="shared" si="35"/>
        <v>0.99999999999999956</v>
      </c>
      <c r="S165" s="234">
        <f t="shared" si="35"/>
        <v>1</v>
      </c>
      <c r="T165" s="234">
        <f t="shared" si="35"/>
        <v>1.0000000000000007</v>
      </c>
      <c r="U165" s="234">
        <f t="shared" si="35"/>
        <v>1.0000000000000007</v>
      </c>
      <c r="V165" s="234">
        <f t="shared" si="35"/>
        <v>0.99999999999999944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8.4901072430262885E-3</v>
      </c>
      <c r="C166" s="268">
        <f t="shared" si="36"/>
        <v>8.4901072430130196E-3</v>
      </c>
      <c r="D166" s="268">
        <f t="shared" si="36"/>
        <v>8.4901072430179515E-3</v>
      </c>
      <c r="E166" s="268">
        <f t="shared" si="36"/>
        <v>8.4901072430225381E-3</v>
      </c>
      <c r="F166" s="268">
        <f t="shared" si="36"/>
        <v>8.4901072430175768E-3</v>
      </c>
      <c r="G166" s="268">
        <f t="shared" si="36"/>
        <v>8.4901072430259156E-3</v>
      </c>
      <c r="H166" s="268">
        <f t="shared" si="36"/>
        <v>8.4901072430290832E-3</v>
      </c>
      <c r="I166" s="268">
        <f t="shared" si="36"/>
        <v>8.4901072430263892E-3</v>
      </c>
      <c r="J166" s="268">
        <f t="shared" si="36"/>
        <v>8.4901072430229128E-3</v>
      </c>
      <c r="K166" s="268">
        <f t="shared" si="36"/>
        <v>8.4901072430220159E-3</v>
      </c>
      <c r="L166" s="268">
        <f t="shared" si="36"/>
        <v>8.4901072430222102E-3</v>
      </c>
      <c r="M166" s="268">
        <f t="shared" si="36"/>
        <v>8.4901072430219847E-3</v>
      </c>
      <c r="N166" s="268">
        <f t="shared" si="36"/>
        <v>8.4901072430178474E-3</v>
      </c>
      <c r="O166" s="268">
        <f t="shared" si="36"/>
        <v>8.4901072430249459E-3</v>
      </c>
      <c r="P166" s="268">
        <f t="shared" si="36"/>
        <v>8.4901072430235494E-3</v>
      </c>
      <c r="Q166" s="268">
        <f t="shared" si="36"/>
        <v>8.4901072430250309E-3</v>
      </c>
      <c r="R166" s="268">
        <f t="shared" si="36"/>
        <v>8.490107243019733E-3</v>
      </c>
      <c r="S166" s="268">
        <f t="shared" si="36"/>
        <v>8.4901072430179879E-3</v>
      </c>
      <c r="T166" s="268">
        <f t="shared" si="36"/>
        <v>8.4901072430260717E-3</v>
      </c>
      <c r="U166" s="268">
        <f t="shared" si="36"/>
        <v>8.4901072430226803E-3</v>
      </c>
      <c r="V166" s="268">
        <f t="shared" si="36"/>
        <v>8.4901072430036643E-3</v>
      </c>
      <c r="W166" s="268">
        <f t="shared" si="36"/>
        <v>8.4901072430188448E-3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9.5190184158321593E-3</v>
      </c>
      <c r="C167" s="269">
        <f t="shared" si="37"/>
        <v>9.5190184158172805E-3</v>
      </c>
      <c r="D167" s="269">
        <f t="shared" si="37"/>
        <v>9.5190184158228091E-3</v>
      </c>
      <c r="E167" s="269">
        <f t="shared" si="37"/>
        <v>9.5190184158279491E-3</v>
      </c>
      <c r="F167" s="269">
        <f t="shared" si="37"/>
        <v>9.5190184158223824E-3</v>
      </c>
      <c r="G167" s="269">
        <f t="shared" si="37"/>
        <v>9.5190184158317342E-3</v>
      </c>
      <c r="H167" s="269">
        <f t="shared" si="37"/>
        <v>9.5190184158352939E-3</v>
      </c>
      <c r="I167" s="269">
        <f t="shared" si="37"/>
        <v>9.5190184158322651E-3</v>
      </c>
      <c r="J167" s="269">
        <f t="shared" si="37"/>
        <v>9.5190184158283689E-3</v>
      </c>
      <c r="K167" s="269">
        <f t="shared" si="37"/>
        <v>9.5190184158273662E-3</v>
      </c>
      <c r="L167" s="269">
        <f t="shared" si="37"/>
        <v>9.5190184158275796E-3</v>
      </c>
      <c r="M167" s="269">
        <f t="shared" si="37"/>
        <v>9.5190184158273281E-3</v>
      </c>
      <c r="N167" s="269">
        <f t="shared" si="37"/>
        <v>9.5190184158226946E-3</v>
      </c>
      <c r="O167" s="269">
        <f t="shared" si="37"/>
        <v>9.5190184158306518E-3</v>
      </c>
      <c r="P167" s="269">
        <f t="shared" si="37"/>
        <v>9.5190184158290871E-3</v>
      </c>
      <c r="Q167" s="269">
        <f t="shared" si="37"/>
        <v>9.5190184158307437E-3</v>
      </c>
      <c r="R167" s="269">
        <f t="shared" si="37"/>
        <v>9.5190184158248023E-3</v>
      </c>
      <c r="S167" s="269">
        <f t="shared" si="37"/>
        <v>9.519018415822849E-3</v>
      </c>
      <c r="T167" s="269">
        <f t="shared" si="37"/>
        <v>9.5190184158319164E-3</v>
      </c>
      <c r="U167" s="269">
        <f t="shared" si="37"/>
        <v>9.5190184158281087E-3</v>
      </c>
      <c r="V167" s="269">
        <f t="shared" si="37"/>
        <v>9.5190184158067924E-3</v>
      </c>
      <c r="W167" s="269">
        <f t="shared" si="37"/>
        <v>9.51901841582381E-3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2.1582649820022146E-2</v>
      </c>
      <c r="C168" s="269">
        <f t="shared" si="38"/>
        <v>2.1019427971356031E-2</v>
      </c>
      <c r="D168" s="269">
        <f t="shared" si="38"/>
        <v>2.3624187530362706E-2</v>
      </c>
      <c r="E168" s="269">
        <f t="shared" si="38"/>
        <v>2.3170695231106826E-2</v>
      </c>
      <c r="F168" s="269">
        <f t="shared" si="38"/>
        <v>2.0570406869593154E-2</v>
      </c>
      <c r="G168" s="269">
        <f t="shared" si="38"/>
        <v>1.9741516360141712E-2</v>
      </c>
      <c r="H168" s="269">
        <f t="shared" si="38"/>
        <v>1.9170456165251468E-2</v>
      </c>
      <c r="I168" s="269">
        <f t="shared" si="38"/>
        <v>1.9514209195209829E-2</v>
      </c>
      <c r="J168" s="269">
        <f t="shared" si="38"/>
        <v>1.9871459484851476E-2</v>
      </c>
      <c r="K168" s="269">
        <f t="shared" si="38"/>
        <v>1.8387035774107444E-2</v>
      </c>
      <c r="L168" s="269">
        <f t="shared" si="38"/>
        <v>2.0232588463117263E-2</v>
      </c>
      <c r="M168" s="269">
        <f t="shared" si="38"/>
        <v>2.0144517896475877E-2</v>
      </c>
      <c r="N168" s="269">
        <f t="shared" si="38"/>
        <v>2.0494471757234119E-2</v>
      </c>
      <c r="O168" s="269">
        <f t="shared" si="38"/>
        <v>1.9394787269113277E-2</v>
      </c>
      <c r="P168" s="269">
        <f t="shared" si="38"/>
        <v>2.0497056047452115E-2</v>
      </c>
      <c r="Q168" s="269">
        <f t="shared" si="38"/>
        <v>2.2804250462994509E-2</v>
      </c>
      <c r="R168" s="269">
        <f t="shared" si="38"/>
        <v>1.9391470516518045E-2</v>
      </c>
      <c r="S168" s="269">
        <f t="shared" si="38"/>
        <v>1.960813004922982E-2</v>
      </c>
      <c r="T168" s="269">
        <f t="shared" si="38"/>
        <v>1.899504843343534E-2</v>
      </c>
      <c r="U168" s="269">
        <f t="shared" si="38"/>
        <v>2.0180953629667042E-2</v>
      </c>
      <c r="V168" s="269">
        <f t="shared" si="38"/>
        <v>2.0258069127809079E-2</v>
      </c>
      <c r="W168" s="269">
        <f t="shared" si="38"/>
        <v>2.0779150082221365E-2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7.6201889364612791E-3</v>
      </c>
      <c r="C169" s="269">
        <f t="shared" si="39"/>
        <v>7.6201889364493659E-3</v>
      </c>
      <c r="D169" s="269">
        <f t="shared" si="39"/>
        <v>7.6201889364537921E-3</v>
      </c>
      <c r="E169" s="269">
        <f t="shared" si="39"/>
        <v>7.6201889364579077E-3</v>
      </c>
      <c r="F169" s="269">
        <f t="shared" si="39"/>
        <v>7.6201889364534538E-3</v>
      </c>
      <c r="G169" s="269">
        <f t="shared" si="39"/>
        <v>7.6201889364609383E-3</v>
      </c>
      <c r="H169" s="269">
        <f t="shared" si="39"/>
        <v>7.6201889364637902E-3</v>
      </c>
      <c r="I169" s="269">
        <f t="shared" si="39"/>
        <v>7.6201889364613659E-3</v>
      </c>
      <c r="J169" s="269">
        <f t="shared" si="39"/>
        <v>7.620188936458246E-3</v>
      </c>
      <c r="K169" s="269">
        <f t="shared" si="39"/>
        <v>7.6201889364574463E-3</v>
      </c>
      <c r="L169" s="269">
        <f t="shared" si="39"/>
        <v>7.6201889364576137E-3</v>
      </c>
      <c r="M169" s="269">
        <f t="shared" si="39"/>
        <v>7.620188936457415E-3</v>
      </c>
      <c r="N169" s="269">
        <f t="shared" si="39"/>
        <v>7.6201889364537027E-3</v>
      </c>
      <c r="O169" s="269">
        <f t="shared" si="39"/>
        <v>7.62018893646007E-3</v>
      </c>
      <c r="P169" s="269">
        <f t="shared" si="39"/>
        <v>7.6201889364588176E-3</v>
      </c>
      <c r="Q169" s="269">
        <f t="shared" si="39"/>
        <v>7.6201889364601464E-3</v>
      </c>
      <c r="R169" s="269">
        <f t="shared" si="39"/>
        <v>7.6201889364553967E-3</v>
      </c>
      <c r="S169" s="269">
        <f t="shared" si="39"/>
        <v>7.6201889364538302E-3</v>
      </c>
      <c r="T169" s="269">
        <f t="shared" si="39"/>
        <v>7.6201889364610849E-3</v>
      </c>
      <c r="U169" s="269">
        <f t="shared" si="39"/>
        <v>7.6201889364580343E-3</v>
      </c>
      <c r="V169" s="269">
        <f t="shared" si="39"/>
        <v>7.6201889364409742E-3</v>
      </c>
      <c r="W169" s="269">
        <f t="shared" si="39"/>
        <v>7.6201889364545927E-3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8.0610634701932544E-3</v>
      </c>
      <c r="C170" s="270">
        <f t="shared" si="40"/>
        <v>8.1113008209096563E-3</v>
      </c>
      <c r="D170" s="270">
        <f t="shared" si="40"/>
        <v>8.3680688201179035E-3</v>
      </c>
      <c r="E170" s="270">
        <f t="shared" si="40"/>
        <v>8.3513399093846242E-3</v>
      </c>
      <c r="F170" s="270">
        <f t="shared" si="40"/>
        <v>8.1333628307514085E-3</v>
      </c>
      <c r="G170" s="270">
        <f t="shared" si="40"/>
        <v>8.070736154338766E-3</v>
      </c>
      <c r="H170" s="270">
        <f t="shared" si="40"/>
        <v>8.0354390705330032E-3</v>
      </c>
      <c r="I170" s="270">
        <f t="shared" si="40"/>
        <v>8.0490639320978004E-3</v>
      </c>
      <c r="J170" s="270">
        <f t="shared" si="40"/>
        <v>8.0874950688046201E-3</v>
      </c>
      <c r="K170" s="270">
        <f t="shared" si="40"/>
        <v>8.0312735060520061E-3</v>
      </c>
      <c r="L170" s="270">
        <f t="shared" si="40"/>
        <v>8.0870306026466082E-3</v>
      </c>
      <c r="M170" s="270">
        <f t="shared" si="40"/>
        <v>8.1130708526431124E-3</v>
      </c>
      <c r="N170" s="270">
        <f t="shared" si="40"/>
        <v>8.1739073852427277E-3</v>
      </c>
      <c r="O170" s="270">
        <f t="shared" si="40"/>
        <v>8.1384638223233937E-3</v>
      </c>
      <c r="P170" s="270">
        <f t="shared" si="40"/>
        <v>8.2850462972711442E-3</v>
      </c>
      <c r="Q170" s="270">
        <f t="shared" si="40"/>
        <v>8.5377327406440211E-3</v>
      </c>
      <c r="R170" s="270">
        <f t="shared" si="40"/>
        <v>8.0860815012647139E-3</v>
      </c>
      <c r="S170" s="270">
        <f t="shared" si="40"/>
        <v>8.1228444973968916E-3</v>
      </c>
      <c r="T170" s="270">
        <f t="shared" si="40"/>
        <v>8.1003534279037673E-3</v>
      </c>
      <c r="U170" s="270">
        <f t="shared" si="40"/>
        <v>8.1791307274788113E-3</v>
      </c>
      <c r="V170" s="270">
        <f t="shared" si="40"/>
        <v>8.2349549205547531E-3</v>
      </c>
      <c r="W170" s="270">
        <f t="shared" si="40"/>
        <v>8.2802273433065614E-3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0.70108768328707061</v>
      </c>
      <c r="C171" s="271">
        <f t="shared" si="41"/>
        <v>0.7060165334890709</v>
      </c>
      <c r="D171" s="271">
        <f t="shared" si="41"/>
        <v>0.68277048141843055</v>
      </c>
      <c r="E171" s="271">
        <f t="shared" si="41"/>
        <v>0.68679183585479209</v>
      </c>
      <c r="F171" s="271">
        <f t="shared" si="41"/>
        <v>0.70996259432747633</v>
      </c>
      <c r="G171" s="271">
        <f t="shared" si="41"/>
        <v>0.71734237822851277</v>
      </c>
      <c r="H171" s="271">
        <f t="shared" si="41"/>
        <v>0.72241940190686171</v>
      </c>
      <c r="I171" s="271">
        <f t="shared" si="41"/>
        <v>0.71937029194683078</v>
      </c>
      <c r="J171" s="271">
        <f t="shared" si="41"/>
        <v>0.71617906224520755</v>
      </c>
      <c r="K171" s="271">
        <f t="shared" si="41"/>
        <v>0.72934357673395322</v>
      </c>
      <c r="L171" s="271">
        <f t="shared" si="41"/>
        <v>0.71298946416800624</v>
      </c>
      <c r="M171" s="271">
        <f t="shared" si="41"/>
        <v>0.71374340334956676</v>
      </c>
      <c r="N171" s="271">
        <f t="shared" si="41"/>
        <v>0.71059595020013833</v>
      </c>
      <c r="O171" s="271">
        <f t="shared" si="41"/>
        <v>0.72034270277476675</v>
      </c>
      <c r="P171" s="271">
        <f t="shared" si="41"/>
        <v>0.71047055980742935</v>
      </c>
      <c r="Q171" s="271">
        <f t="shared" si="41"/>
        <v>0.68985681095498419</v>
      </c>
      <c r="R171" s="271">
        <f t="shared" si="41"/>
        <v>0.72042034112935538</v>
      </c>
      <c r="S171" s="271">
        <f t="shared" si="41"/>
        <v>0.7184725568996102</v>
      </c>
      <c r="T171" s="271">
        <f t="shared" si="41"/>
        <v>0.72390895833660751</v>
      </c>
      <c r="U171" s="271">
        <f t="shared" si="41"/>
        <v>0.71336058701136085</v>
      </c>
      <c r="V171" s="271">
        <f t="shared" si="41"/>
        <v>0.71262787243457981</v>
      </c>
      <c r="W171" s="271">
        <f t="shared" si="41"/>
        <v>0.70798313400568369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0.59261596423500507</v>
      </c>
      <c r="C172" s="320">
        <f t="shared" si="42"/>
        <v>0.60037549753856867</v>
      </c>
      <c r="D172" s="320">
        <f t="shared" si="42"/>
        <v>0.56403824723977369</v>
      </c>
      <c r="E172" s="320">
        <f t="shared" si="42"/>
        <v>0.57033879768252771</v>
      </c>
      <c r="F172" s="320">
        <f t="shared" si="42"/>
        <v>0.60657828269975334</v>
      </c>
      <c r="G172" s="320">
        <f t="shared" si="42"/>
        <v>0.61812396741537523</v>
      </c>
      <c r="H172" s="320">
        <f t="shared" si="42"/>
        <v>0.62607106875047625</v>
      </c>
      <c r="I172" s="320">
        <f t="shared" si="42"/>
        <v>0.62129429873017106</v>
      </c>
      <c r="J172" s="320">
        <f t="shared" si="42"/>
        <v>0.6163075734164507</v>
      </c>
      <c r="K172" s="320">
        <f t="shared" si="42"/>
        <v>0.63693261722151207</v>
      </c>
      <c r="L172" s="320">
        <f t="shared" si="42"/>
        <v>0.611302985919569</v>
      </c>
      <c r="M172" s="320">
        <f t="shared" si="42"/>
        <v>0.61249955683732249</v>
      </c>
      <c r="N172" s="320">
        <f t="shared" si="42"/>
        <v>0.6075932790216968</v>
      </c>
      <c r="O172" s="320">
        <f t="shared" si="42"/>
        <v>0.62286690933543842</v>
      </c>
      <c r="P172" s="320">
        <f t="shared" si="42"/>
        <v>0.60745490030712679</v>
      </c>
      <c r="Q172" s="320">
        <f t="shared" si="42"/>
        <v>0.57524547870234721</v>
      </c>
      <c r="R172" s="320">
        <f t="shared" si="42"/>
        <v>0.62296121727687936</v>
      </c>
      <c r="S172" s="320">
        <f t="shared" si="42"/>
        <v>0.61992452912855867</v>
      </c>
      <c r="T172" s="320">
        <f t="shared" si="42"/>
        <v>0.6284422026678701</v>
      </c>
      <c r="U172" s="320">
        <f t="shared" si="42"/>
        <v>0.61193361902667809</v>
      </c>
      <c r="V172" s="320">
        <f t="shared" si="42"/>
        <v>0.6108133315281854</v>
      </c>
      <c r="W172" s="320">
        <f t="shared" si="42"/>
        <v>0.60354970490151305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0.10847171905206557</v>
      </c>
      <c r="C173" s="320">
        <f t="shared" si="43"/>
        <v>0.10564103595050221</v>
      </c>
      <c r="D173" s="320">
        <f t="shared" si="43"/>
        <v>0.11873223417865678</v>
      </c>
      <c r="E173" s="320">
        <f t="shared" si="43"/>
        <v>0.11645303817226445</v>
      </c>
      <c r="F173" s="320">
        <f t="shared" si="43"/>
        <v>0.10338431162772296</v>
      </c>
      <c r="G173" s="320">
        <f t="shared" si="43"/>
        <v>9.9218410813137495E-2</v>
      </c>
      <c r="H173" s="320">
        <f t="shared" si="43"/>
        <v>9.6348333156385441E-2</v>
      </c>
      <c r="I173" s="320">
        <f t="shared" si="43"/>
        <v>9.8075993216659732E-2</v>
      </c>
      <c r="J173" s="320">
        <f t="shared" si="43"/>
        <v>9.9871488828756835E-2</v>
      </c>
      <c r="K173" s="320">
        <f t="shared" si="43"/>
        <v>9.241095951244116E-2</v>
      </c>
      <c r="L173" s="320">
        <f t="shared" si="43"/>
        <v>0.10168647824843723</v>
      </c>
      <c r="M173" s="320">
        <f t="shared" si="43"/>
        <v>0.10124384651224429</v>
      </c>
      <c r="N173" s="320">
        <f t="shared" si="43"/>
        <v>0.1030026711784415</v>
      </c>
      <c r="O173" s="320">
        <f t="shared" si="43"/>
        <v>9.7475793439328232E-2</v>
      </c>
      <c r="P173" s="320">
        <f t="shared" si="43"/>
        <v>0.10301565950030257</v>
      </c>
      <c r="Q173" s="320">
        <f t="shared" si="43"/>
        <v>0.11461133225263702</v>
      </c>
      <c r="R173" s="320">
        <f t="shared" si="43"/>
        <v>9.7459123852476001E-2</v>
      </c>
      <c r="S173" s="320">
        <f t="shared" si="43"/>
        <v>9.8548027771051483E-2</v>
      </c>
      <c r="T173" s="320">
        <f t="shared" si="43"/>
        <v>9.5466755668737524E-2</v>
      </c>
      <c r="U173" s="320">
        <f t="shared" si="43"/>
        <v>0.10142696798468279</v>
      </c>
      <c r="V173" s="320">
        <f t="shared" si="43"/>
        <v>0.1018145409063944</v>
      </c>
      <c r="W173" s="320">
        <f t="shared" si="43"/>
        <v>0.1044334291041705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8.8868729761692522E-2</v>
      </c>
      <c r="C174" s="271">
        <f t="shared" si="44"/>
        <v>8.6549607194149572E-2</v>
      </c>
      <c r="D174" s="271">
        <f t="shared" si="44"/>
        <v>9.727496646531765E-2</v>
      </c>
      <c r="E174" s="271">
        <f t="shared" si="44"/>
        <v>9.5407666345654368E-2</v>
      </c>
      <c r="F174" s="271">
        <f t="shared" si="44"/>
        <v>8.4700717679533827E-2</v>
      </c>
      <c r="G174" s="271">
        <f t="shared" si="44"/>
        <v>8.128767770062742E-2</v>
      </c>
      <c r="H174" s="271">
        <f t="shared" si="44"/>
        <v>7.8936279954726948E-2</v>
      </c>
      <c r="I174" s="271">
        <f t="shared" si="44"/>
        <v>8.0351717603897893E-2</v>
      </c>
      <c r="J174" s="271">
        <f t="shared" si="44"/>
        <v>8.1822731576334129E-2</v>
      </c>
      <c r="K174" s="271">
        <f t="shared" si="44"/>
        <v>7.5710467757848773E-2</v>
      </c>
      <c r="L174" s="271">
        <f t="shared" si="44"/>
        <v>8.330971643900123E-2</v>
      </c>
      <c r="M174" s="271">
        <f t="shared" si="44"/>
        <v>8.2947077029471794E-2</v>
      </c>
      <c r="N174" s="271">
        <f t="shared" si="44"/>
        <v>8.4388047222665269E-2</v>
      </c>
      <c r="O174" s="271">
        <f t="shared" si="44"/>
        <v>7.9859985820896456E-2</v>
      </c>
      <c r="P174" s="271">
        <f t="shared" si="44"/>
        <v>8.4398688297367686E-2</v>
      </c>
      <c r="Q174" s="271">
        <f t="shared" si="44"/>
        <v>9.3898793184039639E-2</v>
      </c>
      <c r="R174" s="271">
        <f t="shared" si="44"/>
        <v>7.9846328758740967E-2</v>
      </c>
      <c r="S174" s="271">
        <f t="shared" si="44"/>
        <v>8.0738446159681967E-2</v>
      </c>
      <c r="T174" s="271">
        <f t="shared" si="44"/>
        <v>7.8214020989916339E-2</v>
      </c>
      <c r="U174" s="271">
        <f t="shared" si="44"/>
        <v>8.309710482279821E-2</v>
      </c>
      <c r="V174" s="271">
        <f t="shared" si="44"/>
        <v>8.3414635636760909E-2</v>
      </c>
      <c r="W174" s="271">
        <f t="shared" si="44"/>
        <v>8.556023883691434E-2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7.5472307893729537E-2</v>
      </c>
      <c r="C175" s="271">
        <f t="shared" si="45"/>
        <v>7.5444935663685403E-2</v>
      </c>
      <c r="D175" s="271">
        <f t="shared" si="45"/>
        <v>7.5533780324500546E-2</v>
      </c>
      <c r="E175" s="271">
        <f t="shared" si="45"/>
        <v>7.5516153478400488E-2</v>
      </c>
      <c r="F175" s="271">
        <f t="shared" si="45"/>
        <v>7.5424501767921842E-2</v>
      </c>
      <c r="G175" s="271">
        <f t="shared" si="45"/>
        <v>7.5394756858962589E-2</v>
      </c>
      <c r="H175" s="271">
        <f t="shared" si="45"/>
        <v>7.5373658501541804E-2</v>
      </c>
      <c r="I175" s="271">
        <f t="shared" si="45"/>
        <v>7.5386947018550143E-2</v>
      </c>
      <c r="J175" s="271">
        <f t="shared" si="45"/>
        <v>7.5398884238302447E-2</v>
      </c>
      <c r="K175" s="271">
        <f t="shared" si="45"/>
        <v>7.5341298864189457E-2</v>
      </c>
      <c r="L175" s="271">
        <f t="shared" si="45"/>
        <v>7.5413984909427717E-2</v>
      </c>
      <c r="M175" s="271">
        <f t="shared" si="45"/>
        <v>7.5408301388699056E-2</v>
      </c>
      <c r="N175" s="271">
        <f t="shared" si="45"/>
        <v>7.5418205163816102E-2</v>
      </c>
      <c r="O175" s="271">
        <f t="shared" si="45"/>
        <v>7.5375066062015494E-2</v>
      </c>
      <c r="P175" s="271">
        <f t="shared" si="45"/>
        <v>7.5409736166747704E-2</v>
      </c>
      <c r="Q175" s="271">
        <f t="shared" si="45"/>
        <v>7.5486482605493926E-2</v>
      </c>
      <c r="R175" s="271">
        <f t="shared" si="45"/>
        <v>7.5378970144866886E-2</v>
      </c>
      <c r="S175" s="271">
        <f t="shared" si="45"/>
        <v>7.5385171225531844E-2</v>
      </c>
      <c r="T175" s="271">
        <f t="shared" si="45"/>
        <v>7.5361331641200582E-2</v>
      </c>
      <c r="U175" s="271">
        <f t="shared" si="45"/>
        <v>7.5404723371505292E-2</v>
      </c>
      <c r="V175" s="271">
        <f t="shared" si="45"/>
        <v>7.5403632255318292E-2</v>
      </c>
      <c r="W175" s="271">
        <f t="shared" si="45"/>
        <v>7.542187586671463E-2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4.9557780144478071E-2</v>
      </c>
      <c r="C176" s="320">
        <f t="shared" si="46"/>
        <v>5.0206674654058418E-2</v>
      </c>
      <c r="D176" s="320">
        <f t="shared" si="46"/>
        <v>4.7167955534017231E-2</v>
      </c>
      <c r="E176" s="320">
        <f t="shared" si="46"/>
        <v>4.769484193680637E-2</v>
      </c>
      <c r="F176" s="320">
        <f t="shared" si="46"/>
        <v>5.0725385390611444E-2</v>
      </c>
      <c r="G176" s="320">
        <f t="shared" si="46"/>
        <v>5.1690898537886949E-2</v>
      </c>
      <c r="H176" s="320">
        <f t="shared" si="46"/>
        <v>5.2355478509604737E-2</v>
      </c>
      <c r="I176" s="320">
        <f t="shared" si="46"/>
        <v>5.1956018939235925E-2</v>
      </c>
      <c r="J176" s="320">
        <f t="shared" si="46"/>
        <v>5.1539001761750219E-2</v>
      </c>
      <c r="K176" s="320">
        <f t="shared" si="46"/>
        <v>5.3263780451573248E-2</v>
      </c>
      <c r="L176" s="320">
        <f t="shared" si="46"/>
        <v>5.1120490851055446E-2</v>
      </c>
      <c r="M176" s="320">
        <f t="shared" si="46"/>
        <v>5.1220554639491926E-2</v>
      </c>
      <c r="N176" s="320">
        <f t="shared" si="46"/>
        <v>5.0810264920705193E-2</v>
      </c>
      <c r="O176" s="320">
        <f t="shared" si="46"/>
        <v>5.2087529217952983E-2</v>
      </c>
      <c r="P176" s="320">
        <f t="shared" si="46"/>
        <v>5.0798692937621397E-2</v>
      </c>
      <c r="Q176" s="320">
        <f t="shared" si="46"/>
        <v>4.8105165373727575E-2</v>
      </c>
      <c r="R176" s="320">
        <f t="shared" si="46"/>
        <v>5.209541576254488E-2</v>
      </c>
      <c r="S176" s="320">
        <f t="shared" si="46"/>
        <v>5.1841471331911644E-2</v>
      </c>
      <c r="T176" s="320">
        <f t="shared" si="46"/>
        <v>5.255376566429356E-2</v>
      </c>
      <c r="U176" s="320">
        <f t="shared" si="46"/>
        <v>5.1173227832102305E-2</v>
      </c>
      <c r="V176" s="320">
        <f t="shared" si="46"/>
        <v>5.1079543279374182E-2</v>
      </c>
      <c r="W176" s="320">
        <f t="shared" si="46"/>
        <v>5.0472119191700686E-2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2.5914527749251456E-2</v>
      </c>
      <c r="C177" s="320">
        <f t="shared" si="47"/>
        <v>2.5238261009626988E-2</v>
      </c>
      <c r="D177" s="320">
        <f t="shared" si="47"/>
        <v>2.8365824790483322E-2</v>
      </c>
      <c r="E177" s="320">
        <f t="shared" si="47"/>
        <v>2.7821311541594115E-2</v>
      </c>
      <c r="F177" s="320">
        <f t="shared" si="47"/>
        <v>2.4699116377310405E-2</v>
      </c>
      <c r="G177" s="320">
        <f t="shared" si="47"/>
        <v>2.3703858321075646E-2</v>
      </c>
      <c r="H177" s="320">
        <f t="shared" si="47"/>
        <v>2.301817999193706E-2</v>
      </c>
      <c r="I177" s="320">
        <f t="shared" si="47"/>
        <v>2.3430928079314219E-2</v>
      </c>
      <c r="J177" s="320">
        <f t="shared" si="47"/>
        <v>2.3859882476552234E-2</v>
      </c>
      <c r="K177" s="320">
        <f t="shared" si="47"/>
        <v>2.2077518412616206E-2</v>
      </c>
      <c r="L177" s="320">
        <f t="shared" si="47"/>
        <v>2.4293494058372268E-2</v>
      </c>
      <c r="M177" s="320">
        <f t="shared" si="47"/>
        <v>2.4187746749207137E-2</v>
      </c>
      <c r="N177" s="320">
        <f t="shared" si="47"/>
        <v>2.4607940243110915E-2</v>
      </c>
      <c r="O177" s="320">
        <f t="shared" si="47"/>
        <v>2.3287536844062505E-2</v>
      </c>
      <c r="P177" s="320">
        <f t="shared" si="47"/>
        <v>2.4611043229126307E-2</v>
      </c>
      <c r="Q177" s="320">
        <f t="shared" si="47"/>
        <v>2.7381317231766351E-2</v>
      </c>
      <c r="R177" s="320">
        <f t="shared" si="47"/>
        <v>2.3283554382322012E-2</v>
      </c>
      <c r="S177" s="320">
        <f t="shared" si="47"/>
        <v>2.3543699893620203E-2</v>
      </c>
      <c r="T177" s="320">
        <f t="shared" si="47"/>
        <v>2.2807565976907015E-2</v>
      </c>
      <c r="U177" s="320">
        <f t="shared" si="47"/>
        <v>2.4231495539402986E-2</v>
      </c>
      <c r="V177" s="320">
        <f t="shared" si="47"/>
        <v>2.4324088975944107E-2</v>
      </c>
      <c r="W177" s="320">
        <f t="shared" si="47"/>
        <v>2.4949756675013951E-2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7.9298251171971923E-2</v>
      </c>
      <c r="C178" s="321">
        <f t="shared" si="48"/>
        <v>7.7228880265548944E-2</v>
      </c>
      <c r="D178" s="321">
        <f t="shared" si="48"/>
        <v>8.6799200845975963E-2</v>
      </c>
      <c r="E178" s="321">
        <f t="shared" si="48"/>
        <v>8.5132994585353297E-2</v>
      </c>
      <c r="F178" s="321">
        <f t="shared" si="48"/>
        <v>7.5579101929430306E-2</v>
      </c>
      <c r="G178" s="321">
        <f t="shared" si="48"/>
        <v>7.2533620102098434E-2</v>
      </c>
      <c r="H178" s="321">
        <f t="shared" si="48"/>
        <v>7.0435449805756459E-2</v>
      </c>
      <c r="I178" s="321">
        <f t="shared" si="48"/>
        <v>7.169845570809362E-2</v>
      </c>
      <c r="J178" s="321">
        <f t="shared" si="48"/>
        <v>7.301105279119055E-2</v>
      </c>
      <c r="K178" s="321">
        <f t="shared" si="48"/>
        <v>6.7557032768542108E-2</v>
      </c>
      <c r="L178" s="321">
        <f t="shared" si="48"/>
        <v>7.4337900822493572E-2</v>
      </c>
      <c r="M178" s="321">
        <f t="shared" si="48"/>
        <v>7.4014314887836483E-2</v>
      </c>
      <c r="N178" s="321">
        <f t="shared" si="48"/>
        <v>7.5300103675609145E-2</v>
      </c>
      <c r="O178" s="321">
        <f t="shared" si="48"/>
        <v>7.1259679655569258E-2</v>
      </c>
      <c r="P178" s="321">
        <f t="shared" si="48"/>
        <v>7.5309598788420515E-2</v>
      </c>
      <c r="Q178" s="321">
        <f t="shared" si="48"/>
        <v>8.3786615456527838E-2</v>
      </c>
      <c r="R178" s="321">
        <f t="shared" si="48"/>
        <v>7.1247493353953584E-2</v>
      </c>
      <c r="S178" s="321">
        <f t="shared" si="48"/>
        <v>7.2043536573254796E-2</v>
      </c>
      <c r="T178" s="321">
        <f t="shared" si="48"/>
        <v>6.9790972575617741E-2</v>
      </c>
      <c r="U178" s="321">
        <f t="shared" si="48"/>
        <v>7.4148185841881611E-2</v>
      </c>
      <c r="V178" s="321">
        <f t="shared" si="48"/>
        <v>7.4431521029725292E-2</v>
      </c>
      <c r="W178" s="321">
        <f t="shared" si="48"/>
        <v>7.6346059269862168E-2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97.466249999999974</v>
      </c>
      <c r="C183" s="322">
        <f t="shared" si="49"/>
        <v>91.795527110554858</v>
      </c>
      <c r="D183" s="322">
        <f t="shared" si="49"/>
        <v>101.18716626748548</v>
      </c>
      <c r="E183" s="322">
        <f t="shared" si="49"/>
        <v>94.469113354678484</v>
      </c>
      <c r="F183" s="322">
        <f t="shared" si="49"/>
        <v>90.248758282300244</v>
      </c>
      <c r="G183" s="322">
        <f t="shared" si="49"/>
        <v>88.110378382023455</v>
      </c>
      <c r="H183" s="322">
        <f t="shared" si="49"/>
        <v>102.80489925473643</v>
      </c>
      <c r="I183" s="322">
        <f t="shared" si="49"/>
        <v>88.904667711163739</v>
      </c>
      <c r="J183" s="322">
        <f t="shared" si="49"/>
        <v>79.579766901370789</v>
      </c>
      <c r="K183" s="322">
        <f t="shared" si="49"/>
        <v>78.08359562458115</v>
      </c>
      <c r="L183" s="322">
        <f t="shared" si="49"/>
        <v>82.677095497893859</v>
      </c>
      <c r="M183" s="322">
        <f t="shared" si="49"/>
        <v>84.499931328580871</v>
      </c>
      <c r="N183" s="322">
        <f t="shared" si="49"/>
        <v>85.540317350650497</v>
      </c>
      <c r="O183" s="322">
        <f t="shared" si="49"/>
        <v>79.937486739990831</v>
      </c>
      <c r="P183" s="322">
        <f t="shared" si="49"/>
        <v>84.461413437773771</v>
      </c>
      <c r="Q183" s="322">
        <f t="shared" si="49"/>
        <v>84.833036333351743</v>
      </c>
      <c r="R183" s="322">
        <f t="shared" si="49"/>
        <v>80.645180431185977</v>
      </c>
      <c r="S183" s="322">
        <f t="shared" si="49"/>
        <v>89.873095402327436</v>
      </c>
      <c r="T183" s="322">
        <f t="shared" si="49"/>
        <v>78.580917128323932</v>
      </c>
      <c r="U183" s="322">
        <f t="shared" si="49"/>
        <v>80.421786107760269</v>
      </c>
      <c r="V183" s="322">
        <f t="shared" si="49"/>
        <v>77.913677719805207</v>
      </c>
      <c r="W183" s="322">
        <f t="shared" si="49"/>
        <v>80.614998988888701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0.47760136920861612</v>
      </c>
      <c r="C184" s="275">
        <f>IF(C$6=0,0,C$6/NMM!C$9*1000)</f>
        <v>0.44981385284917863</v>
      </c>
      <c r="D184" s="275">
        <f>IF(D$6=0,0,D$6/NMM!D$9*1000)</f>
        <v>0.49583449815398706</v>
      </c>
      <c r="E184" s="275">
        <f>IF(E$6=0,0,E$6/NMM!E$9*1000)</f>
        <v>0.46291488475365167</v>
      </c>
      <c r="F184" s="275">
        <f>IF(F$6=0,0,F$6/NMM!F$9*1000)</f>
        <v>0.44223441986357298</v>
      </c>
      <c r="G184" s="275">
        <f>IF(G$6=0,0,G$6/NMM!G$9*1000)</f>
        <v>0.43175599098924605</v>
      </c>
      <c r="H184" s="275">
        <f>IF(H$6=0,0,H$6/NMM!H$9*1000)</f>
        <v>0.50376166770976916</v>
      </c>
      <c r="I184" s="275">
        <f>IF(I$6=0,0,I$6/NMM!I$9*1000)</f>
        <v>0.43564814515692363</v>
      </c>
      <c r="J184" s="275">
        <f>IF(J$6=0,0,J$6/NMM!J$9*1000)</f>
        <v>0.38995452921818413</v>
      </c>
      <c r="K184" s="275">
        <f>IF(K$6=0,0,K$6/NMM!K$9*1000)</f>
        <v>0.38262303292728161</v>
      </c>
      <c r="L184" s="275">
        <f>IF(L$6=0,0,L$6/NMM!L$9*1000)</f>
        <v>0.40513197144669688</v>
      </c>
      <c r="M184" s="275">
        <f>IF(M$6=0,0,M$6/NMM!M$9*1000)</f>
        <v>0.41406418017106239</v>
      </c>
      <c r="N184" s="275">
        <f>IF(N$6=0,0,N$6/NMM!N$9*1000)</f>
        <v>0.41916225041233279</v>
      </c>
      <c r="O184" s="275">
        <f>IF(O$6=0,0,O$6/NMM!O$9*1000)</f>
        <v>0.39170741788200308</v>
      </c>
      <c r="P184" s="275">
        <f>IF(P$6=0,0,P$6/NMM!P$9*1000)</f>
        <v>0.41387543588882791</v>
      </c>
      <c r="Q184" s="275">
        <f>IF(Q$6=0,0,Q$6/NMM!Q$9*1000)</f>
        <v>0.41569645192014071</v>
      </c>
      <c r="R184" s="275">
        <f>IF(R$6=0,0,R$6/NMM!R$9*1000)</f>
        <v>0.39517523854716985</v>
      </c>
      <c r="S184" s="275">
        <f>IF(S$6=0,0,S$6/NMM!S$9*1000)</f>
        <v>0.44039360721495135</v>
      </c>
      <c r="T184" s="275">
        <f>IF(T$6=0,0,T$6/NMM!T$9*1000)</f>
        <v>0.3850599937330183</v>
      </c>
      <c r="U184" s="275">
        <f>IF(U$6=0,0,U$6/NMM!U$9*1000)</f>
        <v>0.39408056798419216</v>
      </c>
      <c r="V184" s="275">
        <f>IF(V$6=0,0,V$6/NMM!V$9*1000)</f>
        <v>0.38179040600327374</v>
      </c>
      <c r="W184" s="275">
        <f>IF(W$6=0,0,W$6/NMM!W$9*1000)</f>
        <v>0.39502734429482911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0.19096453860966162</v>
      </c>
      <c r="C185" s="276">
        <f>IF(C$7=0,0,C$7/NMM!C$9*1000)</f>
        <v>0.17985395438022128</v>
      </c>
      <c r="D185" s="276">
        <f>IF(D$7=0,0,D$7/NMM!D$9*1000)</f>
        <v>0.19825488843054406</v>
      </c>
      <c r="E185" s="276">
        <f>IF(E$7=0,0,E$7/NMM!E$9*1000)</f>
        <v>0.18509228214526455</v>
      </c>
      <c r="F185" s="276">
        <f>IF(F$7=0,0,F$7/NMM!F$9*1000)</f>
        <v>0.17682338743394688</v>
      </c>
      <c r="G185" s="276">
        <f>IF(G$7=0,0,G$7/NMM!G$9*1000)</f>
        <v>0.17263368350019201</v>
      </c>
      <c r="H185" s="276">
        <f>IF(H$7=0,0,H$7/NMM!H$9*1000)</f>
        <v>0.20142449466347606</v>
      </c>
      <c r="I185" s="276">
        <f>IF(I$7=0,0,I$7/NMM!I$9*1000)</f>
        <v>0.17418992574057715</v>
      </c>
      <c r="J185" s="276">
        <f>IF(J$7=0,0,J$7/NMM!J$9*1000)</f>
        <v>0.15591975139076913</v>
      </c>
      <c r="K185" s="276">
        <f>IF(K$7=0,0,K$7/NMM!K$9*1000)</f>
        <v>0.15298831966386581</v>
      </c>
      <c r="L185" s="276">
        <f>IF(L$7=0,0,L$7/NMM!L$9*1000)</f>
        <v>0.16198831282987319</v>
      </c>
      <c r="M185" s="276">
        <f>IF(M$7=0,0,M$7/NMM!M$9*1000)</f>
        <v>0.16555977478074682</v>
      </c>
      <c r="N185" s="276">
        <f>IF(N$7=0,0,N$7/NMM!N$9*1000)</f>
        <v>0.16759819153201569</v>
      </c>
      <c r="O185" s="276">
        <f>IF(O$7=0,0,O$7/NMM!O$9*1000)</f>
        <v>0.1566206278884118</v>
      </c>
      <c r="P185" s="276">
        <f>IF(P$7=0,0,P$7/NMM!P$9*1000)</f>
        <v>0.16548430710603754</v>
      </c>
      <c r="Q185" s="276">
        <f>IF(Q$7=0,0,Q$7/NMM!Q$9*1000)</f>
        <v>0.16621242370837613</v>
      </c>
      <c r="R185" s="276">
        <f>IF(R$7=0,0,R$7/NMM!R$9*1000)</f>
        <v>0.15800720425941742</v>
      </c>
      <c r="S185" s="276">
        <f>IF(S$7=0,0,S$7/NMM!S$9*1000)</f>
        <v>0.17608735533526726</v>
      </c>
      <c r="T185" s="276">
        <f>IF(T$7=0,0,T$7/NMM!T$9*1000)</f>
        <v>0.15396271614989016</v>
      </c>
      <c r="U185" s="276">
        <f>IF(U$7=0,0,U$7/NMM!U$9*1000)</f>
        <v>0.15756951024833246</v>
      </c>
      <c r="V185" s="276">
        <f>IF(V$7=0,0,V$7/NMM!V$9*1000)</f>
        <v>0.15265540140477316</v>
      </c>
      <c r="W185" s="276">
        <f>IF(W$7=0,0,W$7/NMM!W$9*1000)</f>
        <v>0.15794807009548475</v>
      </c>
      <c r="DA185" s="77"/>
    </row>
    <row r="186" spans="1:105" ht="12" customHeight="1" x14ac:dyDescent="0.25">
      <c r="A186" s="202" t="s">
        <v>94</v>
      </c>
      <c r="B186" s="276">
        <f>IF(B$8=0,0,B$8/NMM!B$9*1000)</f>
        <v>1.1254045687328869</v>
      </c>
      <c r="C186" s="276">
        <f>IF(C$8=0,0,C$8/NMM!C$9*1000)</f>
        <v>1.0234602321878778</v>
      </c>
      <c r="D186" s="276">
        <f>IF(D$8=0,0,D$8/NMM!D$9*1000)</f>
        <v>1.3205981039680263</v>
      </c>
      <c r="E186" s="276">
        <f>IF(E$8=0,0,E$8/NMM!E$9*1000)</f>
        <v>1.1855143953856795</v>
      </c>
      <c r="F186" s="276">
        <f>IF(F$8=0,0,F$8/NMM!F$9*1000)</f>
        <v>0.95461123527045111</v>
      </c>
      <c r="G186" s="276">
        <f>IF(G$8=0,0,G$8/NMM!G$9*1000)</f>
        <v>0.87716211878027806</v>
      </c>
      <c r="H186" s="276">
        <f>IF(H$8=0,0,H$8/NMM!H$9*1000)</f>
        <v>0.98226718641177535</v>
      </c>
      <c r="I186" s="276">
        <f>IF(I$8=0,0,I$8/NMM!I$9*1000)</f>
        <v>0.87694667302210383</v>
      </c>
      <c r="J186" s="276">
        <f>IF(J$8=0,0,J$8/NMM!J$9*1000)</f>
        <v>0.80193344576083869</v>
      </c>
      <c r="K186" s="276">
        <f>IF(K$8=0,0,K$8/NMM!K$9*1000)</f>
        <v>0.69676390880542072</v>
      </c>
      <c r="L186" s="276">
        <f>IF(L$8=0,0,L$8/NMM!L$9*1000)</f>
        <v>0.83935181414399529</v>
      </c>
      <c r="M186" s="276">
        <f>IF(M$8=0,0,M$8/NMM!M$9*1000)</f>
        <v>0.8490435408375091</v>
      </c>
      <c r="N186" s="276">
        <f>IF(N$8=0,0,N$8/NMM!N$9*1000)</f>
        <v>0.87501434016119728</v>
      </c>
      <c r="O186" s="276">
        <f>IF(O$8=0,0,O$8/NMM!O$9*1000)</f>
        <v>0.72896784339467924</v>
      </c>
      <c r="P186" s="276">
        <f>IF(P$8=0,0,P$8/NMM!P$9*1000)</f>
        <v>0.81548461473192158</v>
      </c>
      <c r="Q186" s="276">
        <f>IF(Q$8=0,0,Q$8/NMM!Q$9*1000)</f>
        <v>0.9620282834821936</v>
      </c>
      <c r="R186" s="276">
        <f>IF(R$8=0,0,R$8/NMM!R$9*1000)</f>
        <v>0.74204500893080927</v>
      </c>
      <c r="S186" s="276">
        <f>IF(S$8=0,0,S$8/NMM!S$9*1000)</f>
        <v>0.82986773032923389</v>
      </c>
      <c r="T186" s="276">
        <f>IF(T$8=0,0,T$8/NMM!T$9*1000)</f>
        <v>0.67825285150639714</v>
      </c>
      <c r="U186" s="276">
        <f>IF(U$8=0,0,U$8/NMM!U$9*1000)</f>
        <v>0.76901239077695382</v>
      </c>
      <c r="V186" s="276">
        <f>IF(V$8=0,0,V$8/NMM!V$9*1000)</f>
        <v>0.73531364137879962</v>
      </c>
      <c r="W186" s="276">
        <f>IF(W$8=0,0,W$8/NMM!W$9*1000)</f>
        <v>0.79408536107630401</v>
      </c>
      <c r="DA186" s="77"/>
    </row>
    <row r="187" spans="1:105" ht="12" customHeight="1" x14ac:dyDescent="0.25">
      <c r="A187" s="202" t="s">
        <v>95</v>
      </c>
      <c r="B187" s="276">
        <f>IF(B$9=0,0,B$9/NMM!B$9*1000)</f>
        <v>9.5292246620369003E-2</v>
      </c>
      <c r="C187" s="276">
        <f>IF(C$9=0,0,C$9/NMM!C$9*1000)</f>
        <v>8.9748010291485283E-2</v>
      </c>
      <c r="D187" s="276">
        <f>IF(D$9=0,0,D$9/NMM!D$9*1000)</f>
        <v>9.8930167137645339E-2</v>
      </c>
      <c r="E187" s="276">
        <f>IF(E$9=0,0,E$9/NMM!E$9*1000)</f>
        <v>9.2361961682141822E-2</v>
      </c>
      <c r="F187" s="276">
        <f>IF(F$9=0,0,F$9/NMM!F$9*1000)</f>
        <v>8.8235742438267623E-2</v>
      </c>
      <c r="G187" s="276">
        <f>IF(G$9=0,0,G$9/NMM!G$9*1000)</f>
        <v>8.614505951133028E-2</v>
      </c>
      <c r="H187" s="276">
        <f>IF(H$9=0,0,H$9/NMM!H$9*1000)</f>
        <v>0.10051181628065917</v>
      </c>
      <c r="I187" s="276">
        <f>IF(I$9=0,0,I$9/NMM!I$9*1000)</f>
        <v>8.6921632064808074E-2</v>
      </c>
      <c r="J187" s="276">
        <f>IF(J$9=0,0,J$9/NMM!J$9*1000)</f>
        <v>7.7804724954123342E-2</v>
      </c>
      <c r="K187" s="276">
        <f>IF(K$9=0,0,K$9/NMM!K$9*1000)</f>
        <v>7.6341926064315724E-2</v>
      </c>
      <c r="L187" s="276">
        <f>IF(L$9=0,0,L$9/NMM!L$9*1000)</f>
        <v>8.0832967042922962E-2</v>
      </c>
      <c r="M187" s="276">
        <f>IF(M$9=0,0,M$9/NMM!M$9*1000)</f>
        <v>8.2615144171177934E-2</v>
      </c>
      <c r="N187" s="276">
        <f>IF(N$9=0,0,N$9/NMM!N$9*1000)</f>
        <v>8.3632324183714454E-2</v>
      </c>
      <c r="O187" s="276">
        <f>IF(O$9=0,0,O$9/NMM!O$9*1000)</f>
        <v>7.8154465783232527E-2</v>
      </c>
      <c r="P187" s="276">
        <f>IF(P$9=0,0,P$9/NMM!P$9*1000)</f>
        <v>8.2577485429284711E-2</v>
      </c>
      <c r="Q187" s="276">
        <f>IF(Q$9=0,0,Q$9/NMM!Q$9*1000)</f>
        <v>8.2940819204987748E-2</v>
      </c>
      <c r="R187" s="276">
        <f>IF(R$9=0,0,R$9/NMM!R$9*1000)</f>
        <v>7.8846374231082747E-2</v>
      </c>
      <c r="S187" s="276">
        <f>IF(S$9=0,0,S$9/NMM!S$9*1000)</f>
        <v>8.7868458790850562E-2</v>
      </c>
      <c r="T187" s="276">
        <f>IF(T$9=0,0,T$9/NMM!T$9*1000)</f>
        <v>7.6828154716652261E-2</v>
      </c>
      <c r="U187" s="276">
        <f>IF(U$9=0,0,U$9/NMM!U$9*1000)</f>
        <v>7.86279627608054E-2</v>
      </c>
      <c r="V187" s="276">
        <f>IF(V$9=0,0,V$9/NMM!V$9*1000)</f>
        <v>7.6175798211045906E-2</v>
      </c>
      <c r="W187" s="276">
        <f>IF(W$9=0,0,W$9/NMM!W$9*1000)</f>
        <v>7.8816865991625337E-2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0.44120811221445011</v>
      </c>
      <c r="C188" s="277">
        <f>IF(C$10=0,0,C$10/NMM!C$9*1000)</f>
        <v>0.41456041115761344</v>
      </c>
      <c r="D188" s="277">
        <f>IF(D$10=0,0,D$10/NMM!D$9*1000)</f>
        <v>0.49100540166079659</v>
      </c>
      <c r="E188" s="277">
        <f>IF(E$10=0,0,E$10/NMM!E$9*1000)</f>
        <v>0.44850900392749082</v>
      </c>
      <c r="F188" s="277">
        <f>IF(F$10=0,0,F$10/NMM!F$9*1000)</f>
        <v>0.39618775169956527</v>
      </c>
      <c r="G188" s="277">
        <f>IF(G$10=0,0,G$10/NMM!G$9*1000)</f>
        <v>0.37640878276055334</v>
      </c>
      <c r="H188" s="277">
        <f>IF(H$10=0,0,H$10/NMM!H$9*1000)</f>
        <v>0.43216942689932591</v>
      </c>
      <c r="I188" s="277">
        <f>IF(I$10=0,0,I$10/NMM!I$9*1000)</f>
        <v>0.37967748495468362</v>
      </c>
      <c r="J188" s="277">
        <f>IF(J$10=0,0,J$10/NMM!J$9*1000)</f>
        <v>0.34258617152254861</v>
      </c>
      <c r="K188" s="277">
        <f>IF(K$10=0,0,K$10/NMM!K$9*1000)</f>
        <v>0.31945197732148589</v>
      </c>
      <c r="L188" s="277">
        <f>IF(L$10=0,0,L$10/NMM!L$9*1000)</f>
        <v>0.35215098765034447</v>
      </c>
      <c r="M188" s="277">
        <f>IF(M$10=0,0,M$10/NMM!M$9*1000)</f>
        <v>0.35892655588944844</v>
      </c>
      <c r="N188" s="277">
        <f>IF(N$10=0,0,N$10/NMM!N$9*1000)</f>
        <v>0.36631558220981097</v>
      </c>
      <c r="O188" s="277">
        <f>IF(O$10=0,0,O$10/NMM!O$9*1000)</f>
        <v>0.32107983156161923</v>
      </c>
      <c r="P188" s="277">
        <f>IF(P$10=0,0,P$10/NMM!P$9*1000)</f>
        <v>0.34599232214818809</v>
      </c>
      <c r="Q188" s="277">
        <f>IF(Q$10=0,0,Q$10/NMM!Q$9*1000)</f>
        <v>0.37806095988521821</v>
      </c>
      <c r="R188" s="277">
        <f>IF(R$10=0,0,R$10/NMM!R$9*1000)</f>
        <v>0.32479165120869485</v>
      </c>
      <c r="S188" s="277">
        <f>IF(S$10=0,0,S$10/NMM!S$9*1000)</f>
        <v>0.36085113572611122</v>
      </c>
      <c r="T188" s="277">
        <f>IF(T$10=0,0,T$10/NMM!T$9*1000)</f>
        <v>0.30360046319994105</v>
      </c>
      <c r="U188" s="277">
        <f>IF(U$10=0,0,U$10/NMM!U$9*1000)</f>
        <v>0.32714933456298639</v>
      </c>
      <c r="V188" s="277">
        <f>IF(V$10=0,0,V$10/NMM!V$9*1000)</f>
        <v>0.31374949758384812</v>
      </c>
      <c r="W188" s="277">
        <f>IF(W$10=0,0,W$10/NMM!W$9*1000)</f>
        <v>0.33214591058799953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4.459269838140413</v>
      </c>
      <c r="C189" s="278">
        <f>IF(C$16=0,0,C$16/NMM!C$9*1000)</f>
        <v>4.0553286086888267</v>
      </c>
      <c r="D189" s="278">
        <f>IF(D$16=0,0,D$16/NMM!D$9*1000)</f>
        <v>5.2326989395115566</v>
      </c>
      <c r="E189" s="278">
        <f>IF(E$16=0,0,E$16/NMM!E$9*1000)</f>
        <v>4.6974472406637071</v>
      </c>
      <c r="F189" s="278">
        <f>IF(F$16=0,0,F$16/NMM!F$9*1000)</f>
        <v>3.7825233759130423</v>
      </c>
      <c r="G189" s="278">
        <f>IF(G$16=0,0,G$16/NMM!G$9*1000)</f>
        <v>3.4756412832411563</v>
      </c>
      <c r="H189" s="278">
        <f>IF(H$16=0,0,H$16/NMM!H$9*1000)</f>
        <v>3.8921065002364585</v>
      </c>
      <c r="I189" s="278">
        <f>IF(I$16=0,0,I$16/NMM!I$9*1000)</f>
        <v>3.4747876073295121</v>
      </c>
      <c r="J189" s="278">
        <f>IF(J$16=0,0,J$16/NMM!J$9*1000)</f>
        <v>3.1775574102241682</v>
      </c>
      <c r="K189" s="278">
        <f>IF(K$16=0,0,K$16/NMM!K$9*1000)</f>
        <v>2.7608367418830739</v>
      </c>
      <c r="L189" s="278">
        <f>IF(L$16=0,0,L$16/NMM!L$9*1000)</f>
        <v>3.3258228484134817</v>
      </c>
      <c r="M189" s="278">
        <f>IF(M$16=0,0,M$16/NMM!M$9*1000)</f>
        <v>3.3642250601377026</v>
      </c>
      <c r="N189" s="278">
        <f>IF(N$16=0,0,N$16/NMM!N$9*1000)</f>
        <v>3.4671309886491821</v>
      </c>
      <c r="O189" s="278">
        <f>IF(O$16=0,0,O$16/NMM!O$9*1000)</f>
        <v>2.8884406615517282</v>
      </c>
      <c r="P189" s="278">
        <f>IF(P$16=0,0,P$16/NMM!P$9*1000)</f>
        <v>3.2312521620877859</v>
      </c>
      <c r="Q189" s="278">
        <f>IF(Q$16=0,0,Q$16/NMM!Q$9*1000)</f>
        <v>3.8119124687757968</v>
      </c>
      <c r="R189" s="278">
        <f>IF(R$16=0,0,R$16/NMM!R$9*1000)</f>
        <v>2.9402572361985602</v>
      </c>
      <c r="S189" s="278">
        <f>IF(S$16=0,0,S$16/NMM!S$9*1000)</f>
        <v>3.2882433947018455</v>
      </c>
      <c r="T189" s="278">
        <f>IF(T$16=0,0,T$16/NMM!T$9*1000)</f>
        <v>2.687489074938231</v>
      </c>
      <c r="U189" s="278">
        <f>IF(U$16=0,0,U$16/NMM!U$9*1000)</f>
        <v>3.0471119938751929</v>
      </c>
      <c r="V189" s="278">
        <f>IF(V$16=0,0,V$16/NMM!V$9*1000)</f>
        <v>2.9135850641387728</v>
      </c>
      <c r="W189" s="278">
        <f>IF(W$16=0,0,W$16/NMM!W$9*1000)</f>
        <v>3.1464603911669933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47.955483035143807</v>
      </c>
      <c r="C190" s="278">
        <f>IF(C$17=0,0,C$17/NMM!C$9*1000)</f>
        <v>45.366372315356699</v>
      </c>
      <c r="D190" s="278">
        <f>IF(D$17=0,0,D$17/NMM!D$9*1000)</f>
        <v>48.930917130590188</v>
      </c>
      <c r="E190" s="278">
        <f>IF(E$17=0,0,E$17/NMM!E$9*1000)</f>
        <v>45.948435807023834</v>
      </c>
      <c r="F190" s="278">
        <f>IF(F$17=0,0,F$17/NMM!F$9*1000)</f>
        <v>44.892009866653211</v>
      </c>
      <c r="G190" s="278">
        <f>IF(G$17=0,0,G$17/NMM!G$9*1000)</f>
        <v>44.135571032626117</v>
      </c>
      <c r="H190" s="278">
        <f>IF(H$17=0,0,H$17/NMM!H$9*1000)</f>
        <v>51.726562970000359</v>
      </c>
      <c r="I190" s="278">
        <f>IF(I$17=0,0,I$17/NMM!I$9*1000)</f>
        <v>44.577509752085085</v>
      </c>
      <c r="J190" s="278">
        <f>IF(J$17=0,0,J$17/NMM!J$9*1000)</f>
        <v>39.804619903766159</v>
      </c>
      <c r="K190" s="278">
        <f>IF(K$17=0,0,K$17/NMM!K$9*1000)</f>
        <v>39.552877114971707</v>
      </c>
      <c r="L190" s="278">
        <f>IF(L$17=0,0,L$17/NMM!L$9*1000)</f>
        <v>41.318571302960429</v>
      </c>
      <c r="M190" s="278">
        <f>IF(M$17=0,0,M$17/NMM!M$9*1000)</f>
        <v>42.282653807465003</v>
      </c>
      <c r="N190" s="278">
        <f>IF(N$17=0,0,N$17/NMM!N$9*1000)</f>
        <v>42.698328694266685</v>
      </c>
      <c r="O190" s="278">
        <f>IF(O$17=0,0,O$17/NMM!O$9*1000)</f>
        <v>40.412251427402424</v>
      </c>
      <c r="P190" s="278">
        <f>IF(P$17=0,0,P$17/NMM!P$9*1000)</f>
        <v>42.4504568084364</v>
      </c>
      <c r="Q190" s="278">
        <f>IF(Q$17=0,0,Q$17/NMM!Q$9*1000)</f>
        <v>41.834098078689365</v>
      </c>
      <c r="R190" s="278">
        <f>IF(R$17=0,0,R$17/NMM!R$9*1000)</f>
        <v>40.741270391207372</v>
      </c>
      <c r="S190" s="278">
        <f>IF(S$17=0,0,S$17/NMM!S$9*1000)</f>
        <v>45.387837627412075</v>
      </c>
      <c r="T190" s="278">
        <f>IF(T$17=0,0,T$17/NMM!T$9*1000)</f>
        <v>39.952006035870575</v>
      </c>
      <c r="U190" s="278">
        <f>IF(U$17=0,0,U$17/NMM!U$9*1000)</f>
        <v>40.467160962843636</v>
      </c>
      <c r="V190" s="278">
        <f>IF(V$17=0,0,V$17/NMM!V$9*1000)</f>
        <v>39.260298528002814</v>
      </c>
      <c r="W190" s="278">
        <f>IF(W$17=0,0,W$17/NMM!W$9*1000)</f>
        <v>40.434279151871792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37.212728813095083</v>
      </c>
      <c r="C191" s="278">
        <f>IF(C$25=0,0,C$25/NMM!C$9*1000)</f>
        <v>35.203618092389647</v>
      </c>
      <c r="D191" s="278">
        <f>IF(D$25=0,0,D$25/NMM!D$9*1000)</f>
        <v>37.969650903574127</v>
      </c>
      <c r="E191" s="278">
        <f>IF(E$25=0,0,E$25/NMM!E$9*1000)</f>
        <v>35.655290549771394</v>
      </c>
      <c r="F191" s="278">
        <f>IF(F$25=0,0,F$25/NMM!F$9*1000)</f>
        <v>34.835520013807411</v>
      </c>
      <c r="G191" s="278">
        <f>IF(G$25=0,0,G$25/NMM!G$9*1000)</f>
        <v>34.248534930710363</v>
      </c>
      <c r="H191" s="278">
        <f>IF(H$25=0,0,H$25/NMM!H$9*1000)</f>
        <v>40.139029750268001</v>
      </c>
      <c r="I191" s="278">
        <f>IF(I$25=0,0,I$25/NMM!I$9*1000)</f>
        <v>34.591472686277967</v>
      </c>
      <c r="J191" s="278">
        <f>IF(J$25=0,0,J$25/NMM!J$9*1000)</f>
        <v>30.887782423162385</v>
      </c>
      <c r="K191" s="278">
        <f>IF(K$25=0,0,K$25/NMM!K$9*1000)</f>
        <v>30.692433830318574</v>
      </c>
      <c r="L191" s="278">
        <f>IF(L$25=0,0,L$25/NMM!L$9*1000)</f>
        <v>32.062585788465469</v>
      </c>
      <c r="M191" s="278">
        <f>IF(M$25=0,0,M$25/NMM!M$9*1000)</f>
        <v>32.810699216231107</v>
      </c>
      <c r="N191" s="278">
        <f>IF(N$25=0,0,N$25/NMM!N$9*1000)</f>
        <v>33.133256635278038</v>
      </c>
      <c r="O191" s="278">
        <f>IF(O$25=0,0,O$25/NMM!O$9*1000)</f>
        <v>31.359295286264889</v>
      </c>
      <c r="P191" s="278">
        <f>IF(P$25=0,0,P$25/NMM!P$9*1000)</f>
        <v>32.940911804530892</v>
      </c>
      <c r="Q191" s="278">
        <f>IF(Q$25=0,0,Q$25/NMM!Q$9*1000)</f>
        <v>32.462626761612007</v>
      </c>
      <c r="R191" s="278">
        <f>IF(R$25=0,0,R$25/NMM!R$9*1000)</f>
        <v>31.614609020993946</v>
      </c>
      <c r="S191" s="278">
        <f>IF(S$25=0,0,S$25/NMM!S$9*1000)</f>
        <v>35.220274849570451</v>
      </c>
      <c r="T191" s="278">
        <f>IF(T$25=0,0,T$25/NMM!T$9*1000)</f>
        <v>31.002151830322646</v>
      </c>
      <c r="U191" s="278">
        <f>IF(U$25=0,0,U$25/NMM!U$9*1000)</f>
        <v>31.401904254464181</v>
      </c>
      <c r="V191" s="278">
        <f>IF(V$25=0,0,V$25/NMM!V$9*1000)</f>
        <v>30.465397276325096</v>
      </c>
      <c r="W191" s="278">
        <f>IF(W$25=0,0,W$25/NMM!W$9*1000)</f>
        <v>31.376388466964304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5.5082974782346863</v>
      </c>
      <c r="C192" s="279">
        <f>IF(C$33=0,0,C$33/NMM!C$9*1000)</f>
        <v>5.0127716332533137</v>
      </c>
      <c r="D192" s="279">
        <f>IF(D$33=0,0,D$33/NMM!D$9*1000)</f>
        <v>6.4492762344586136</v>
      </c>
      <c r="E192" s="279">
        <f>IF(E$33=0,0,E$33/NMM!E$9*1000)</f>
        <v>5.7935472293253314</v>
      </c>
      <c r="F192" s="279">
        <f>IF(F$33=0,0,F$33/NMM!F$9*1000)</f>
        <v>4.680612489220783</v>
      </c>
      <c r="G192" s="279">
        <f>IF(G$33=0,0,G$33/NMM!G$9*1000)</f>
        <v>4.3065254999042288</v>
      </c>
      <c r="H192" s="279">
        <f>IF(H$33=0,0,H$33/NMM!H$9*1000)</f>
        <v>4.8270654422666022</v>
      </c>
      <c r="I192" s="279">
        <f>IF(I$33=0,0,I$33/NMM!I$9*1000)</f>
        <v>4.3075138045320722</v>
      </c>
      <c r="J192" s="279">
        <f>IF(J$33=0,0,J$33/NMM!J$9*1000)</f>
        <v>3.9416085413716022</v>
      </c>
      <c r="K192" s="279">
        <f>IF(K$33=0,0,K$33/NMM!K$9*1000)</f>
        <v>3.4492787726254153</v>
      </c>
      <c r="L192" s="279">
        <f>IF(L$33=0,0,L$33/NMM!L$9*1000)</f>
        <v>4.1306595049406463</v>
      </c>
      <c r="M192" s="279">
        <f>IF(M$33=0,0,M$33/NMM!M$9*1000)</f>
        <v>4.1721440488971187</v>
      </c>
      <c r="N192" s="279">
        <f>IF(N$33=0,0,N$33/NMM!N$9*1000)</f>
        <v>4.3298783439575157</v>
      </c>
      <c r="O192" s="279">
        <f>IF(O$33=0,0,O$33/NMM!O$9*1000)</f>
        <v>3.6009691782618525</v>
      </c>
      <c r="P192" s="279">
        <f>IF(P$33=0,0,P$33/NMM!P$9*1000)</f>
        <v>4.0153784974144253</v>
      </c>
      <c r="Q192" s="279">
        <f>IF(Q$33=0,0,Q$33/NMM!Q$9*1000)</f>
        <v>4.7194600860736733</v>
      </c>
      <c r="R192" s="279">
        <f>IF(R$33=0,0,R$33/NMM!R$9*1000)</f>
        <v>3.6501783056089234</v>
      </c>
      <c r="S192" s="279">
        <f>IF(S$33=0,0,S$33/NMM!S$9*1000)</f>
        <v>4.081671243246662</v>
      </c>
      <c r="T192" s="279">
        <f>IF(T$33=0,0,T$33/NMM!T$9*1000)</f>
        <v>3.3415660078865854</v>
      </c>
      <c r="U192" s="279">
        <f>IF(U$33=0,0,U$33/NMM!U$9*1000)</f>
        <v>3.7791691302439845</v>
      </c>
      <c r="V192" s="279">
        <f>IF(V$33=0,0,V$33/NMM!V$9*1000)</f>
        <v>3.6147121067567847</v>
      </c>
      <c r="W192" s="279">
        <f>IF(W$33=0,0,W$33/NMM!W$9*1000)</f>
        <v>3.8998474268393699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58.203286491788589</v>
      </c>
      <c r="C194" s="322">
        <f t="shared" si="50"/>
        <v>51.589214173654419</v>
      </c>
      <c r="D194" s="322">
        <f t="shared" si="50"/>
        <v>56.867328469191413</v>
      </c>
      <c r="E194" s="322">
        <f t="shared" si="50"/>
        <v>55.179428109504229</v>
      </c>
      <c r="F194" s="322">
        <f t="shared" si="50"/>
        <v>50.373820374727607</v>
      </c>
      <c r="G194" s="322">
        <f t="shared" si="50"/>
        <v>46.091125062744823</v>
      </c>
      <c r="H194" s="322">
        <f t="shared" si="50"/>
        <v>53.777926682694591</v>
      </c>
      <c r="I194" s="322">
        <f t="shared" si="50"/>
        <v>49.368766242413905</v>
      </c>
      <c r="J194" s="322">
        <f t="shared" si="50"/>
        <v>48.913286796915209</v>
      </c>
      <c r="K194" s="322">
        <f t="shared" si="50"/>
        <v>47.99367296027738</v>
      </c>
      <c r="L194" s="322">
        <f t="shared" si="50"/>
        <v>50.817043591450492</v>
      </c>
      <c r="M194" s="322">
        <f t="shared" si="50"/>
        <v>51.937440084702281</v>
      </c>
      <c r="N194" s="322">
        <f t="shared" si="50"/>
        <v>52.576907902446223</v>
      </c>
      <c r="O194" s="322">
        <f t="shared" si="50"/>
        <v>49.133157421581096</v>
      </c>
      <c r="P194" s="322">
        <f t="shared" si="50"/>
        <v>51.913765264918055</v>
      </c>
      <c r="Q194" s="322">
        <f t="shared" si="50"/>
        <v>52.142181330703146</v>
      </c>
      <c r="R194" s="322">
        <f t="shared" si="50"/>
        <v>48.297411787604112</v>
      </c>
      <c r="S194" s="322">
        <f t="shared" si="50"/>
        <v>53.823897151258492</v>
      </c>
      <c r="T194" s="322">
        <f t="shared" si="50"/>
        <v>55.449626967269168</v>
      </c>
      <c r="U194" s="322">
        <f t="shared" si="50"/>
        <v>54.860514256728962</v>
      </c>
      <c r="V194" s="322">
        <f t="shared" si="50"/>
        <v>53.149583392914835</v>
      </c>
      <c r="W194" s="322">
        <f t="shared" si="50"/>
        <v>54.992316328440353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0.41880467140785965</v>
      </c>
      <c r="C195" s="275">
        <f>IF(C$49=0,0,C$49/NMM!C$10*1000)</f>
        <v>0.37121278182861994</v>
      </c>
      <c r="D195" s="275">
        <f>IF(D$49=0,0,D$49/NMM!D$10*1000)</f>
        <v>0.40919171835315304</v>
      </c>
      <c r="E195" s="275">
        <f>IF(E$49=0,0,E$49/NMM!E$10*1000)</f>
        <v>0.39704634653459764</v>
      </c>
      <c r="F195" s="275">
        <f>IF(F$49=0,0,F$49/NMM!F$10*1000)</f>
        <v>0.36246735470123692</v>
      </c>
      <c r="G195" s="275">
        <f>IF(G$49=0,0,G$49/NMM!G$10*1000)</f>
        <v>0.33165100547112825</v>
      </c>
      <c r="H195" s="275">
        <f>IF(H$49=0,0,H$49/NMM!H$10*1000)</f>
        <v>0.38696177262299619</v>
      </c>
      <c r="I195" s="275">
        <f>IF(I$49=0,0,I$49/NMM!I$10*1000)</f>
        <v>0.35523543721002265</v>
      </c>
      <c r="J195" s="275">
        <f>IF(J$49=0,0,J$49/NMM!J$10*1000)</f>
        <v>0.35195801198191679</v>
      </c>
      <c r="K195" s="275">
        <f>IF(K$49=0,0,K$49/NMM!K$10*1000)</f>
        <v>0.34534088442971045</v>
      </c>
      <c r="L195" s="275">
        <f>IF(L$49=0,0,L$49/NMM!L$10*1000)</f>
        <v>0.36565658961969061</v>
      </c>
      <c r="M195" s="275">
        <f>IF(M$49=0,0,M$49/NMM!M$10*1000)</f>
        <v>0.37371845886258481</v>
      </c>
      <c r="N195" s="275">
        <f>IF(N$49=0,0,N$49/NMM!N$10*1000)</f>
        <v>0.37831978166457797</v>
      </c>
      <c r="O195" s="275">
        <f>IF(O$49=0,0,O$49/NMM!O$10*1000)</f>
        <v>0.35354010210558473</v>
      </c>
      <c r="P195" s="275">
        <f>IF(P$49=0,0,P$49/NMM!P$10*1000)</f>
        <v>0.37354810550767759</v>
      </c>
      <c r="Q195" s="275">
        <f>IF(Q$49=0,0,Q$49/NMM!Q$10*1000)</f>
        <v>0.37519168478202686</v>
      </c>
      <c r="R195" s="275">
        <f>IF(R$49=0,0,R$49/NMM!R$10*1000)</f>
        <v>0.34752645241814489</v>
      </c>
      <c r="S195" s="275">
        <f>IF(S$49=0,0,S$49/NMM!S$10*1000)</f>
        <v>0.38729255543869318</v>
      </c>
      <c r="T195" s="275">
        <f>IF(T$49=0,0,T$49/NMM!T$10*1000)</f>
        <v>0.39899057598759602</v>
      </c>
      <c r="U195" s="275">
        <f>IF(U$49=0,0,U$49/NMM!U$10*1000)</f>
        <v>0.39475158588862763</v>
      </c>
      <c r="V195" s="275">
        <f>IF(V$49=0,0,V$49/NMM!V$10*1000)</f>
        <v>0.38244049692077381</v>
      </c>
      <c r="W195" s="275">
        <f>IF(W$49=0,0,W$49/NMM!W$10*1000)</f>
        <v>0.39569997431584419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0.46891130111440055</v>
      </c>
      <c r="C196" s="276">
        <f>IF(C$50=0,0,C$50/NMM!C$10*1000)</f>
        <v>0.41562542254462459</v>
      </c>
      <c r="D196" s="276">
        <f>IF(D$50=0,0,D$50/NMM!D$10*1000)</f>
        <v>0.45814823510255021</v>
      </c>
      <c r="E196" s="276">
        <f>IF(E$50=0,0,E$50/NMM!E$10*1000)</f>
        <v>0.44454976667379015</v>
      </c>
      <c r="F196" s="276">
        <f>IF(F$50=0,0,F$50/NMM!F$10*1000)</f>
        <v>0.40583367499960105</v>
      </c>
      <c r="G196" s="276">
        <f>IF(G$50=0,0,G$50/NMM!G$10*1000)</f>
        <v>0.37133039602587253</v>
      </c>
      <c r="H196" s="276">
        <f>IF(H$50=0,0,H$50/NMM!H$10*1000)</f>
        <v>0.43325865414112169</v>
      </c>
      <c r="I196" s="276">
        <f>IF(I$50=0,0,I$50/NMM!I$10*1000)</f>
        <v>0.39773651641500912</v>
      </c>
      <c r="J196" s="276">
        <f>IF(J$50=0,0,J$50/NMM!J$10*1000)</f>
        <v>0.39406697346829356</v>
      </c>
      <c r="K196" s="276">
        <f>IF(K$50=0,0,K$50/NMM!K$10*1000)</f>
        <v>0.38665815952236876</v>
      </c>
      <c r="L196" s="276">
        <f>IF(L$50=0,0,L$50/NMM!L$10*1000)</f>
        <v>0.40940447637138233</v>
      </c>
      <c r="M196" s="276">
        <f>IF(M$50=0,0,M$50/NMM!M$10*1000)</f>
        <v>0.41843088379752635</v>
      </c>
      <c r="N196" s="276">
        <f>IF(N$50=0,0,N$50/NMM!N$10*1000)</f>
        <v>0.42358271807548897</v>
      </c>
      <c r="O196" s="276">
        <f>IF(O$50=0,0,O$50/NMM!O$10*1000)</f>
        <v>0.39583834802310819</v>
      </c>
      <c r="P196" s="276">
        <f>IF(P$50=0,0,P$50/NMM!P$10*1000)</f>
        <v>0.41824014902603901</v>
      </c>
      <c r="Q196" s="276">
        <f>IF(Q$50=0,0,Q$50/NMM!Q$10*1000)</f>
        <v>0.42008036941667831</v>
      </c>
      <c r="R196" s="276">
        <f>IF(R$50=0,0,R$50/NMM!R$10*1000)</f>
        <v>0.38910521324238967</v>
      </c>
      <c r="S196" s="276">
        <f>IF(S$50=0,0,S$50/NMM!S$10*1000)</f>
        <v>0.43362901247540997</v>
      </c>
      <c r="T196" s="276">
        <f>IF(T$50=0,0,T$50/NMM!T$10*1000)</f>
        <v>0.44672660763262145</v>
      </c>
      <c r="U196" s="276">
        <f>IF(U$50=0,0,U$50/NMM!U$10*1000)</f>
        <v>0.44198045626798538</v>
      </c>
      <c r="V196" s="276">
        <f>IF(V$50=0,0,V$50/NMM!V$10*1000)</f>
        <v>0.42819644395827161</v>
      </c>
      <c r="W196" s="276">
        <f>IF(W$50=0,0,W$50/NMM!W$10*1000)</f>
        <v>0.44304231178615094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0.79398226914219083</v>
      </c>
      <c r="C197" s="276">
        <f>IF(C$51=0,0,C$51/NMM!C$10*1000)</f>
        <v>0.68169932656664101</v>
      </c>
      <c r="D197" s="276">
        <f>IF(D$51=0,0,D$51/NMM!D$10*1000)</f>
        <v>0.86620024419827302</v>
      </c>
      <c r="E197" s="276">
        <f>IF(E$51=0,0,E$51/NMM!E$10*1000)</f>
        <v>0.81361503732273122</v>
      </c>
      <c r="F197" s="276">
        <f>IF(F$51=0,0,F$51/NMM!F$10*1000)</f>
        <v>0.63775792243324825</v>
      </c>
      <c r="G197" s="276">
        <f>IF(G$51=0,0,G$51/NMM!G$10*1000)</f>
        <v>0.55285405841435487</v>
      </c>
      <c r="H197" s="276">
        <f>IF(H$51=0,0,H$51/NMM!H$10*1000)</f>
        <v>0.62157765254346986</v>
      </c>
      <c r="I197" s="276">
        <f>IF(I$51=0,0,I$51/NMM!I$10*1000)</f>
        <v>0.58626520294484308</v>
      </c>
      <c r="J197" s="276">
        <f>IF(J$51=0,0,J$51/NMM!J$10*1000)</f>
        <v>0.59181608280317111</v>
      </c>
      <c r="K197" s="276">
        <f>IF(K$51=0,0,K$51/NMM!K$10*1000)</f>
        <v>0.51919753558326931</v>
      </c>
      <c r="L197" s="276">
        <f>IF(L$51=0,0,L$51/NMM!L$10*1000)</f>
        <v>0.62008038241946095</v>
      </c>
      <c r="M197" s="276">
        <f>IF(M$51=0,0,M$51/NMM!M$10*1000)</f>
        <v>0.62972442140508023</v>
      </c>
      <c r="N197" s="276">
        <f>IF(N$51=0,0,N$51/NMM!N$10*1000)</f>
        <v>0.6427044991895533</v>
      </c>
      <c r="O197" s="276">
        <f>IF(O$51=0,0,O$51/NMM!O$10*1000)</f>
        <v>0.54848041763994915</v>
      </c>
      <c r="P197" s="276">
        <f>IF(P$51=0,0,P$51/NMM!P$10*1000)</f>
        <v>0.61384068681918103</v>
      </c>
      <c r="Q197" s="276">
        <f>IF(Q$51=0,0,Q$51/NMM!Q$10*1000)</f>
        <v>0.7113316761832138</v>
      </c>
      <c r="R197" s="276">
        <f>IF(R$51=0,0,R$51/NMM!R$10*1000)</f>
        <v>0.54507420237222715</v>
      </c>
      <c r="S197" s="276">
        <f>IF(S$51=0,0,S$51/NMM!S$10*1000)</f>
        <v>0.61079596592481833</v>
      </c>
      <c r="T197" s="276">
        <f>IF(T$51=0,0,T$51/NMM!T$10*1000)</f>
        <v>0.59437921415522821</v>
      </c>
      <c r="U197" s="276">
        <f>IF(U$51=0,0,U$51/NMM!U$10*1000)</f>
        <v>0.64325407821775049</v>
      </c>
      <c r="V197" s="276">
        <f>IF(V$51=0,0,V$51/NMM!V$10*1000)</f>
        <v>0.61794509767786399</v>
      </c>
      <c r="W197" s="276">
        <f>IF(W$51=0,0,W$51/NMM!W$10*1000)</f>
        <v>0.66373312318837951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0.34489164140702561</v>
      </c>
      <c r="C198" s="276">
        <f>IF(C$52=0,0,C$52/NMM!C$10*1000)</f>
        <v>0.30569903913860252</v>
      </c>
      <c r="D198" s="276">
        <f>IF(D$52=0,0,D$52/NMM!D$10*1000)</f>
        <v>0.33697523697280274</v>
      </c>
      <c r="E198" s="276">
        <f>IF(E$52=0,0,E$52/NMM!E$10*1000)</f>
        <v>0.32697334943912509</v>
      </c>
      <c r="F198" s="276">
        <f>IF(F$52=0,0,F$52/NMM!F$10*1000)</f>
        <v>0.29849705472274285</v>
      </c>
      <c r="G198" s="276">
        <f>IF(G$52=0,0,G$52/NMM!G$10*1000)</f>
        <v>0.27311935004620208</v>
      </c>
      <c r="H198" s="276">
        <f>IF(H$52=0,0,H$52/NMM!H$10*1000)</f>
        <v>0.31866855847876957</v>
      </c>
      <c r="I198" s="276">
        <f>IF(I$52=0,0,I$52/NMM!I$10*1000)</f>
        <v>0.29254146715567853</v>
      </c>
      <c r="J198" s="276">
        <f>IF(J$52=0,0,J$52/NMM!J$10*1000)</f>
        <v>0.28984246056936136</v>
      </c>
      <c r="K198" s="276">
        <f>IF(K$52=0,0,K$52/NMM!K$10*1000)</f>
        <v>0.28439316131678077</v>
      </c>
      <c r="L198" s="276">
        <f>IF(L$52=0,0,L$52/NMM!L$10*1000)</f>
        <v>0.3011234353267615</v>
      </c>
      <c r="M198" s="276">
        <f>IF(M$52=0,0,M$52/NMM!M$10*1000)</f>
        <v>0.30776250004073386</v>
      </c>
      <c r="N198" s="276">
        <f>IF(N$52=0,0,N$52/NMM!N$10*1000)</f>
        <v>0.31155175522857165</v>
      </c>
      <c r="O198" s="276">
        <f>IF(O$52=0,0,O$52/NMM!O$10*1000)</f>
        <v>0.2911453344312297</v>
      </c>
      <c r="P198" s="276">
        <f>IF(P$52=0,0,P$52/NMM!P$10*1000)</f>
        <v>0.30762221161463832</v>
      </c>
      <c r="Q198" s="276">
        <f>IF(Q$52=0,0,Q$52/NMM!Q$10*1000)</f>
        <v>0.3089757226722093</v>
      </c>
      <c r="R198" s="276">
        <f>IF(R$52=0,0,R$52/NMM!R$10*1000)</f>
        <v>0.28619300783808116</v>
      </c>
      <c r="S198" s="276">
        <f>IF(S$52=0,0,S$52/NMM!S$10*1000)</f>
        <v>0.31894096286210999</v>
      </c>
      <c r="T198" s="276">
        <f>IF(T$52=0,0,T$52/NMM!T$10*1000)</f>
        <v>0.32857445022212828</v>
      </c>
      <c r="U198" s="276">
        <f>IF(U$52=0,0,U$52/NMM!U$10*1000)</f>
        <v>0.32508358120143022</v>
      </c>
      <c r="V198" s="276">
        <f>IF(V$52=0,0,V$52/NMM!V$10*1000)</f>
        <v>0.31494522322333585</v>
      </c>
      <c r="W198" s="276">
        <f>IF(W$52=0,0,W$52/NMM!W$10*1000)</f>
        <v>0.32586459264586942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0.50506474506221744</v>
      </c>
      <c r="C199" s="277">
        <f>IF(C$53=0,0,C$53/NMM!C$10*1000)</f>
        <v>0.44803418771482911</v>
      </c>
      <c r="D199" s="277">
        <f>IF(D$53=0,0,D$53/NMM!D$10*1000)</f>
        <v>0.52255900706351233</v>
      </c>
      <c r="E199" s="277">
        <f>IF(E$53=0,0,E$53/NMM!E$10*1000)</f>
        <v>0.49944162656844254</v>
      </c>
      <c r="F199" s="277">
        <f>IF(F$53=0,0,F$53/NMM!F$10*1000)</f>
        <v>0.42946898053278415</v>
      </c>
      <c r="G199" s="277">
        <f>IF(G$53=0,0,G$53/NMM!G$10*1000)</f>
        <v>0.38493891501442479</v>
      </c>
      <c r="H199" s="277">
        <f>IF(H$53=0,0,H$53/NMM!H$10*1000)</f>
        <v>0.44373249262494718</v>
      </c>
      <c r="I199" s="277">
        <f>IF(I$53=0,0,I$53/NMM!I$10*1000)</f>
        <v>0.41184823835973261</v>
      </c>
      <c r="J199" s="277">
        <f>IF(J$53=0,0,J$53/NMM!J$10*1000)</f>
        <v>0.41022271117923387</v>
      </c>
      <c r="K199" s="277">
        <f>IF(K$53=0,0,K$53/NMM!K$10*1000)</f>
        <v>0.38623710360504959</v>
      </c>
      <c r="L199" s="277">
        <f>IF(L$53=0,0,L$53/NMM!L$10*1000)</f>
        <v>0.42211842062660737</v>
      </c>
      <c r="M199" s="277">
        <f>IF(M$53=0,0,M$53/NMM!M$10*1000)</f>
        <v>0.43194415422041388</v>
      </c>
      <c r="N199" s="277">
        <f>IF(N$53=0,0,N$53/NMM!N$10*1000)</f>
        <v>0.43656910463583126</v>
      </c>
      <c r="O199" s="277">
        <f>IF(O$53=0,0,O$53/NMM!O$10*1000)</f>
        <v>0.3919829866725239</v>
      </c>
      <c r="P199" s="277">
        <f>IF(P$53=0,0,P$53/NMM!P$10*1000)</f>
        <v>0.42257888832868334</v>
      </c>
      <c r="Q199" s="277">
        <f>IF(Q$53=0,0,Q$53/NMM!Q$10*1000)</f>
        <v>0.45357339906166338</v>
      </c>
      <c r="R199" s="277">
        <f>IF(R$53=0,0,R$53/NMM!R$10*1000)</f>
        <v>0.38710757721847328</v>
      </c>
      <c r="S199" s="277">
        <f>IF(S$53=0,0,S$53/NMM!S$10*1000)</f>
        <v>0.43093998758519347</v>
      </c>
      <c r="T199" s="277">
        <f>IF(T$53=0,0,T$53/NMM!T$10*1000)</f>
        <v>0.4316938388781475</v>
      </c>
      <c r="U199" s="277">
        <f>IF(U$53=0,0,U$53/NMM!U$10*1000)</f>
        <v>0.44401402425771452</v>
      </c>
      <c r="V199" s="277">
        <f>IF(V$53=0,0,V$53/NMM!V$10*1000)</f>
        <v>0.42782064954958415</v>
      </c>
      <c r="W199" s="277">
        <f>IF(W$53=0,0,W$53/NMM!W$10*1000)</f>
        <v>0.45046042963028982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3.3858345164828534</v>
      </c>
      <c r="C200" s="278">
        <f>IF(C$59=0,0,C$59/NMM!C$10*1000)</f>
        <v>2.90701845552057</v>
      </c>
      <c r="D200" s="278">
        <f>IF(D$59=0,0,D$59/NMM!D$10*1000)</f>
        <v>3.6937987143730062</v>
      </c>
      <c r="E200" s="278">
        <f>IF(E$59=0,0,E$59/NMM!E$10*1000)</f>
        <v>3.4695559127195676</v>
      </c>
      <c r="F200" s="278">
        <f>IF(F$59=0,0,F$59/NMM!F$10*1000)</f>
        <v>2.7196360307489154</v>
      </c>
      <c r="G200" s="278">
        <f>IF(G$59=0,0,G$59/NMM!G$10*1000)</f>
        <v>2.3575745029914805</v>
      </c>
      <c r="H200" s="278">
        <f>IF(H$59=0,0,H$59/NMM!H$10*1000)</f>
        <v>2.6506373661590796</v>
      </c>
      <c r="I200" s="278">
        <f>IF(I$59=0,0,I$59/NMM!I$10*1000)</f>
        <v>2.5000520000125963</v>
      </c>
      <c r="J200" s="278">
        <f>IF(J$59=0,0,J$59/NMM!J$10*1000)</f>
        <v>2.5237230079829396</v>
      </c>
      <c r="K200" s="278">
        <f>IF(K$59=0,0,K$59/NMM!K$10*1000)</f>
        <v>2.2140506219992795</v>
      </c>
      <c r="L200" s="278">
        <f>IF(L$59=0,0,L$59/NMM!L$10*1000)</f>
        <v>2.6442524517052024</v>
      </c>
      <c r="M200" s="278">
        <f>IF(M$59=0,0,M$59/NMM!M$10*1000)</f>
        <v>2.6853782064542271</v>
      </c>
      <c r="N200" s="278">
        <f>IF(N$59=0,0,N$59/NMM!N$10*1000)</f>
        <v>2.7407300664356611</v>
      </c>
      <c r="O200" s="278">
        <f>IF(O$59=0,0,O$59/NMM!O$10*1000)</f>
        <v>2.3389236785685656</v>
      </c>
      <c r="P200" s="278">
        <f>IF(P$59=0,0,P$59/NMM!P$10*1000)</f>
        <v>2.6176440782479466</v>
      </c>
      <c r="Q200" s="278">
        <f>IF(Q$59=0,0,Q$59/NMM!Q$10*1000)</f>
        <v>3.0333817712211526</v>
      </c>
      <c r="R200" s="278">
        <f>IF(R$59=0,0,R$59/NMM!R$10*1000)</f>
        <v>2.3243983148768996</v>
      </c>
      <c r="S200" s="278">
        <f>IF(S$59=0,0,S$59/NMM!S$10*1000)</f>
        <v>2.6046602604753808</v>
      </c>
      <c r="T200" s="278">
        <f>IF(T$59=0,0,T$59/NMM!T$10*1000)</f>
        <v>2.5346531495482547</v>
      </c>
      <c r="U200" s="278">
        <f>IF(U$59=0,0,U$59/NMM!U$10*1000)</f>
        <v>2.7430736749966127</v>
      </c>
      <c r="V200" s="278">
        <f>IF(V$59=0,0,V$59/NMM!V$10*1000)</f>
        <v>2.6351468065773447</v>
      </c>
      <c r="W200" s="278">
        <f>IF(W$59=0,0,W$59/NMM!W$10*1000)</f>
        <v>2.8304039089589828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8.3565757203579931</v>
      </c>
      <c r="C201" s="278">
        <f>IF(C$60=0,0,C$60/NMM!C$10*1000)</f>
        <v>7.4635233886559078</v>
      </c>
      <c r="D201" s="278">
        <f>IF(D$60=0,0,D$60/NMM!D$10*1000)</f>
        <v>7.9271840427249902</v>
      </c>
      <c r="E201" s="278">
        <f>IF(E$60=0,0,E$60/NMM!E$10*1000)</f>
        <v>7.6948811168889142</v>
      </c>
      <c r="F201" s="278">
        <f>IF(F$60=0,0,F$60/NMM!F$10*1000)</f>
        <v>7.2412043018234247</v>
      </c>
      <c r="G201" s="278">
        <f>IF(G$60=0,0,G$60/NMM!G$10*1000)</f>
        <v>6.6738134356427024</v>
      </c>
      <c r="H201" s="278">
        <f>IF(H$60=0,0,H$60/NMM!H$10*1000)</f>
        <v>7.8307782630376925</v>
      </c>
      <c r="I201" s="278">
        <f>IF(I$60=0,0,I$60/NMM!I$10*1000)</f>
        <v>7.2044274857791599</v>
      </c>
      <c r="J201" s="278">
        <f>IF(J$60=0,0,J$60/NMM!J$10*1000)</f>
        <v>7.1554020488418288</v>
      </c>
      <c r="K201" s="278">
        <f>IF(K$60=0,0,K$60/NMM!K$10*1000)</f>
        <v>7.258954484998454</v>
      </c>
      <c r="L201" s="278">
        <f>IF(L$60=0,0,L$60/NMM!L$10*1000)</f>
        <v>7.4162596281599464</v>
      </c>
      <c r="M201" s="278">
        <f>IF(M$60=0,0,M$60/NMM!M$10*1000)</f>
        <v>7.4751693204690426</v>
      </c>
      <c r="N201" s="278">
        <f>IF(N$60=0,0,N$60/NMM!N$10*1000)</f>
        <v>7.9295707432841658</v>
      </c>
      <c r="O201" s="278">
        <f>IF(O$60=0,0,O$60/NMM!O$10*1000)</f>
        <v>7.1043819383883502</v>
      </c>
      <c r="P201" s="278">
        <f>IF(P$60=0,0,P$60/NMM!P$10*1000)</f>
        <v>7.2618019756024088</v>
      </c>
      <c r="Q201" s="278">
        <f>IF(Q$60=0,0,Q$60/NMM!Q$10*1000)</f>
        <v>7.1426547460684882</v>
      </c>
      <c r="R201" s="278">
        <f>IF(R$60=0,0,R$60/NMM!R$10*1000)</f>
        <v>6.8287337663590026</v>
      </c>
      <c r="S201" s="278">
        <f>IF(S$60=0,0,S$60/NMM!S$10*1000)</f>
        <v>7.5444871280290089</v>
      </c>
      <c r="T201" s="278">
        <f>IF(T$60=0,0,T$60/NMM!T$10*1000)</f>
        <v>7.7229314256873591</v>
      </c>
      <c r="U201" s="278">
        <f>IF(U$60=0,0,U$60/NMM!U$10*1000)</f>
        <v>7.623731690180036</v>
      </c>
      <c r="V201" s="278">
        <f>IF(V$60=0,0,V$60/NMM!V$10*1000)</f>
        <v>7.3098967140316686</v>
      </c>
      <c r="W201" s="278">
        <f>IF(W$60=0,0,W$60/NMM!W$10*1000)</f>
        <v>7.5511319196593885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36.663283664715223</v>
      </c>
      <c r="C202" s="278">
        <f>IF(C$79=0,0,C$79/NMM!C$10*1000)</f>
        <v>32.629380236031196</v>
      </c>
      <c r="D202" s="278">
        <f>IF(D$79=0,0,D$79/NMM!D$10*1000)</f>
        <v>35.256327280350845</v>
      </c>
      <c r="E202" s="278">
        <f>IF(E$79=0,0,E$79/NMM!E$10*1000)</f>
        <v>34.482778029754996</v>
      </c>
      <c r="F202" s="278">
        <f>IF(F$79=0,0,F$79/NMM!F$10*1000)</f>
        <v>32.221608607502048</v>
      </c>
      <c r="G202" s="278">
        <f>IF(G$79=0,0,G$79/NMM!G$10*1000)</f>
        <v>29.722813071806502</v>
      </c>
      <c r="H202" s="278">
        <f>IF(H$79=0,0,H$79/NMM!H$10*1000)</f>
        <v>34.852168304936292</v>
      </c>
      <c r="I202" s="278">
        <f>IF(I$79=0,0,I$79/NMM!I$10*1000)</f>
        <v>31.817120121600261</v>
      </c>
      <c r="J202" s="278">
        <f>IF(J$79=0,0,J$79/NMM!J$10*1000)</f>
        <v>31.420968509188295</v>
      </c>
      <c r="K202" s="278">
        <f>IF(K$79=0,0,K$79/NMM!K$10*1000)</f>
        <v>31.21078146371077</v>
      </c>
      <c r="L202" s="278">
        <f>IF(L$79=0,0,L$79/NMM!L$10*1000)</f>
        <v>32.671844923243135</v>
      </c>
      <c r="M202" s="278">
        <f>IF(M$79=0,0,M$79/NMM!M$10*1000)</f>
        <v>33.53562493079378</v>
      </c>
      <c r="N202" s="278">
        <f>IF(N$79=0,0,N$79/NMM!N$10*1000)</f>
        <v>33.592125370483558</v>
      </c>
      <c r="O202" s="278">
        <f>IF(O$79=0,0,O$79/NMM!O$10*1000)</f>
        <v>32.253408825019143</v>
      </c>
      <c r="P202" s="278">
        <f>IF(P$79=0,0,P$79/NMM!P$10*1000)</f>
        <v>34.052762240734396</v>
      </c>
      <c r="Q202" s="278">
        <f>IF(Q$79=0,0,Q$79/NMM!Q$10*1000)</f>
        <v>33.458590094754697</v>
      </c>
      <c r="R202" s="278">
        <f>IF(R$79=0,0,R$79/NMM!R$10*1000)</f>
        <v>31.766733448019917</v>
      </c>
      <c r="S202" s="278">
        <f>IF(S$79=0,0,S$79/NMM!S$10*1000)</f>
        <v>35.469968235784961</v>
      </c>
      <c r="T202" s="278">
        <f>IF(T$79=0,0,T$79/NMM!T$10*1000)</f>
        <v>36.981307665516788</v>
      </c>
      <c r="U202" s="278">
        <f>IF(U$79=0,0,U$79/NMM!U$10*1000)</f>
        <v>36.04342539091266</v>
      </c>
      <c r="V202" s="278">
        <f>IF(V$79=0,0,V$79/NMM!V$10*1000)</f>
        <v>35.093994358896936</v>
      </c>
      <c r="W202" s="278">
        <f>IF(W$79=0,0,W$79/NMM!W$10*1000)</f>
        <v>36.078016104968178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7.265937962098822</v>
      </c>
      <c r="C203" s="279">
        <f>IF(C$89=0,0,C$89/NMM!C$10*1000)</f>
        <v>6.3670213356534262</v>
      </c>
      <c r="D203" s="279">
        <f>IF(D$89=0,0,D$89/NMM!D$10*1000)</f>
        <v>7.3969439900522804</v>
      </c>
      <c r="E203" s="279">
        <f>IF(E$89=0,0,E$89/NMM!E$10*1000)</f>
        <v>7.0505869236020713</v>
      </c>
      <c r="F203" s="279">
        <f>IF(F$89=0,0,F$89/NMM!F$10*1000)</f>
        <v>6.0573464472636047</v>
      </c>
      <c r="G203" s="279">
        <f>IF(G$89=0,0,G$89/NMM!G$10*1000)</f>
        <v>5.4230303273321576</v>
      </c>
      <c r="H203" s="279">
        <f>IF(H$89=0,0,H$89/NMM!H$10*1000)</f>
        <v>6.2401436181502214</v>
      </c>
      <c r="I203" s="279">
        <f>IF(I$89=0,0,I$89/NMM!I$10*1000)</f>
        <v>5.8035397729366025</v>
      </c>
      <c r="J203" s="279">
        <f>IF(J$89=0,0,J$89/NMM!J$10*1000)</f>
        <v>5.7752869909001712</v>
      </c>
      <c r="K203" s="279">
        <f>IF(K$89=0,0,K$89/NMM!K$10*1000)</f>
        <v>5.3880595451117026</v>
      </c>
      <c r="L203" s="279">
        <f>IF(L$89=0,0,L$89/NMM!L$10*1000)</f>
        <v>5.966303283978303</v>
      </c>
      <c r="M203" s="279">
        <f>IF(M$89=0,0,M$89/NMM!M$10*1000)</f>
        <v>6.0796872086588909</v>
      </c>
      <c r="N203" s="279">
        <f>IF(N$89=0,0,N$89/NMM!N$10*1000)</f>
        <v>6.1217538634488173</v>
      </c>
      <c r="O203" s="279">
        <f>IF(O$89=0,0,O$89/NMM!O$10*1000)</f>
        <v>5.45545579073264</v>
      </c>
      <c r="P203" s="279">
        <f>IF(P$89=0,0,P$89/NMM!P$10*1000)</f>
        <v>5.8457269290370864</v>
      </c>
      <c r="Q203" s="279">
        <f>IF(Q$89=0,0,Q$89/NMM!Q$10*1000)</f>
        <v>6.238401866543013</v>
      </c>
      <c r="R203" s="279">
        <f>IF(R$89=0,0,R$89/NMM!R$10*1000)</f>
        <v>5.4225398052589755</v>
      </c>
      <c r="S203" s="279">
        <f>IF(S$89=0,0,S$89/NMM!S$10*1000)</f>
        <v>6.023183042682918</v>
      </c>
      <c r="T203" s="279">
        <f>IF(T$89=0,0,T$89/NMM!T$10*1000)</f>
        <v>6.0103700396410478</v>
      </c>
      <c r="U203" s="279">
        <f>IF(U$89=0,0,U$89/NMM!U$10*1000)</f>
        <v>6.20119977480614</v>
      </c>
      <c r="V203" s="279">
        <f>IF(V$89=0,0,V$89/NMM!V$10*1000)</f>
        <v>5.9391976020790551</v>
      </c>
      <c r="W203" s="279">
        <f>IF(W$89=0,0,W$89/NMM!W$10*1000)</f>
        <v>6.2539639632872719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259.80809680462403</v>
      </c>
      <c r="C205" s="322">
        <f t="shared" si="51"/>
        <v>237.03374462273626</v>
      </c>
      <c r="D205" s="322">
        <f t="shared" si="51"/>
        <v>249.44484649418592</v>
      </c>
      <c r="E205" s="322">
        <f t="shared" si="51"/>
        <v>228.50750291028868</v>
      </c>
      <c r="F205" s="322">
        <f t="shared" si="51"/>
        <v>203.86032698332164</v>
      </c>
      <c r="G205" s="322">
        <f t="shared" si="51"/>
        <v>184.27252132029801</v>
      </c>
      <c r="H205" s="322">
        <f t="shared" si="51"/>
        <v>246.14063673511953</v>
      </c>
      <c r="I205" s="322">
        <f t="shared" si="51"/>
        <v>215.2488854782037</v>
      </c>
      <c r="J205" s="322">
        <f t="shared" si="51"/>
        <v>213.53003704693182</v>
      </c>
      <c r="K205" s="322">
        <f t="shared" si="51"/>
        <v>206.98231039363719</v>
      </c>
      <c r="L205" s="322">
        <f t="shared" si="51"/>
        <v>220.67421049555537</v>
      </c>
      <c r="M205" s="322">
        <f t="shared" si="51"/>
        <v>224.60724355631692</v>
      </c>
      <c r="N205" s="322">
        <f t="shared" si="51"/>
        <v>226.32739383699854</v>
      </c>
      <c r="O205" s="322">
        <f t="shared" si="51"/>
        <v>211.05995770725767</v>
      </c>
      <c r="P205" s="322">
        <f t="shared" si="51"/>
        <v>212.89212802423799</v>
      </c>
      <c r="Q205" s="322">
        <f t="shared" si="51"/>
        <v>207.7745494492743</v>
      </c>
      <c r="R205" s="322">
        <f t="shared" si="51"/>
        <v>194.93304196692185</v>
      </c>
      <c r="S205" s="322">
        <f t="shared" si="51"/>
        <v>211.19087210281219</v>
      </c>
      <c r="T205" s="322">
        <f t="shared" si="51"/>
        <v>208.53902924487841</v>
      </c>
      <c r="U205" s="322">
        <f t="shared" si="51"/>
        <v>194.62687312762</v>
      </c>
      <c r="V205" s="322">
        <f t="shared" si="51"/>
        <v>188.55705900587489</v>
      </c>
      <c r="W205" s="322">
        <f t="shared" si="51"/>
        <v>187.14069042085322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2.2057986044778142</v>
      </c>
      <c r="C206" s="275">
        <f>IF(C$100=0,0,C$100/NMM!C$11*1000)</f>
        <v>2.0124419120599915</v>
      </c>
      <c r="D206" s="275">
        <f>IF(D$100=0,0,D$100/NMM!D$11*1000)</f>
        <v>2.1178134979537893</v>
      </c>
      <c r="E206" s="275">
        <f>IF(E$100=0,0,E$100/NMM!E$11*1000)</f>
        <v>1.9400532055436357</v>
      </c>
      <c r="F206" s="275">
        <f>IF(F$100=0,0,F$100/NMM!F$11*1000)</f>
        <v>1.7307960386850301</v>
      </c>
      <c r="G206" s="275">
        <f>IF(G$100=0,0,G$100/NMM!G$11*1000)</f>
        <v>1.564493467952109</v>
      </c>
      <c r="H206" s="275">
        <f>IF(H$100=0,0,H$100/NMM!H$11*1000)</f>
        <v>2.0897604027486301</v>
      </c>
      <c r="I206" s="275">
        <f>IF(I$100=0,0,I$100/NMM!I$11*1000)</f>
        <v>1.8274861216518548</v>
      </c>
      <c r="J206" s="275">
        <f>IF(J$100=0,0,J$100/NMM!J$11*1000)</f>
        <v>1.8128929141351062</v>
      </c>
      <c r="K206" s="275">
        <f>IF(K$100=0,0,K$100/NMM!K$11*1000)</f>
        <v>1.7573020126504502</v>
      </c>
      <c r="L206" s="275">
        <f>IF(L$100=0,0,L$100/NMM!L$11*1000)</f>
        <v>1.8735477128765221</v>
      </c>
      <c r="M206" s="275">
        <f>IF(M$100=0,0,M$100/NMM!M$11*1000)</f>
        <v>1.90693958535269</v>
      </c>
      <c r="N206" s="275">
        <f>IF(N$100=0,0,N$100/NMM!N$11*1000)</f>
        <v>1.9215438457088547</v>
      </c>
      <c r="O206" s="275">
        <f>IF(O$100=0,0,O$100/NMM!O$11*1000)</f>
        <v>1.7919216756429266</v>
      </c>
      <c r="P206" s="275">
        <f>IF(P$100=0,0,P$100/NMM!P$11*1000)</f>
        <v>1.8074769981212795</v>
      </c>
      <c r="Q206" s="275">
        <f>IF(Q$100=0,0,Q$100/NMM!Q$11*1000)</f>
        <v>1.7640282071955458</v>
      </c>
      <c r="R206" s="275">
        <f>IF(R$100=0,0,R$100/NMM!R$11*1000)</f>
        <v>1.6550024315072334</v>
      </c>
      <c r="S206" s="275">
        <f>IF(S$100=0,0,S$100/NMM!S$11*1000)</f>
        <v>1.7930331528993708</v>
      </c>
      <c r="T206" s="275">
        <f>IF(T$100=0,0,T$100/NMM!T$11*1000)</f>
        <v>1.770518722645567</v>
      </c>
      <c r="U206" s="275">
        <f>IF(U$100=0,0,U$100/NMM!U$11*1000)</f>
        <v>1.6524030252276618</v>
      </c>
      <c r="V206" s="275">
        <f>IF(V$100=0,0,V$100/NMM!V$11*1000)</f>
        <v>1.6008696523852484</v>
      </c>
      <c r="W206" s="275">
        <f>IF(W$100=0,0,W$100/NMM!W$11*1000)</f>
        <v>1.5888445312056334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2.4731180580655212</v>
      </c>
      <c r="C207" s="276">
        <f>IF(C$101=0,0,C$101/NMM!C$11*1000)</f>
        <v>2.2563285802339563</v>
      </c>
      <c r="D207" s="276">
        <f>IF(D$101=0,0,D$101/NMM!D$11*1000)</f>
        <v>2.3744700875102502</v>
      </c>
      <c r="E207" s="276">
        <f>IF(E$101=0,0,E$101/NMM!E$11*1000)</f>
        <v>2.1751671283578964</v>
      </c>
      <c r="F207" s="276">
        <f>IF(F$101=0,0,F$101/NMM!F$11*1000)</f>
        <v>1.9405502068098104</v>
      </c>
      <c r="G207" s="276">
        <f>IF(G$101=0,0,G$101/NMM!G$11*1000)</f>
        <v>1.7540935239796625</v>
      </c>
      <c r="H207" s="276">
        <f>IF(H$101=0,0,H$101/NMM!H$11*1000)</f>
        <v>2.3430172539670289</v>
      </c>
      <c r="I207" s="276">
        <f>IF(I$101=0,0,I$101/NMM!I$11*1000)</f>
        <v>2.0489581048543912</v>
      </c>
      <c r="J207" s="276">
        <f>IF(J$101=0,0,J$101/NMM!J$11*1000)</f>
        <v>2.0325963549822572</v>
      </c>
      <c r="K207" s="276">
        <f>IF(K$101=0,0,K$101/NMM!K$11*1000)</f>
        <v>1.9702684243875284</v>
      </c>
      <c r="L207" s="276">
        <f>IF(L$101=0,0,L$101/NMM!L$11*1000)</f>
        <v>2.1006018736054028</v>
      </c>
      <c r="M207" s="276">
        <f>IF(M$101=0,0,M$101/NMM!M$11*1000)</f>
        <v>2.138040487740795</v>
      </c>
      <c r="N207" s="276">
        <f>IF(N$101=0,0,N$101/NMM!N$11*1000)</f>
        <v>2.1544146299395459</v>
      </c>
      <c r="O207" s="276">
        <f>IF(O$101=0,0,O$101/NMM!O$11*1000)</f>
        <v>2.0090836242598238</v>
      </c>
      <c r="P207" s="276">
        <f>IF(P$101=0,0,P$101/NMM!P$11*1000)</f>
        <v>2.0265240872477652</v>
      </c>
      <c r="Q207" s="276">
        <f>IF(Q$101=0,0,Q$101/NMM!Q$11*1000)</f>
        <v>1.9778097625485773</v>
      </c>
      <c r="R207" s="276">
        <f>IF(R$101=0,0,R$101/NMM!R$11*1000)</f>
        <v>1.8555712163358791</v>
      </c>
      <c r="S207" s="276">
        <f>IF(S$101=0,0,S$101/NMM!S$11*1000)</f>
        <v>2.0103298008003572</v>
      </c>
      <c r="T207" s="276">
        <f>IF(T$101=0,0,T$101/NMM!T$11*1000)</f>
        <v>1.9850868598017068</v>
      </c>
      <c r="U207" s="276">
        <f>IF(U$101=0,0,U$101/NMM!U$11*1000)</f>
        <v>1.8526567895168544</v>
      </c>
      <c r="V207" s="276">
        <f>IF(V$101=0,0,V$101/NMM!V$11*1000)</f>
        <v>1.7948781171072921</v>
      </c>
      <c r="W207" s="276">
        <f>IF(W$101=0,0,W$101/NMM!W$11*1000)</f>
        <v>1.7813956784660845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5.6073471737406173</v>
      </c>
      <c r="C208" s="276">
        <f>IF(C$102=0,0,C$102/NMM!C$11*1000)</f>
        <v>4.9823137218784046</v>
      </c>
      <c r="D208" s="276">
        <f>IF(D$102=0,0,D$102/NMM!D$11*1000)</f>
        <v>5.8929318320611879</v>
      </c>
      <c r="E208" s="276">
        <f>IF(E$102=0,0,E$102/NMM!E$11*1000)</f>
        <v>5.2946777079555556</v>
      </c>
      <c r="F208" s="276">
        <f>IF(F$102=0,0,F$102/NMM!F$11*1000)</f>
        <v>4.1934898706152248</v>
      </c>
      <c r="G208" s="276">
        <f>IF(G$102=0,0,G$102/NMM!G$11*1000)</f>
        <v>3.6378189943692245</v>
      </c>
      <c r="H208" s="276">
        <f>IF(H$102=0,0,H$102/NMM!H$11*1000)</f>
        <v>4.7186282870176965</v>
      </c>
      <c r="I208" s="276">
        <f>IF(I$102=0,0,I$102/NMM!I$11*1000)</f>
        <v>4.2004117802574301</v>
      </c>
      <c r="J208" s="276">
        <f>IF(J$102=0,0,J$102/NMM!J$11*1000)</f>
        <v>4.2431534799769395</v>
      </c>
      <c r="K208" s="276">
        <f>IF(K$102=0,0,K$102/NMM!K$11*1000)</f>
        <v>3.8057911458152183</v>
      </c>
      <c r="L208" s="276">
        <f>IF(L$102=0,0,L$102/NMM!L$11*1000)</f>
        <v>4.4648104853798838</v>
      </c>
      <c r="M208" s="276">
        <f>IF(M$102=0,0,M$102/NMM!M$11*1000)</f>
        <v>4.524604637498344</v>
      </c>
      <c r="N208" s="276">
        <f>IF(N$102=0,0,N$102/NMM!N$11*1000)</f>
        <v>4.6384603808807707</v>
      </c>
      <c r="O208" s="276">
        <f>IF(O$102=0,0,O$102/NMM!O$11*1000)</f>
        <v>4.0934629807603065</v>
      </c>
      <c r="P208" s="276">
        <f>IF(P$102=0,0,P$102/NMM!P$11*1000)</f>
        <v>4.3636618801741571</v>
      </c>
      <c r="Q208" s="276">
        <f>IF(Q$102=0,0,Q$102/NMM!Q$11*1000)</f>
        <v>4.7381428654770881</v>
      </c>
      <c r="R208" s="276">
        <f>IF(R$102=0,0,R$102/NMM!R$11*1000)</f>
        <v>3.7800383359967413</v>
      </c>
      <c r="S208" s="276">
        <f>IF(S$102=0,0,S$102/NMM!S$11*1000)</f>
        <v>4.1410580854022028</v>
      </c>
      <c r="T208" s="276">
        <f>IF(T$102=0,0,T$102/NMM!T$11*1000)</f>
        <v>3.9612089607680527</v>
      </c>
      <c r="U208" s="276">
        <f>IF(U$102=0,0,U$102/NMM!U$11*1000)</f>
        <v>3.9277559016755874</v>
      </c>
      <c r="V208" s="276">
        <f>IF(V$102=0,0,V$102/NMM!V$11*1000)</f>
        <v>3.8198019358773916</v>
      </c>
      <c r="W208" s="276">
        <f>IF(W$102=0,0,W$102/NMM!W$11*1000)</f>
        <v>3.8886244927454352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1.9797867848736577</v>
      </c>
      <c r="C209" s="276">
        <f>IF(C$103=0,0,C$103/NMM!C$11*1000)</f>
        <v>1.8062419183393392</v>
      </c>
      <c r="D209" s="276">
        <f>IF(D$103=0,0,D$103/NMM!D$11*1000)</f>
        <v>1.9008168595104107</v>
      </c>
      <c r="E209" s="276">
        <f>IF(E$103=0,0,E$103/NMM!E$11*1000)</f>
        <v>1.741270345574605</v>
      </c>
      <c r="F209" s="276">
        <f>IF(F$103=0,0,F$103/NMM!F$11*1000)</f>
        <v>1.5534542082600904</v>
      </c>
      <c r="G209" s="276">
        <f>IF(G$103=0,0,G$103/NMM!G$11*1000)</f>
        <v>1.4041914282586969</v>
      </c>
      <c r="H209" s="276">
        <f>IF(H$103=0,0,H$103/NMM!H$11*1000)</f>
        <v>1.8756381568631115</v>
      </c>
      <c r="I209" s="276">
        <f>IF(I$103=0,0,I$103/NMM!I$11*1000)</f>
        <v>1.6402371757066472</v>
      </c>
      <c r="J209" s="276">
        <f>IF(J$103=0,0,J$103/NMM!J$11*1000)</f>
        <v>1.6271392259065487</v>
      </c>
      <c r="K209" s="276">
        <f>IF(K$103=0,0,K$103/NMM!K$11*1000)</f>
        <v>1.5772443117039951</v>
      </c>
      <c r="L209" s="276">
        <f>IF(L$103=0,0,L$103/NMM!L$11*1000)</f>
        <v>1.6815791773797495</v>
      </c>
      <c r="M209" s="276">
        <f>IF(M$103=0,0,M$103/NMM!M$11*1000)</f>
        <v>1.7115496323960429</v>
      </c>
      <c r="N209" s="276">
        <f>IF(N$103=0,0,N$103/NMM!N$11*1000)</f>
        <v>1.7246575025330966</v>
      </c>
      <c r="O209" s="276">
        <f>IF(O$103=0,0,O$103/NMM!O$11*1000)</f>
        <v>1.6083167546505746</v>
      </c>
      <c r="P209" s="276">
        <f>IF(P$103=0,0,P$103/NMM!P$11*1000)</f>
        <v>1.6222782386294723</v>
      </c>
      <c r="Q209" s="276">
        <f>IF(Q$103=0,0,Q$103/NMM!Q$11*1000)</f>
        <v>1.5832813229913516</v>
      </c>
      <c r="R209" s="276">
        <f>IF(R$103=0,0,R$103/NMM!R$11*1000)</f>
        <v>1.4854266097459341</v>
      </c>
      <c r="S209" s="276">
        <f>IF(S$103=0,0,S$103/NMM!S$11*1000)</f>
        <v>1.609314347077885</v>
      </c>
      <c r="T209" s="276">
        <f>IF(T$103=0,0,T$103/NMM!T$11*1000)</f>
        <v>1.589106803472156</v>
      </c>
      <c r="U209" s="276">
        <f>IF(U$103=0,0,U$103/NMM!U$11*1000)</f>
        <v>1.4830935453445104</v>
      </c>
      <c r="V209" s="276">
        <f>IF(V$103=0,0,V$103/NMM!V$11*1000)</f>
        <v>1.4368404149244167</v>
      </c>
      <c r="W209" s="276">
        <f>IF(W$103=0,0,W$103/NMM!W$11*1000)</f>
        <v>1.4260474187054597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2.0943295584121882</v>
      </c>
      <c r="C210" s="277">
        <f>IF(C$104=0,0,C$104/NMM!C$11*1000)</f>
        <v>1.9226520073416904</v>
      </c>
      <c r="D210" s="277">
        <f>IF(D$104=0,0,D$104/NMM!D$11*1000)</f>
        <v>2.0873716422870943</v>
      </c>
      <c r="E210" s="277">
        <f>IF(E$104=0,0,E$104/NMM!E$11*1000)</f>
        <v>1.9083438286485168</v>
      </c>
      <c r="F210" s="277">
        <f>IF(F$104=0,0,F$104/NMM!F$11*1000)</f>
        <v>1.6580700061509761</v>
      </c>
      <c r="G210" s="277">
        <f>IF(G$104=0,0,G$104/NMM!G$11*1000)</f>
        <v>1.4872149000708896</v>
      </c>
      <c r="H210" s="277">
        <f>IF(H$104=0,0,H$104/NMM!H$11*1000)</f>
        <v>1.977848089267251</v>
      </c>
      <c r="I210" s="277">
        <f>IF(I$104=0,0,I$104/NMM!I$11*1000)</f>
        <v>1.7325520405268595</v>
      </c>
      <c r="J210" s="277">
        <f>IF(J$104=0,0,J$104/NMM!J$11*1000)</f>
        <v>1.7269231216587286</v>
      </c>
      <c r="K210" s="277">
        <f>IF(K$104=0,0,K$104/NMM!K$11*1000)</f>
        <v>1.6623315456858514</v>
      </c>
      <c r="L210" s="277">
        <f>IF(L$104=0,0,L$104/NMM!L$11*1000)</f>
        <v>1.7845990934924354</v>
      </c>
      <c r="M210" s="277">
        <f>IF(M$104=0,0,M$104/NMM!M$11*1000)</f>
        <v>1.822254480989268</v>
      </c>
      <c r="N210" s="277">
        <f>IF(N$104=0,0,N$104/NMM!N$11*1000)</f>
        <v>1.8499791559669823</v>
      </c>
      <c r="O210" s="277">
        <f>IF(O$104=0,0,O$104/NMM!O$11*1000)</f>
        <v>1.7177038301416216</v>
      </c>
      <c r="P210" s="277">
        <f>IF(P$104=0,0,P$104/NMM!P$11*1000)</f>
        <v>1.7638211370053871</v>
      </c>
      <c r="Q210" s="277">
        <f>IF(Q$104=0,0,Q$104/NMM!Q$11*1000)</f>
        <v>1.7739235735056291</v>
      </c>
      <c r="R210" s="277">
        <f>IF(R$104=0,0,R$104/NMM!R$11*1000)</f>
        <v>1.5762444646339855</v>
      </c>
      <c r="S210" s="277">
        <f>IF(S$104=0,0,S$104/NMM!S$11*1000)</f>
        <v>1.7154706133607784</v>
      </c>
      <c r="T210" s="277">
        <f>IF(T$104=0,0,T$104/NMM!T$11*1000)</f>
        <v>1.689239840395474</v>
      </c>
      <c r="U210" s="277">
        <f>IF(U$104=0,0,U$104/NMM!U$11*1000)</f>
        <v>1.5918786383912358</v>
      </c>
      <c r="V210" s="277">
        <f>IF(V$104=0,0,V$104/NMM!V$11*1000)</f>
        <v>1.5527588808657631</v>
      </c>
      <c r="W210" s="277">
        <f>IF(W$104=0,0,W$104/NMM!W$11*1000)</f>
        <v>1.5495674618680173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182.14825668797687</v>
      </c>
      <c r="C211" s="278">
        <f>IF(C$110=0,0,C$110/NMM!C$11*1000)</f>
        <v>167.34974269847794</v>
      </c>
      <c r="D211" s="278">
        <f>IF(D$110=0,0,D$110/NMM!D$11*1000)</f>
        <v>170.31357792818187</v>
      </c>
      <c r="E211" s="278">
        <f>IF(E$110=0,0,E$110/NMM!E$11*1000)</f>
        <v>156.9370874303514</v>
      </c>
      <c r="F211" s="278">
        <f>IF(F$110=0,0,F$110/NMM!F$11*1000)</f>
        <v>144.73320662552661</v>
      </c>
      <c r="G211" s="278">
        <f>IF(G$110=0,0,G$110/NMM!G$11*1000)</f>
        <v>132.18648868606687</v>
      </c>
      <c r="H211" s="278">
        <f>IF(H$110=0,0,H$110/NMM!H$11*1000)</f>
        <v>177.81677157515924</v>
      </c>
      <c r="I211" s="278">
        <f>IF(I$110=0,0,I$110/NMM!I$11*1000)</f>
        <v>154.84365358768531</v>
      </c>
      <c r="J211" s="278">
        <f>IF(J$110=0,0,J$110/NMM!J$11*1000)</f>
        <v>152.92574169345602</v>
      </c>
      <c r="K211" s="278">
        <f>IF(K$110=0,0,K$110/NMM!K$11*1000)</f>
        <v>150.96121858315266</v>
      </c>
      <c r="L211" s="278">
        <f>IF(L$110=0,0,L$110/NMM!L$11*1000)</f>
        <v>157.33838709692384</v>
      </c>
      <c r="M211" s="278">
        <f>IF(M$110=0,0,M$110/NMM!M$11*1000)</f>
        <v>160.31193843285075</v>
      </c>
      <c r="N211" s="278">
        <f>IF(N$110=0,0,N$110/NMM!N$11*1000)</f>
        <v>160.82732947992292</v>
      </c>
      <c r="O211" s="278">
        <f>IF(O$110=0,0,O$110/NMM!O$11*1000)</f>
        <v>152.0355003823739</v>
      </c>
      <c r="P211" s="278">
        <f>IF(P$110=0,0,P$110/NMM!P$11*1000)</f>
        <v>151.25358937597528</v>
      </c>
      <c r="Q211" s="278">
        <f>IF(Q$110=0,0,Q$110/NMM!Q$11*1000)</f>
        <v>143.33468808068503</v>
      </c>
      <c r="R211" s="278">
        <f>IF(R$110=0,0,R$110/NMM!R$11*1000)</f>
        <v>140.43372859119285</v>
      </c>
      <c r="S211" s="278">
        <f>IF(S$110=0,0,S$110/NMM!S$11*1000)</f>
        <v>151.734845873566</v>
      </c>
      <c r="T211" s="278">
        <f>IF(T$110=0,0,T$110/NMM!T$11*1000)</f>
        <v>150.9632714331872</v>
      </c>
      <c r="U211" s="278">
        <f>IF(U$110=0,0,U$110/NMM!U$11*1000)</f>
        <v>138.83914046250456</v>
      </c>
      <c r="V211" s="278">
        <f>IF(V$110=0,0,V$110/NMM!V$11*1000)</f>
        <v>134.37101579187822</v>
      </c>
      <c r="W211" s="278">
        <f>IF(W$110=0,0,W$110/NMM!W$11*1000)</f>
        <v>132.4924525041431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23.088815544829792</v>
      </c>
      <c r="C212" s="278">
        <f>IF(C$118=0,0,C$118/NMM!C$11*1000)</f>
        <v>20.515177488856189</v>
      </c>
      <c r="D212" s="278">
        <f>IF(D$118=0,0,D$118/NMM!D$11*1000)</f>
        <v>24.264739077668249</v>
      </c>
      <c r="E212" s="278">
        <f>IF(E$118=0,0,E$118/NMM!E$11*1000)</f>
        <v>21.801367595143468</v>
      </c>
      <c r="F212" s="278">
        <f>IF(F$118=0,0,F$118/NMM!F$11*1000)</f>
        <v>17.267116001871774</v>
      </c>
      <c r="G212" s="278">
        <f>IF(G$118=0,0,G$118/NMM!G$11*1000)</f>
        <v>14.979085322166375</v>
      </c>
      <c r="H212" s="278">
        <f>IF(H$118=0,0,H$118/NMM!H$11*1000)</f>
        <v>19.429426209558152</v>
      </c>
      <c r="I212" s="278">
        <f>IF(I$118=0,0,I$118/NMM!I$11*1000)</f>
        <v>17.29561766049838</v>
      </c>
      <c r="J212" s="278">
        <f>IF(J$118=0,0,J$118/NMM!J$11*1000)</f>
        <v>17.471610904775776</v>
      </c>
      <c r="K212" s="278">
        <f>IF(K$118=0,0,K$118/NMM!K$11*1000)</f>
        <v>15.670727537502517</v>
      </c>
      <c r="L212" s="278">
        <f>IF(L$118=0,0,L$118/NMM!L$11*1000)</f>
        <v>18.384305901785186</v>
      </c>
      <c r="M212" s="278">
        <f>IF(M$118=0,0,M$118/NMM!M$11*1000)</f>
        <v>18.630514332643155</v>
      </c>
      <c r="N212" s="278">
        <f>IF(N$118=0,0,N$118/NMM!N$11*1000)</f>
        <v>19.099326798899398</v>
      </c>
      <c r="O212" s="278">
        <f>IF(O$118=0,0,O$118/NMM!O$11*1000)</f>
        <v>16.855245229860596</v>
      </c>
      <c r="P212" s="278">
        <f>IF(P$118=0,0,P$118/NMM!P$11*1000)</f>
        <v>17.967816354080956</v>
      </c>
      <c r="Q212" s="278">
        <f>IF(Q$118=0,0,Q$118/NMM!Q$11*1000)</f>
        <v>19.509779447644423</v>
      </c>
      <c r="R212" s="278">
        <f>IF(R$118=0,0,R$118/NMM!R$11*1000)</f>
        <v>15.564687754832297</v>
      </c>
      <c r="S212" s="278">
        <f>IF(S$118=0,0,S$118/NMM!S$11*1000)</f>
        <v>17.051222856689179</v>
      </c>
      <c r="T212" s="278">
        <f>IF(T$118=0,0,T$118/NMM!T$11*1000)</f>
        <v>16.310676010575687</v>
      </c>
      <c r="U212" s="278">
        <f>IF(U$118=0,0,U$118/NMM!U$11*1000)</f>
        <v>16.172929677619276</v>
      </c>
      <c r="V212" s="278">
        <f>IF(V$118=0,0,V$118/NMM!V$11*1000)</f>
        <v>15.728418373714289</v>
      </c>
      <c r="W212" s="278">
        <f>IF(W$118=0,0,W$118/NMM!W$11*1000)</f>
        <v>16.011802168513249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19.608316675322477</v>
      </c>
      <c r="C213" s="278">
        <f>IF(C$119=0,0,C$119/NMM!C$11*1000)</f>
        <v>17.882995613184772</v>
      </c>
      <c r="D213" s="278">
        <f>IF(D$119=0,0,D$119/NMM!D$11*1000)</f>
        <v>18.841512238170605</v>
      </c>
      <c r="E213" s="278">
        <f>IF(E$119=0,0,E$119/NMM!E$11*1000)</f>
        <v>17.256007660739403</v>
      </c>
      <c r="F213" s="278">
        <f>IF(F$119=0,0,F$119/NMM!F$11*1000)</f>
        <v>15.376063592962662</v>
      </c>
      <c r="G213" s="278">
        <f>IF(G$119=0,0,G$119/NMM!G$11*1000)</f>
        <v>13.893181940731864</v>
      </c>
      <c r="H213" s="278">
        <f>IF(H$119=0,0,H$119/NMM!H$11*1000)</f>
        <v>18.552520296624962</v>
      </c>
      <c r="I213" s="278">
        <f>IF(I$119=0,0,I$119/NMM!I$11*1000)</f>
        <v>16.226956325347309</v>
      </c>
      <c r="J213" s="278">
        <f>IF(J$119=0,0,J$119/NMM!J$11*1000)</f>
        <v>16.09992654470204</v>
      </c>
      <c r="K213" s="278">
        <f>IF(K$119=0,0,K$119/NMM!K$11*1000)</f>
        <v>15.594316106967447</v>
      </c>
      <c r="L213" s="278">
        <f>IF(L$119=0,0,L$119/NMM!L$11*1000)</f>
        <v>16.641921580211683</v>
      </c>
      <c r="M213" s="278">
        <f>IF(M$119=0,0,M$119/NMM!M$11*1000)</f>
        <v>16.937250716179687</v>
      </c>
      <c r="N213" s="278">
        <f>IF(N$119=0,0,N$119/NMM!N$11*1000)</f>
        <v>17.069205822590568</v>
      </c>
      <c r="O213" s="278">
        <f>IF(O$119=0,0,O$119/NMM!O$11*1000)</f>
        <v>15.908658255230739</v>
      </c>
      <c r="P213" s="278">
        <f>IF(P$119=0,0,P$119/NMM!P$11*1000)</f>
        <v>16.054139206285257</v>
      </c>
      <c r="Q213" s="278">
        <f>IF(Q$119=0,0,Q$119/NMM!Q$11*1000)</f>
        <v>15.684169912866981</v>
      </c>
      <c r="R213" s="278">
        <f>IF(R$119=0,0,R$119/NMM!R$11*1000)</f>
        <v>14.693851950672695</v>
      </c>
      <c r="S213" s="278">
        <f>IF(S$119=0,0,S$119/NMM!S$11*1000)</f>
        <v>15.920660054739892</v>
      </c>
      <c r="T213" s="278">
        <f>IF(T$119=0,0,T$119/NMM!T$11*1000)</f>
        <v>15.715778943057298</v>
      </c>
      <c r="U213" s="278">
        <f>IF(U$119=0,0,U$119/NMM!U$11*1000)</f>
        <v>14.675785528849234</v>
      </c>
      <c r="V213" s="278">
        <f>IF(V$119=0,0,V$119/NMM!V$11*1000)</f>
        <v>14.21788713642335</v>
      </c>
      <c r="W213" s="278">
        <f>IF(W$119=0,0,W$119/NMM!W$11*1000)</f>
        <v>14.114501922532867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20.602327716925078</v>
      </c>
      <c r="C214" s="279">
        <f>IF(C$127=0,0,C$127/NMM!C$11*1000)</f>
        <v>18.305850682363999</v>
      </c>
      <c r="D214" s="279">
        <f>IF(D$127=0,0,D$127/NMM!D$11*1000)</f>
        <v>21.651613330842494</v>
      </c>
      <c r="E214" s="279">
        <f>IF(E$127=0,0,E$127/NMM!E$11*1000)</f>
        <v>19.45352800797421</v>
      </c>
      <c r="F214" s="279">
        <f>IF(F$127=0,0,F$127/NMM!F$11*1000)</f>
        <v>15.407580432439453</v>
      </c>
      <c r="G214" s="279">
        <f>IF(G$127=0,0,G$127/NMM!G$11*1000)</f>
        <v>13.365953056702327</v>
      </c>
      <c r="H214" s="279">
        <f>IF(H$127=0,0,H$127/NMM!H$11*1000)</f>
        <v>17.337026463913453</v>
      </c>
      <c r="I214" s="279">
        <f>IF(I$127=0,0,I$127/NMM!I$11*1000)</f>
        <v>15.433012681675502</v>
      </c>
      <c r="J214" s="279">
        <f>IF(J$127=0,0,J$127/NMM!J$11*1000)</f>
        <v>15.590052807338408</v>
      </c>
      <c r="K214" s="279">
        <f>IF(K$127=0,0,K$127/NMM!K$11*1000)</f>
        <v>13.983110725771503</v>
      </c>
      <c r="L214" s="279">
        <f>IF(L$127=0,0,L$127/NMM!L$11*1000)</f>
        <v>16.404457573900665</v>
      </c>
      <c r="M214" s="279">
        <f>IF(M$127=0,0,M$127/NMM!M$11*1000)</f>
        <v>16.624151250666227</v>
      </c>
      <c r="N214" s="279">
        <f>IF(N$127=0,0,N$127/NMM!N$11*1000)</f>
        <v>17.042476220556416</v>
      </c>
      <c r="O214" s="279">
        <f>IF(O$127=0,0,O$127/NMM!O$11*1000)</f>
        <v>15.040064974337172</v>
      </c>
      <c r="P214" s="279">
        <f>IF(P$127=0,0,P$127/NMM!P$11*1000)</f>
        <v>16.032820746718414</v>
      </c>
      <c r="Q214" s="279">
        <f>IF(Q$127=0,0,Q$127/NMM!Q$11*1000)</f>
        <v>17.408726276359669</v>
      </c>
      <c r="R214" s="279">
        <f>IF(R$127=0,0,R$127/NMM!R$11*1000)</f>
        <v>13.888490612004224</v>
      </c>
      <c r="S214" s="279">
        <f>IF(S$127=0,0,S$127/NMM!S$11*1000)</f>
        <v>15.214937318276524</v>
      </c>
      <c r="T214" s="279">
        <f>IF(T$127=0,0,T$127/NMM!T$11*1000)</f>
        <v>14.554141670975246</v>
      </c>
      <c r="U214" s="279">
        <f>IF(U$127=0,0,U$127/NMM!U$11*1000)</f>
        <v>14.431229558491074</v>
      </c>
      <c r="V214" s="279">
        <f>IF(V$127=0,0,V$127/NMM!V$11*1000)</f>
        <v>14.034588702698937</v>
      </c>
      <c r="W214" s="279">
        <f>IF(W$127=0,0,W$127/NMM!W$11*1000)</f>
        <v>14.287454242673386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SI: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63.794389993081928</v>
      </c>
      <c r="C5" s="225">
        <v>56.976065355538367</v>
      </c>
      <c r="D5" s="225">
        <v>60.417527264965358</v>
      </c>
      <c r="E5" s="225">
        <v>65.533930967287702</v>
      </c>
      <c r="F5" s="225">
        <v>53.782300885808887</v>
      </c>
      <c r="G5" s="225">
        <v>49.218926883613243</v>
      </c>
      <c r="H5" s="225">
        <v>65.308835591012368</v>
      </c>
      <c r="I5" s="225">
        <v>58.609162496372193</v>
      </c>
      <c r="J5" s="225">
        <v>62.473676238150212</v>
      </c>
      <c r="K5" s="225">
        <v>43.090126808463587</v>
      </c>
      <c r="L5" s="225">
        <v>34.029724268074602</v>
      </c>
      <c r="M5" s="225">
        <v>32.981240137395453</v>
      </c>
      <c r="N5" s="225">
        <v>32.649767233766241</v>
      </c>
      <c r="O5" s="225">
        <v>24.903682342902851</v>
      </c>
      <c r="P5" s="225">
        <v>30.1907948077085</v>
      </c>
      <c r="Q5" s="225">
        <v>26.028172551565241</v>
      </c>
      <c r="R5" s="225">
        <v>28.721318958901971</v>
      </c>
      <c r="S5" s="225">
        <v>30.103679324898231</v>
      </c>
      <c r="T5" s="225">
        <v>27.60255909130278</v>
      </c>
      <c r="U5" s="225">
        <v>43.183271042022582</v>
      </c>
      <c r="V5" s="225">
        <v>37.06590607868204</v>
      </c>
      <c r="W5" s="225">
        <v>36.80928656678978</v>
      </c>
      <c r="DA5" s="89" t="s">
        <v>1581</v>
      </c>
    </row>
    <row r="6" spans="1:105" ht="12" customHeight="1" x14ac:dyDescent="0.25">
      <c r="A6" s="55" t="s">
        <v>92</v>
      </c>
      <c r="B6" s="261">
        <v>0.27301509208645219</v>
      </c>
      <c r="C6" s="261">
        <v>0.2446697428660666</v>
      </c>
      <c r="D6" s="261">
        <v>0.25683829019651389</v>
      </c>
      <c r="E6" s="261">
        <v>0.27998338570274067</v>
      </c>
      <c r="F6" s="261">
        <v>0.23155159599819791</v>
      </c>
      <c r="G6" s="261">
        <v>0.21234112386391399</v>
      </c>
      <c r="H6" s="261">
        <v>0.28222617409105571</v>
      </c>
      <c r="I6" s="261">
        <v>0.2523381322863501</v>
      </c>
      <c r="J6" s="261">
        <v>0.26939561352668229</v>
      </c>
      <c r="K6" s="261">
        <v>0.18754482199991659</v>
      </c>
      <c r="L6" s="261">
        <v>0.14663917347029681</v>
      </c>
      <c r="M6" s="261">
        <v>0.1425568078007802</v>
      </c>
      <c r="N6" s="261">
        <v>0.1414637425251572</v>
      </c>
      <c r="O6" s="261">
        <v>0.1089524183631902</v>
      </c>
      <c r="P6" s="261">
        <v>0.13236740645598871</v>
      </c>
      <c r="Q6" s="261">
        <v>0.1129885084138727</v>
      </c>
      <c r="R6" s="261">
        <v>0.1253125222804129</v>
      </c>
      <c r="S6" s="261">
        <v>0.13167145935650121</v>
      </c>
      <c r="T6" s="261">
        <v>0.1211558268841382</v>
      </c>
      <c r="U6" s="261">
        <v>0.18913614928122829</v>
      </c>
      <c r="V6" s="261">
        <v>0.16287784352400081</v>
      </c>
      <c r="W6" s="261">
        <v>0.16119776044670359</v>
      </c>
      <c r="DA6" s="67" t="s">
        <v>1582</v>
      </c>
    </row>
    <row r="7" spans="1:105" ht="12" customHeight="1" x14ac:dyDescent="0.25">
      <c r="A7" s="202" t="s">
        <v>93</v>
      </c>
      <c r="B7" s="226">
        <v>2.8277740825723971E-2</v>
      </c>
      <c r="C7" s="226">
        <v>2.5341850239078739E-2</v>
      </c>
      <c r="D7" s="226">
        <v>2.6602216561710381E-2</v>
      </c>
      <c r="E7" s="226">
        <v>2.8999487009691561E-2</v>
      </c>
      <c r="F7" s="226">
        <v>2.398312843945782E-2</v>
      </c>
      <c r="G7" s="226">
        <v>2.1993389527950848E-2</v>
      </c>
      <c r="H7" s="226">
        <v>2.9231785481864041E-2</v>
      </c>
      <c r="I7" s="226">
        <v>2.613610936563586E-2</v>
      </c>
      <c r="J7" s="226">
        <v>2.7902850647106941E-2</v>
      </c>
      <c r="K7" s="226">
        <v>1.942509415575034E-2</v>
      </c>
      <c r="L7" s="226">
        <v>1.5188261244467659E-2</v>
      </c>
      <c r="M7" s="226">
        <v>1.4765427189851131E-2</v>
      </c>
      <c r="N7" s="226">
        <v>1.465221214253104E-2</v>
      </c>
      <c r="O7" s="226">
        <v>1.1284827608850811E-2</v>
      </c>
      <c r="P7" s="226">
        <v>1.371005238183114E-2</v>
      </c>
      <c r="Q7" s="226">
        <v>1.170286863189559E-2</v>
      </c>
      <c r="R7" s="226">
        <v>1.2979337516408019E-2</v>
      </c>
      <c r="S7" s="226">
        <v>1.3637969144390579E-2</v>
      </c>
      <c r="T7" s="226">
        <v>1.2576058218345331E-2</v>
      </c>
      <c r="U7" s="226">
        <v>1.9589917060176369E-2</v>
      </c>
      <c r="V7" s="226">
        <v>1.6870193549468879E-2</v>
      </c>
      <c r="W7" s="226">
        <v>1.6696177697588979E-2</v>
      </c>
      <c r="DA7" s="174" t="s">
        <v>1583</v>
      </c>
    </row>
    <row r="8" spans="1:105" ht="12" customHeight="1" x14ac:dyDescent="0.25">
      <c r="A8" s="202" t="s">
        <v>94</v>
      </c>
      <c r="B8" s="226">
        <v>0.91349644574245359</v>
      </c>
      <c r="C8" s="226">
        <v>0.79048841156678096</v>
      </c>
      <c r="D8" s="226">
        <v>0.97133893119521608</v>
      </c>
      <c r="E8" s="226">
        <v>1.018157684255268</v>
      </c>
      <c r="F8" s="226">
        <v>0.70973933425743851</v>
      </c>
      <c r="G8" s="226">
        <v>0.61256573919574842</v>
      </c>
      <c r="H8" s="226">
        <v>0.78140988826334712</v>
      </c>
      <c r="I8" s="226">
        <v>0.72126904824618876</v>
      </c>
      <c r="J8" s="226">
        <v>0.78666888654618761</v>
      </c>
      <c r="K8" s="226">
        <v>0.48494971787250513</v>
      </c>
      <c r="L8" s="226">
        <v>0.43139451221465752</v>
      </c>
      <c r="M8" s="226">
        <v>0.41507574689993271</v>
      </c>
      <c r="N8" s="226">
        <v>0.41932933621070417</v>
      </c>
      <c r="O8" s="226">
        <v>0.28791251646385507</v>
      </c>
      <c r="P8" s="226">
        <v>0.37034311598378872</v>
      </c>
      <c r="Q8" s="226">
        <v>0.37129824304045561</v>
      </c>
      <c r="R8" s="226">
        <v>0.3341274003451789</v>
      </c>
      <c r="S8" s="226">
        <v>0.3523194474315165</v>
      </c>
      <c r="T8" s="226">
        <v>0.30234580106440567</v>
      </c>
      <c r="U8" s="226">
        <v>0.52408285921882913</v>
      </c>
      <c r="V8" s="226">
        <v>0.44543744125522999</v>
      </c>
      <c r="W8" s="226">
        <v>0.46012531798124312</v>
      </c>
      <c r="DA8" s="174" t="s">
        <v>1584</v>
      </c>
    </row>
    <row r="9" spans="1:105" ht="12" customHeight="1" x14ac:dyDescent="0.25">
      <c r="A9" s="202" t="s">
        <v>95</v>
      </c>
      <c r="B9" s="226">
        <v>5.384077396582565E-2</v>
      </c>
      <c r="C9" s="226">
        <v>4.8250842915882462E-2</v>
      </c>
      <c r="D9" s="226">
        <v>5.0650578407807532E-2</v>
      </c>
      <c r="E9" s="226">
        <v>5.5214977562611789E-2</v>
      </c>
      <c r="F9" s="226">
        <v>4.5663838750780193E-2</v>
      </c>
      <c r="G9" s="226">
        <v>4.1875378999144008E-2</v>
      </c>
      <c r="H9" s="226">
        <v>5.5657273487520607E-2</v>
      </c>
      <c r="I9" s="226">
        <v>4.9763111041077043E-2</v>
      </c>
      <c r="J9" s="226">
        <v>5.3126983656574131E-2</v>
      </c>
      <c r="K9" s="226">
        <v>3.6985348658165253E-2</v>
      </c>
      <c r="L9" s="226">
        <v>2.8918425472426589E-2</v>
      </c>
      <c r="M9" s="226">
        <v>2.8113350098832639E-2</v>
      </c>
      <c r="N9" s="226">
        <v>2.7897788827164639E-2</v>
      </c>
      <c r="O9" s="226">
        <v>2.148629398211092E-2</v>
      </c>
      <c r="P9" s="226">
        <v>2.610391812765692E-2</v>
      </c>
      <c r="Q9" s="226">
        <v>2.2282243431146161E-2</v>
      </c>
      <c r="R9" s="226">
        <v>2.4712638175514289E-2</v>
      </c>
      <c r="S9" s="226">
        <v>2.5966671757174889E-2</v>
      </c>
      <c r="T9" s="226">
        <v>2.394479502758012E-2</v>
      </c>
      <c r="U9" s="226">
        <v>3.7299171208427843E-2</v>
      </c>
      <c r="V9" s="226">
        <v>3.2120821930385922E-2</v>
      </c>
      <c r="W9" s="226">
        <v>3.1789496022659472E-2</v>
      </c>
      <c r="DA9" s="174" t="s">
        <v>1585</v>
      </c>
    </row>
    <row r="10" spans="1:105" ht="12" customHeight="1" x14ac:dyDescent="0.25">
      <c r="A10" s="56" t="s">
        <v>96</v>
      </c>
      <c r="B10" s="262">
        <v>0.38938499410650818</v>
      </c>
      <c r="C10" s="262">
        <v>0.34916285664326568</v>
      </c>
      <c r="D10" s="262">
        <v>0.40557000047879721</v>
      </c>
      <c r="E10" s="262">
        <v>0.43023917055120681</v>
      </c>
      <c r="F10" s="262">
        <v>0.32246044509379412</v>
      </c>
      <c r="G10" s="262">
        <v>0.28525483486749481</v>
      </c>
      <c r="H10" s="262">
        <v>0.37039392035022861</v>
      </c>
      <c r="I10" s="262">
        <v>0.33780870695398768</v>
      </c>
      <c r="J10" s="262">
        <v>0.36594119099049238</v>
      </c>
      <c r="K10" s="262">
        <v>0.23910987832334829</v>
      </c>
      <c r="L10" s="262">
        <v>0.19719282992085721</v>
      </c>
      <c r="M10" s="262">
        <v>0.19167797607703019</v>
      </c>
      <c r="N10" s="262">
        <v>0.19324120597232511</v>
      </c>
      <c r="O10" s="262">
        <v>0.13881251721356411</v>
      </c>
      <c r="P10" s="262">
        <v>0.1748496813041526</v>
      </c>
      <c r="Q10" s="262">
        <v>0.1653938423183588</v>
      </c>
      <c r="R10" s="262">
        <v>0.1591022384764422</v>
      </c>
      <c r="S10" s="262">
        <v>0.16759839864262199</v>
      </c>
      <c r="T10" s="262">
        <v>0.14820465573680519</v>
      </c>
      <c r="U10" s="262">
        <v>0.2456279944988585</v>
      </c>
      <c r="V10" s="262">
        <v>0.21054159225774419</v>
      </c>
      <c r="W10" s="262">
        <v>0.21415155327699839</v>
      </c>
      <c r="DA10" s="68" t="s">
        <v>1586</v>
      </c>
    </row>
    <row r="11" spans="1:105" ht="12" customHeight="1" x14ac:dyDescent="0.25">
      <c r="A11" s="37" t="s">
        <v>160</v>
      </c>
      <c r="B11" s="228">
        <v>2.645630175908199E-2</v>
      </c>
      <c r="C11" s="228">
        <v>2.2407362108306211E-2</v>
      </c>
      <c r="D11" s="228">
        <v>1.075608347214561E-2</v>
      </c>
      <c r="E11" s="228">
        <v>2.4489121934019451E-2</v>
      </c>
      <c r="F11" s="228">
        <v>1.1430999839199761E-2</v>
      </c>
      <c r="G11" s="228">
        <v>8.5157471972397477E-3</v>
      </c>
      <c r="H11" s="228">
        <v>1.203612812546879E-2</v>
      </c>
      <c r="I11" s="228">
        <v>8.7414360088750344E-3</v>
      </c>
      <c r="J11" s="228">
        <v>8.1533936075783801E-3</v>
      </c>
      <c r="K11" s="228">
        <v>5.4013097574860487E-3</v>
      </c>
      <c r="L11" s="228">
        <v>4.2183377486015227E-3</v>
      </c>
      <c r="M11" s="228">
        <v>4.5324162882487652E-3</v>
      </c>
      <c r="N11" s="228">
        <v>3.7912009029481119E-3</v>
      </c>
      <c r="O11" s="228">
        <v>4.1045848552092364E-3</v>
      </c>
      <c r="P11" s="228">
        <v>3.649820105279289E-3</v>
      </c>
      <c r="Q11" s="228">
        <v>2.4806813576044601E-3</v>
      </c>
      <c r="R11" s="228">
        <v>2.2111271355131279E-3</v>
      </c>
      <c r="S11" s="228">
        <v>1.982308212325555E-3</v>
      </c>
      <c r="T11" s="228">
        <v>1.923061397749716E-3</v>
      </c>
      <c r="U11" s="228">
        <v>2.9028257685603949E-3</v>
      </c>
      <c r="V11" s="228">
        <v>3.612187676450598E-3</v>
      </c>
      <c r="W11" s="228">
        <v>2.9728270362025088E-3</v>
      </c>
      <c r="DA11" s="69" t="s">
        <v>1587</v>
      </c>
    </row>
    <row r="12" spans="1:105" ht="12" customHeight="1" x14ac:dyDescent="0.25">
      <c r="A12" s="37" t="s">
        <v>162</v>
      </c>
      <c r="B12" s="228">
        <v>0.1860638582170189</v>
      </c>
      <c r="C12" s="228">
        <v>0.16412001418033109</v>
      </c>
      <c r="D12" s="228">
        <v>0.1599290881872607</v>
      </c>
      <c r="E12" s="228">
        <v>0.15983051502706941</v>
      </c>
      <c r="F12" s="228">
        <v>0.16016951938661411</v>
      </c>
      <c r="G12" s="228">
        <v>0.15575156326837999</v>
      </c>
      <c r="H12" s="228">
        <v>0.2132339416565566</v>
      </c>
      <c r="I12" s="228">
        <v>0.1914994808151575</v>
      </c>
      <c r="J12" s="228">
        <v>0.19828688419338211</v>
      </c>
      <c r="K12" s="228">
        <v>0.14335123535871411</v>
      </c>
      <c r="L12" s="228">
        <v>0.1066085258704718</v>
      </c>
      <c r="M12" s="228">
        <v>0.1006295493015868</v>
      </c>
      <c r="N12" s="228">
        <v>9.5820380922544246E-2</v>
      </c>
      <c r="O12" s="228">
        <v>7.027670735335273E-2</v>
      </c>
      <c r="P12" s="228">
        <v>7.7708628253022438E-2</v>
      </c>
      <c r="Q12" s="228">
        <v>6.1284675549954357E-2</v>
      </c>
      <c r="R12" s="228">
        <v>8.8960623801076694E-2</v>
      </c>
      <c r="S12" s="228">
        <v>8.9915914936098185E-2</v>
      </c>
      <c r="T12" s="228">
        <v>8.1599539867185406E-2</v>
      </c>
      <c r="U12" s="228">
        <v>0.1238380532754812</v>
      </c>
      <c r="V12" s="228">
        <v>9.9133018426762462E-2</v>
      </c>
      <c r="W12" s="228">
        <v>9.756215918164185E-2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0.17686483413040741</v>
      </c>
      <c r="C15" s="228">
        <v>0.16263548035462841</v>
      </c>
      <c r="D15" s="228">
        <v>0.23488482881939091</v>
      </c>
      <c r="E15" s="228">
        <v>0.24591953359011789</v>
      </c>
      <c r="F15" s="228">
        <v>0.15085992586798019</v>
      </c>
      <c r="G15" s="228">
        <v>0.1209875244018751</v>
      </c>
      <c r="H15" s="228">
        <v>0.14512385056820321</v>
      </c>
      <c r="I15" s="228">
        <v>0.13756779012995521</v>
      </c>
      <c r="J15" s="228">
        <v>0.15950091318953191</v>
      </c>
      <c r="K15" s="228">
        <v>9.0357333207148213E-2</v>
      </c>
      <c r="L15" s="228">
        <v>8.6365966301783864E-2</v>
      </c>
      <c r="M15" s="228">
        <v>8.6516010487194733E-2</v>
      </c>
      <c r="N15" s="228">
        <v>9.3629624146832693E-2</v>
      </c>
      <c r="O15" s="228">
        <v>6.4431225005002091E-2</v>
      </c>
      <c r="P15" s="228">
        <v>9.3491232945850905E-2</v>
      </c>
      <c r="Q15" s="228">
        <v>0.1016284854108</v>
      </c>
      <c r="R15" s="228">
        <v>6.7930487539852411E-2</v>
      </c>
      <c r="S15" s="228">
        <v>7.5700175494198274E-2</v>
      </c>
      <c r="T15" s="228">
        <v>6.4682054471870087E-2</v>
      </c>
      <c r="U15" s="228">
        <v>0.11888711545481701</v>
      </c>
      <c r="V15" s="228">
        <v>0.1077963861545312</v>
      </c>
      <c r="W15" s="228">
        <v>0.113616567059154</v>
      </c>
      <c r="DA15" s="69" t="s">
        <v>1591</v>
      </c>
    </row>
    <row r="16" spans="1:105" ht="12" customHeight="1" x14ac:dyDescent="0.25">
      <c r="A16" s="57" t="s">
        <v>1452</v>
      </c>
      <c r="B16" s="263">
        <v>3.5598931107184599</v>
      </c>
      <c r="C16" s="263">
        <v>3.0805311433392708</v>
      </c>
      <c r="D16" s="263">
        <v>3.7853051158004982</v>
      </c>
      <c r="E16" s="263">
        <v>3.9677576663798781</v>
      </c>
      <c r="F16" s="263">
        <v>2.7658522134428711</v>
      </c>
      <c r="G16" s="263">
        <v>2.38716698350451</v>
      </c>
      <c r="H16" s="263">
        <v>3.045152163252355</v>
      </c>
      <c r="I16" s="263">
        <v>2.8107834768193229</v>
      </c>
      <c r="J16" s="263">
        <v>3.0656464649473638</v>
      </c>
      <c r="K16" s="263">
        <v>1.889847703015491</v>
      </c>
      <c r="L16" s="263">
        <v>1.6811432153811381</v>
      </c>
      <c r="M16" s="263">
        <v>1.617549032294739</v>
      </c>
      <c r="N16" s="263">
        <v>1.6341252580193319</v>
      </c>
      <c r="O16" s="263">
        <v>1.1219942766348301</v>
      </c>
      <c r="P16" s="263">
        <v>1.4432260939134449</v>
      </c>
      <c r="Q16" s="263">
        <v>1.4469482213992559</v>
      </c>
      <c r="R16" s="263">
        <v>1.302093550702681</v>
      </c>
      <c r="S16" s="263">
        <v>1.372987907647752</v>
      </c>
      <c r="T16" s="263">
        <v>1.1811611690509349</v>
      </c>
      <c r="U16" s="263">
        <v>2.042349446102544</v>
      </c>
      <c r="V16" s="263">
        <v>1.735868470831049</v>
      </c>
      <c r="W16" s="263">
        <v>1.793107085619001</v>
      </c>
      <c r="DA16" s="70" t="s">
        <v>1592</v>
      </c>
    </row>
    <row r="17" spans="1:105" ht="12" customHeight="1" x14ac:dyDescent="0.25">
      <c r="A17" s="57" t="s">
        <v>1454</v>
      </c>
      <c r="B17" s="263">
        <v>25.902626111746098</v>
      </c>
      <c r="C17" s="263">
        <v>23.053496623461101</v>
      </c>
      <c r="D17" s="263">
        <v>23.657621480251709</v>
      </c>
      <c r="E17" s="263">
        <v>25.92838220316413</v>
      </c>
      <c r="F17" s="263">
        <v>21.953936245981581</v>
      </c>
      <c r="G17" s="263">
        <v>20.3297308415477</v>
      </c>
      <c r="H17" s="263">
        <v>27.227365130986161</v>
      </c>
      <c r="I17" s="263">
        <v>24.278923085597931</v>
      </c>
      <c r="J17" s="263">
        <v>25.706248476901131</v>
      </c>
      <c r="K17" s="263">
        <v>17.934767405289911</v>
      </c>
      <c r="L17" s="263">
        <v>14.016498198460161</v>
      </c>
      <c r="M17" s="263">
        <v>13.53474095208945</v>
      </c>
      <c r="N17" s="263">
        <v>13.264036449136601</v>
      </c>
      <c r="O17" s="263">
        <v>10.30423487760546</v>
      </c>
      <c r="P17" s="263">
        <v>12.326399371871281</v>
      </c>
      <c r="Q17" s="263">
        <v>10.38519961906062</v>
      </c>
      <c r="R17" s="263">
        <v>11.85385503755283</v>
      </c>
      <c r="S17" s="263">
        <v>12.373391137707509</v>
      </c>
      <c r="T17" s="263">
        <v>11.393793473076229</v>
      </c>
      <c r="U17" s="263">
        <v>17.569278346467879</v>
      </c>
      <c r="V17" s="263">
        <v>15.10703265440414</v>
      </c>
      <c r="W17" s="263">
        <v>14.982097502650671</v>
      </c>
      <c r="DA17" s="70" t="s">
        <v>1593</v>
      </c>
    </row>
    <row r="18" spans="1:105" ht="12" customHeight="1" x14ac:dyDescent="0.25">
      <c r="A18" s="18" t="s">
        <v>30</v>
      </c>
      <c r="B18" s="232">
        <v>2.8089848814957752</v>
      </c>
      <c r="C18" s="232">
        <v>4.2496091453785061</v>
      </c>
      <c r="D18" s="232">
        <v>6.6682891285069346</v>
      </c>
      <c r="E18" s="232">
        <v>5.4558883651260404</v>
      </c>
      <c r="F18" s="232">
        <v>4.2578037419665353</v>
      </c>
      <c r="G18" s="232">
        <v>3.177317111383767</v>
      </c>
      <c r="H18" s="232">
        <v>3.7008691694967881</v>
      </c>
      <c r="I18" s="232">
        <v>4.355440127630299</v>
      </c>
      <c r="J18" s="232">
        <v>4.9105023513568176</v>
      </c>
      <c r="K18" s="232">
        <v>2.675206112865157</v>
      </c>
      <c r="L18" s="232">
        <v>1.4527179431638471</v>
      </c>
      <c r="M18" s="232">
        <v>1.5339404186616821</v>
      </c>
      <c r="N18" s="232">
        <v>1.6582646080282899</v>
      </c>
      <c r="O18" s="232">
        <v>0.87433604646605523</v>
      </c>
      <c r="P18" s="232">
        <v>0.84413601288495965</v>
      </c>
      <c r="Q18" s="232">
        <v>0.6143485165214293</v>
      </c>
      <c r="R18" s="232">
        <v>0.60788527599652808</v>
      </c>
      <c r="S18" s="232">
        <v>0.64546068748502061</v>
      </c>
      <c r="T18" s="232">
        <v>0.51845475014367548</v>
      </c>
      <c r="U18" s="232">
        <v>0.83432849397226072</v>
      </c>
      <c r="V18" s="232">
        <v>0.74796900323255977</v>
      </c>
      <c r="W18" s="232">
        <v>0.7933938059123905</v>
      </c>
      <c r="DA18" s="71" t="s">
        <v>1594</v>
      </c>
    </row>
    <row r="19" spans="1:105" ht="12" customHeight="1" x14ac:dyDescent="0.25">
      <c r="A19" s="18" t="s">
        <v>33</v>
      </c>
      <c r="B19" s="232">
        <v>0.49305311362709597</v>
      </c>
      <c r="C19" s="232">
        <v>0.72330708567491153</v>
      </c>
      <c r="D19" s="232">
        <v>0.7268482519433932</v>
      </c>
      <c r="E19" s="232">
        <v>0.82190145696571282</v>
      </c>
      <c r="F19" s="232">
        <v>0.51840321556806168</v>
      </c>
      <c r="G19" s="232">
        <v>0.44127516207698048</v>
      </c>
      <c r="H19" s="232">
        <v>0.7680896422526452</v>
      </c>
      <c r="I19" s="232">
        <v>0.56680441006163262</v>
      </c>
      <c r="J19" s="232">
        <v>0.49176610732379672</v>
      </c>
      <c r="K19" s="232">
        <v>0.11654033257888009</v>
      </c>
      <c r="L19" s="232">
        <v>8.9371952144506578E-2</v>
      </c>
      <c r="M19" s="232">
        <v>0.18178672194421011</v>
      </c>
      <c r="N19" s="232">
        <v>9.8046825533700935E-2</v>
      </c>
      <c r="O19" s="232">
        <v>0.13145785696838619</v>
      </c>
      <c r="P19" s="232">
        <v>0.15097872636016699</v>
      </c>
      <c r="Q19" s="232">
        <v>6.8959959551671265E-2</v>
      </c>
      <c r="R19" s="232">
        <v>0.15479130153791101</v>
      </c>
      <c r="S19" s="232">
        <v>0.13552969914027119</v>
      </c>
      <c r="T19" s="232">
        <v>9.3216295362954185E-2</v>
      </c>
      <c r="U19" s="232">
        <v>0.16590105687272391</v>
      </c>
      <c r="V19" s="232">
        <v>0.13477140530689191</v>
      </c>
      <c r="W19" s="232">
        <v>0.1026712065557279</v>
      </c>
      <c r="DA19" s="71" t="s">
        <v>1595</v>
      </c>
    </row>
    <row r="20" spans="1:105" ht="12" customHeight="1" x14ac:dyDescent="0.25">
      <c r="A20" s="18" t="s">
        <v>160</v>
      </c>
      <c r="B20" s="297">
        <v>2.26935363070942</v>
      </c>
      <c r="C20" s="297">
        <v>1.745854141252547</v>
      </c>
      <c r="D20" s="297">
        <v>0.94135060885467925</v>
      </c>
      <c r="E20" s="297">
        <v>1.985838161532328</v>
      </c>
      <c r="F20" s="297">
        <v>0.78133819128100046</v>
      </c>
      <c r="G20" s="297">
        <v>0.56978905023493631</v>
      </c>
      <c r="H20" s="297">
        <v>0.76423381968957738</v>
      </c>
      <c r="I20" s="297">
        <v>0.59588845867076268</v>
      </c>
      <c r="J20" s="297">
        <v>0.53850927661844961</v>
      </c>
      <c r="K20" s="297">
        <v>0.30591118087111108</v>
      </c>
      <c r="L20" s="297">
        <v>0.31334152673128879</v>
      </c>
      <c r="M20" s="297">
        <v>0.3185739662654859</v>
      </c>
      <c r="N20" s="297">
        <v>0.25770494605135152</v>
      </c>
      <c r="O20" s="297">
        <v>0.22995016073540919</v>
      </c>
      <c r="P20" s="297">
        <v>0.19814022063132511</v>
      </c>
      <c r="Q20" s="297">
        <v>0.18140281307304151</v>
      </c>
      <c r="R20" s="297">
        <v>0.1355246682335921</v>
      </c>
      <c r="S20" s="297">
        <v>0.116386844023966</v>
      </c>
      <c r="T20" s="297">
        <v>0.1028715808885723</v>
      </c>
      <c r="U20" s="297">
        <v>0.1658863983720274</v>
      </c>
      <c r="V20" s="297">
        <v>0.19042100105679571</v>
      </c>
      <c r="W20" s="297">
        <v>0.1696967131270192</v>
      </c>
      <c r="DA20" s="122" t="s">
        <v>1596</v>
      </c>
    </row>
    <row r="21" spans="1:105" ht="12" customHeight="1" x14ac:dyDescent="0.25">
      <c r="A21" s="18" t="s">
        <v>70</v>
      </c>
      <c r="B21" s="297">
        <v>4.753320323242983</v>
      </c>
      <c r="C21" s="297">
        <v>3.8536219163258001</v>
      </c>
      <c r="D21" s="297">
        <v>1.65961582429265</v>
      </c>
      <c r="E21" s="297">
        <v>0.3753387458899235</v>
      </c>
      <c r="F21" s="297">
        <v>9.8637165260105381E-2</v>
      </c>
      <c r="G21" s="297">
        <v>8.3961923421465232E-2</v>
      </c>
      <c r="H21" s="297">
        <v>9.7431424997377739E-2</v>
      </c>
      <c r="I21" s="297">
        <v>9.0326123804345376E-2</v>
      </c>
      <c r="J21" s="297">
        <v>9.7821818171878572E-2</v>
      </c>
      <c r="K21" s="297">
        <v>0</v>
      </c>
      <c r="L21" s="297">
        <v>0</v>
      </c>
      <c r="M21" s="297">
        <v>7.2316892246208769E-2</v>
      </c>
      <c r="N21" s="297">
        <v>0.1559218251674005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1597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3.4595961659495069</v>
      </c>
      <c r="F22" s="297">
        <v>4.3766063006533091</v>
      </c>
      <c r="G22" s="297">
        <v>4.3916524321183088</v>
      </c>
      <c r="H22" s="297">
        <v>6.9348112963549413</v>
      </c>
      <c r="I22" s="297">
        <v>4.9035385181787996</v>
      </c>
      <c r="J22" s="297">
        <v>5.4026042521757329</v>
      </c>
      <c r="K22" s="297">
        <v>4.5504734878144362</v>
      </c>
      <c r="L22" s="297">
        <v>2.6013362442539139</v>
      </c>
      <c r="M22" s="297">
        <v>2.4279370935639428</v>
      </c>
      <c r="N22" s="297">
        <v>2.1799519840985249</v>
      </c>
      <c r="O22" s="297">
        <v>3.0552899797502988</v>
      </c>
      <c r="P22" s="297">
        <v>3.696579346022169</v>
      </c>
      <c r="Q22" s="297">
        <v>2.299284964140464</v>
      </c>
      <c r="R22" s="297">
        <v>2.5018583043053031</v>
      </c>
      <c r="S22" s="297">
        <v>2.7378896630643088</v>
      </c>
      <c r="T22" s="297">
        <v>2.6710649197760792</v>
      </c>
      <c r="U22" s="297">
        <v>3.6152790584455938</v>
      </c>
      <c r="V22" s="297">
        <v>3.9786980395735769</v>
      </c>
      <c r="W22" s="297">
        <v>4.1066539554952302</v>
      </c>
      <c r="DA22" s="122" t="s">
        <v>1598</v>
      </c>
    </row>
    <row r="23" spans="1:105" ht="12" customHeight="1" x14ac:dyDescent="0.25">
      <c r="A23" s="18" t="s">
        <v>162</v>
      </c>
      <c r="B23" s="297">
        <v>15.57791416267083</v>
      </c>
      <c r="C23" s="297">
        <v>12.48110433482934</v>
      </c>
      <c r="D23" s="297">
        <v>13.661517666654049</v>
      </c>
      <c r="E23" s="297">
        <v>12.650409393892931</v>
      </c>
      <c r="F23" s="297">
        <v>10.68584694828033</v>
      </c>
      <c r="G23" s="297">
        <v>10.17180430143879</v>
      </c>
      <c r="H23" s="297">
        <v>13.215087053585551</v>
      </c>
      <c r="I23" s="297">
        <v>12.74160199607377</v>
      </c>
      <c r="J23" s="297">
        <v>12.782712228641079</v>
      </c>
      <c r="K23" s="297">
        <v>7.9245014492953354</v>
      </c>
      <c r="L23" s="297">
        <v>7.7293466807524309</v>
      </c>
      <c r="M23" s="297">
        <v>6.903673780427626</v>
      </c>
      <c r="N23" s="297">
        <v>6.3573788204900161</v>
      </c>
      <c r="O23" s="297">
        <v>3.8428207537676808</v>
      </c>
      <c r="P23" s="297">
        <v>4.1176048678391028</v>
      </c>
      <c r="Q23" s="297">
        <v>4.3742053634438216</v>
      </c>
      <c r="R23" s="297">
        <v>5.3220224341149303</v>
      </c>
      <c r="S23" s="297">
        <v>5.1528028038003102</v>
      </c>
      <c r="T23" s="297">
        <v>4.2605357762371474</v>
      </c>
      <c r="U23" s="297">
        <v>6.9074566442083611</v>
      </c>
      <c r="V23" s="297">
        <v>5.1007860793838029</v>
      </c>
      <c r="W23" s="297">
        <v>5.4357495016999673</v>
      </c>
      <c r="DA23" s="122" t="s">
        <v>1599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1.179409913807687</v>
      </c>
      <c r="F24" s="297">
        <v>1.2353006829722371</v>
      </c>
      <c r="G24" s="297">
        <v>1.4939308608734481</v>
      </c>
      <c r="H24" s="297">
        <v>1.746842724609285</v>
      </c>
      <c r="I24" s="297">
        <v>1.0253234511783269</v>
      </c>
      <c r="J24" s="297">
        <v>1.4823324426133739</v>
      </c>
      <c r="K24" s="297">
        <v>2.3621348418649921</v>
      </c>
      <c r="L24" s="297">
        <v>1.8303838514141659</v>
      </c>
      <c r="M24" s="297">
        <v>2.0965120789802989</v>
      </c>
      <c r="N24" s="297">
        <v>2.5567674397673139</v>
      </c>
      <c r="O24" s="297">
        <v>2.170380079917626</v>
      </c>
      <c r="P24" s="297">
        <v>3.3189601981335528</v>
      </c>
      <c r="Q24" s="297">
        <v>2.846998002330194</v>
      </c>
      <c r="R24" s="297">
        <v>3.13177305336457</v>
      </c>
      <c r="S24" s="297">
        <v>3.5853214401936322</v>
      </c>
      <c r="T24" s="297">
        <v>3.7476501506678002</v>
      </c>
      <c r="U24" s="297">
        <v>5.8804266945969088</v>
      </c>
      <c r="V24" s="297">
        <v>4.954387125850511</v>
      </c>
      <c r="W24" s="297">
        <v>4.373932319860331</v>
      </c>
      <c r="DA24" s="122" t="s">
        <v>1600</v>
      </c>
    </row>
    <row r="25" spans="1:105" ht="12" customHeight="1" x14ac:dyDescent="0.25">
      <c r="A25" s="57" t="s">
        <v>1463</v>
      </c>
      <c r="B25" s="263">
        <v>28.037790447665689</v>
      </c>
      <c r="C25" s="263">
        <v>25.370558878076839</v>
      </c>
      <c r="D25" s="263">
        <v>26.345109396194069</v>
      </c>
      <c r="E25" s="263">
        <v>28.66682220610765</v>
      </c>
      <c r="F25" s="263">
        <v>24.122645212307521</v>
      </c>
      <c r="G25" s="263">
        <v>22.211439172716471</v>
      </c>
      <c r="H25" s="263">
        <v>29.538401352365671</v>
      </c>
      <c r="I25" s="263">
        <v>26.460399873267431</v>
      </c>
      <c r="J25" s="263">
        <v>28.190716524160969</v>
      </c>
      <c r="K25" s="263">
        <v>19.807881694872549</v>
      </c>
      <c r="L25" s="263">
        <v>15.311117698362599</v>
      </c>
      <c r="M25" s="263">
        <v>14.92258030587829</v>
      </c>
      <c r="N25" s="263">
        <v>14.80147518207999</v>
      </c>
      <c r="O25" s="263">
        <v>11.43466243922815</v>
      </c>
      <c r="P25" s="263">
        <v>13.814169035865699</v>
      </c>
      <c r="Q25" s="263">
        <v>11.623947441055909</v>
      </c>
      <c r="R25" s="263">
        <v>13.20652006726338</v>
      </c>
      <c r="S25" s="263">
        <v>13.871225272077499</v>
      </c>
      <c r="T25" s="263">
        <v>12.87310963388707</v>
      </c>
      <c r="U25" s="263">
        <v>19.888256379734941</v>
      </c>
      <c r="V25" s="263">
        <v>17.0874789541807</v>
      </c>
      <c r="W25" s="263">
        <v>16.809485603942971</v>
      </c>
      <c r="DA25" s="70" t="s">
        <v>1601</v>
      </c>
    </row>
    <row r="26" spans="1:105" ht="12" customHeight="1" x14ac:dyDescent="0.25">
      <c r="A26" s="18" t="s">
        <v>30</v>
      </c>
      <c r="B26" s="232">
        <v>3.6335078989722871</v>
      </c>
      <c r="C26" s="232">
        <v>5.4969994673148204</v>
      </c>
      <c r="D26" s="232">
        <v>8.6256360369440515</v>
      </c>
      <c r="E26" s="232">
        <v>7.0573585501251364</v>
      </c>
      <c r="F26" s="232">
        <v>5.5075994287555678</v>
      </c>
      <c r="G26" s="232">
        <v>4.1099569092750521</v>
      </c>
      <c r="H26" s="232">
        <v>4.7871875171036944</v>
      </c>
      <c r="I26" s="232">
        <v>5.6338950812787969</v>
      </c>
      <c r="J26" s="232">
        <v>6.3518850525375496</v>
      </c>
      <c r="K26" s="232">
        <v>3.4604609681268279</v>
      </c>
      <c r="L26" s="232">
        <v>1.879135112558473</v>
      </c>
      <c r="M26" s="232">
        <v>1.98419887001747</v>
      </c>
      <c r="N26" s="232">
        <v>2.145016013275411</v>
      </c>
      <c r="O26" s="232">
        <v>1.130980430730876</v>
      </c>
      <c r="P26" s="232">
        <v>1.091915763174635</v>
      </c>
      <c r="Q26" s="232">
        <v>0.79467860514573441</v>
      </c>
      <c r="R26" s="232">
        <v>0.78631820575202815</v>
      </c>
      <c r="S26" s="232">
        <v>0.83492315031757891</v>
      </c>
      <c r="T26" s="232">
        <v>0.67063708399299937</v>
      </c>
      <c r="U26" s="232">
        <v>1.079229437351608</v>
      </c>
      <c r="V26" s="232">
        <v>0.96752079348491837</v>
      </c>
      <c r="W26" s="232">
        <v>1.026279165747332</v>
      </c>
      <c r="DA26" s="71" t="s">
        <v>1602</v>
      </c>
    </row>
    <row r="27" spans="1:105" ht="12" customHeight="1" x14ac:dyDescent="0.25">
      <c r="A27" s="18" t="s">
        <v>33</v>
      </c>
      <c r="B27" s="297">
        <v>0.52805932971458658</v>
      </c>
      <c r="C27" s="297">
        <v>0.77466107460418321</v>
      </c>
      <c r="D27" s="297">
        <v>0.77845365969179459</v>
      </c>
      <c r="E27" s="297">
        <v>0.88025553527891764</v>
      </c>
      <c r="F27" s="297">
        <v>0.55520926035931395</v>
      </c>
      <c r="G27" s="297">
        <v>0.47260520188561722</v>
      </c>
      <c r="H27" s="297">
        <v>0.82262314229174049</v>
      </c>
      <c r="I27" s="297">
        <v>0.60704688518159799</v>
      </c>
      <c r="J27" s="297">
        <v>0.52668094741240545</v>
      </c>
      <c r="K27" s="297">
        <v>0.1248145650143125</v>
      </c>
      <c r="L27" s="297">
        <v>9.5717260149797118E-2</v>
      </c>
      <c r="M27" s="297">
        <v>0.19469337458331801</v>
      </c>
      <c r="N27" s="297">
        <v>0.1050080397851965</v>
      </c>
      <c r="O27" s="297">
        <v>0.1407912168443248</v>
      </c>
      <c r="P27" s="297">
        <v>0.16169804599025331</v>
      </c>
      <c r="Q27" s="297">
        <v>7.3856039058586578E-2</v>
      </c>
      <c r="R27" s="297">
        <v>0.1657813097141867</v>
      </c>
      <c r="S27" s="297">
        <v>0.14515215522715261</v>
      </c>
      <c r="T27" s="297">
        <v>9.9834547409566141E-2</v>
      </c>
      <c r="U27" s="297">
        <v>0.17767984517264321</v>
      </c>
      <c r="V27" s="297">
        <v>0.14434002338513799</v>
      </c>
      <c r="W27" s="297">
        <v>0.1099607466545893</v>
      </c>
      <c r="DA27" s="122" t="s">
        <v>1603</v>
      </c>
    </row>
    <row r="28" spans="1:105" ht="12" customHeight="1" x14ac:dyDescent="0.25">
      <c r="A28" s="18" t="s">
        <v>160</v>
      </c>
      <c r="B28" s="297">
        <v>2.5593523809198868</v>
      </c>
      <c r="C28" s="297">
        <v>1.968955341595102</v>
      </c>
      <c r="D28" s="297">
        <v>1.0616449941737189</v>
      </c>
      <c r="E28" s="297">
        <v>2.239606713586773</v>
      </c>
      <c r="F28" s="297">
        <v>0.88118472727123498</v>
      </c>
      <c r="G28" s="297">
        <v>0.64260190329393108</v>
      </c>
      <c r="H28" s="297">
        <v>0.86189460273345497</v>
      </c>
      <c r="I28" s="297">
        <v>0.67203653270422303</v>
      </c>
      <c r="J28" s="297">
        <v>0.60732491428849134</v>
      </c>
      <c r="K28" s="297">
        <v>0.34500330777788041</v>
      </c>
      <c r="L28" s="297">
        <v>0.3533831711499717</v>
      </c>
      <c r="M28" s="297">
        <v>0.359284259635542</v>
      </c>
      <c r="N28" s="297">
        <v>0.29063683963841908</v>
      </c>
      <c r="O28" s="297">
        <v>0.25933529415911383</v>
      </c>
      <c r="P28" s="297">
        <v>0.22346038914624619</v>
      </c>
      <c r="Q28" s="297">
        <v>0.20458412266003601</v>
      </c>
      <c r="R28" s="297">
        <v>0.1528432491187332</v>
      </c>
      <c r="S28" s="297">
        <v>0.1312598188001976</v>
      </c>
      <c r="T28" s="297">
        <v>0.1160174518036024</v>
      </c>
      <c r="U28" s="297">
        <v>0.18708487865901779</v>
      </c>
      <c r="V28" s="297">
        <v>0.21475473713610119</v>
      </c>
      <c r="W28" s="297">
        <v>0.19138211026200669</v>
      </c>
      <c r="DA28" s="122" t="s">
        <v>1604</v>
      </c>
    </row>
    <row r="29" spans="1:105" ht="12" customHeight="1" x14ac:dyDescent="0.25">
      <c r="A29" s="18" t="s">
        <v>70</v>
      </c>
      <c r="B29" s="297">
        <v>5.3333202980049021</v>
      </c>
      <c r="C29" s="297">
        <v>4.3238407238573808</v>
      </c>
      <c r="D29" s="297">
        <v>1.8621220874404061</v>
      </c>
      <c r="E29" s="297">
        <v>0.42113756615432379</v>
      </c>
      <c r="F29" s="297">
        <v>0.1106728686150219</v>
      </c>
      <c r="G29" s="297">
        <v>9.420695429541813E-2</v>
      </c>
      <c r="H29" s="297">
        <v>0.1093200039688329</v>
      </c>
      <c r="I29" s="297">
        <v>0.1013477141799588</v>
      </c>
      <c r="J29" s="297">
        <v>0.10975803290443539</v>
      </c>
      <c r="K29" s="297">
        <v>0</v>
      </c>
      <c r="L29" s="297">
        <v>0</v>
      </c>
      <c r="M29" s="297">
        <v>8.1140996835281615E-2</v>
      </c>
      <c r="N29" s="297">
        <v>0.17494740066243161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1605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3.5561822855043221</v>
      </c>
      <c r="F30" s="297">
        <v>4.4987938043740634</v>
      </c>
      <c r="G30" s="297">
        <v>4.5142599985813039</v>
      </c>
      <c r="H30" s="297">
        <v>7.1284195907426762</v>
      </c>
      <c r="I30" s="297">
        <v>5.0404370851907343</v>
      </c>
      <c r="J30" s="297">
        <v>5.5534358970202646</v>
      </c>
      <c r="K30" s="297">
        <v>4.6775150716417322</v>
      </c>
      <c r="L30" s="297">
        <v>2.6739611870037931</v>
      </c>
      <c r="M30" s="297">
        <v>2.4957210230001632</v>
      </c>
      <c r="N30" s="297">
        <v>2.2408125854115442</v>
      </c>
      <c r="O30" s="297">
        <v>3.140588549035134</v>
      </c>
      <c r="P30" s="297">
        <v>3.799781638293402</v>
      </c>
      <c r="Q30" s="297">
        <v>2.363477142008747</v>
      </c>
      <c r="R30" s="297">
        <v>2.5717059899014401</v>
      </c>
      <c r="S30" s="297">
        <v>2.814326948122996</v>
      </c>
      <c r="T30" s="297">
        <v>2.7456365701378682</v>
      </c>
      <c r="U30" s="297">
        <v>3.7162115831141822</v>
      </c>
      <c r="V30" s="297">
        <v>4.0897766123576043</v>
      </c>
      <c r="W30" s="297">
        <v>4.2213048427345088</v>
      </c>
      <c r="DA30" s="122" t="s">
        <v>1606</v>
      </c>
    </row>
    <row r="31" spans="1:105" ht="12" customHeight="1" x14ac:dyDescent="0.25">
      <c r="A31" s="18" t="s">
        <v>162</v>
      </c>
      <c r="B31" s="297">
        <v>15.983550540054029</v>
      </c>
      <c r="C31" s="297">
        <v>12.806102270705351</v>
      </c>
      <c r="D31" s="297">
        <v>14.0172526179441</v>
      </c>
      <c r="E31" s="297">
        <v>12.97981589757296</v>
      </c>
      <c r="F31" s="297">
        <v>10.96409782321188</v>
      </c>
      <c r="G31" s="297">
        <v>10.43666991856831</v>
      </c>
      <c r="H31" s="297">
        <v>13.559197310147709</v>
      </c>
      <c r="I31" s="297">
        <v>13.073383081896599</v>
      </c>
      <c r="J31" s="297">
        <v>13.115563791912811</v>
      </c>
      <c r="K31" s="297">
        <v>8.1308491045008608</v>
      </c>
      <c r="L31" s="297">
        <v>7.9306126624736732</v>
      </c>
      <c r="M31" s="297">
        <v>7.0834399027521728</v>
      </c>
      <c r="N31" s="297">
        <v>6.5229198606746959</v>
      </c>
      <c r="O31" s="297">
        <v>3.9428847208183262</v>
      </c>
      <c r="P31" s="297">
        <v>4.2248239925976696</v>
      </c>
      <c r="Q31" s="297">
        <v>4.488106159084956</v>
      </c>
      <c r="R31" s="297">
        <v>5.460603625279763</v>
      </c>
      <c r="S31" s="297">
        <v>5.2869776516571649</v>
      </c>
      <c r="T31" s="297">
        <v>4.3714767070920413</v>
      </c>
      <c r="U31" s="297">
        <v>7.0873212692685188</v>
      </c>
      <c r="V31" s="297">
        <v>5.233606453500764</v>
      </c>
      <c r="W31" s="297">
        <v>5.5772920543939417</v>
      </c>
      <c r="DA31" s="122" t="s">
        <v>1607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1.5324656578852121</v>
      </c>
      <c r="F32" s="297">
        <v>1.605087299720442</v>
      </c>
      <c r="G32" s="297">
        <v>1.9411382868168381</v>
      </c>
      <c r="H32" s="297">
        <v>2.269759185377568</v>
      </c>
      <c r="I32" s="297">
        <v>1.3322534928355201</v>
      </c>
      <c r="J32" s="297">
        <v>1.9260678880850111</v>
      </c>
      <c r="K32" s="297">
        <v>3.0692386778109362</v>
      </c>
      <c r="L32" s="297">
        <v>2.3783083050268958</v>
      </c>
      <c r="M32" s="297">
        <v>2.7241018790543401</v>
      </c>
      <c r="N32" s="297">
        <v>3.322134442632295</v>
      </c>
      <c r="O32" s="297">
        <v>2.820082227640373</v>
      </c>
      <c r="P32" s="297">
        <v>4.3124892066634901</v>
      </c>
      <c r="Q32" s="297">
        <v>3.699245373097853</v>
      </c>
      <c r="R32" s="297">
        <v>4.0692676874972289</v>
      </c>
      <c r="S32" s="297">
        <v>4.6585855479524101</v>
      </c>
      <c r="T32" s="297">
        <v>4.8695072734509948</v>
      </c>
      <c r="U32" s="297">
        <v>7.640729366168971</v>
      </c>
      <c r="V32" s="297">
        <v>6.4374803343161773</v>
      </c>
      <c r="W32" s="297">
        <v>5.6832666841505928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4.6360652762247057</v>
      </c>
      <c r="C33" s="263">
        <f t="shared" si="0"/>
        <v>4.0135650064300821</v>
      </c>
      <c r="D33" s="263">
        <f t="shared" si="0"/>
        <v>4.9184912558790339</v>
      </c>
      <c r="E33" s="263">
        <f t="shared" si="0"/>
        <v>5.1583741865545267</v>
      </c>
      <c r="F33" s="263">
        <f t="shared" si="0"/>
        <v>3.6064688715372513</v>
      </c>
      <c r="G33" s="263">
        <f t="shared" si="0"/>
        <v>3.1165594193903217</v>
      </c>
      <c r="H33" s="263">
        <f t="shared" si="0"/>
        <v>3.9789979027341564</v>
      </c>
      <c r="I33" s="263">
        <f t="shared" si="0"/>
        <v>3.6717409527942677</v>
      </c>
      <c r="J33" s="263">
        <f t="shared" si="0"/>
        <v>4.0080292467737015</v>
      </c>
      <c r="K33" s="263">
        <f t="shared" si="0"/>
        <v>2.4896151442759518</v>
      </c>
      <c r="L33" s="263">
        <f t="shared" si="0"/>
        <v>2.2016319535480009</v>
      </c>
      <c r="M33" s="263">
        <f t="shared" si="0"/>
        <v>2.1141805390665422</v>
      </c>
      <c r="N33" s="263">
        <f t="shared" si="0"/>
        <v>2.1535460588524349</v>
      </c>
      <c r="O33" s="263">
        <f t="shared" si="0"/>
        <v>1.474342175802849</v>
      </c>
      <c r="P33" s="263">
        <f t="shared" si="0"/>
        <v>1.8896261318046685</v>
      </c>
      <c r="Q33" s="263">
        <f t="shared" si="0"/>
        <v>1.8884115642137218</v>
      </c>
      <c r="R33" s="263">
        <f t="shared" si="0"/>
        <v>1.7026161665891186</v>
      </c>
      <c r="S33" s="263">
        <f t="shared" si="0"/>
        <v>1.7948810611332717</v>
      </c>
      <c r="T33" s="263">
        <f t="shared" si="0"/>
        <v>1.5462676783572784</v>
      </c>
      <c r="U33" s="263">
        <f t="shared" si="0"/>
        <v>2.6676507784497092</v>
      </c>
      <c r="V33" s="263">
        <f t="shared" si="0"/>
        <v>2.2676781067493206</v>
      </c>
      <c r="W33" s="263">
        <f t="shared" si="0"/>
        <v>2.3406360691519508</v>
      </c>
      <c r="DA33" s="70"/>
    </row>
    <row r="34" spans="1:105" ht="12" customHeight="1" x14ac:dyDescent="0.25">
      <c r="A34" s="60" t="s">
        <v>1473</v>
      </c>
      <c r="B34" s="264">
        <v>4.5624035124014242</v>
      </c>
      <c r="C34" s="264">
        <v>3.9480472225742069</v>
      </c>
      <c r="D34" s="264">
        <v>4.8512943559571697</v>
      </c>
      <c r="E34" s="264">
        <v>5.0851278255924282</v>
      </c>
      <c r="F34" s="264">
        <v>3.5447507722635669</v>
      </c>
      <c r="G34" s="264">
        <v>3.0594230476857271</v>
      </c>
      <c r="H34" s="264">
        <v>3.902705079427343</v>
      </c>
      <c r="I34" s="264">
        <v>3.6023352410859979</v>
      </c>
      <c r="J34" s="264">
        <v>3.9289708326759438</v>
      </c>
      <c r="K34" s="264">
        <v>2.422052440895198</v>
      </c>
      <c r="L34" s="264">
        <v>2.1545741605586439</v>
      </c>
      <c r="M34" s="264">
        <v>2.0730710605335072</v>
      </c>
      <c r="N34" s="264">
        <v>2.0943153586391272</v>
      </c>
      <c r="O34" s="264">
        <v>1.4379618908220331</v>
      </c>
      <c r="P34" s="264">
        <v>1.849656603518409</v>
      </c>
      <c r="Q34" s="264">
        <v>1.8544269286339981</v>
      </c>
      <c r="R34" s="264">
        <v>1.6687793718621531</v>
      </c>
      <c r="S34" s="264">
        <v>1.7596384659629729</v>
      </c>
      <c r="T34" s="264">
        <v>1.513790919779207</v>
      </c>
      <c r="U34" s="264">
        <v>2.6175005812376142</v>
      </c>
      <c r="V34" s="264">
        <v>2.2247107320556889</v>
      </c>
      <c r="W34" s="264">
        <v>2.2980684562995042</v>
      </c>
      <c r="DA34" s="72" t="s">
        <v>1609</v>
      </c>
    </row>
    <row r="35" spans="1:105" ht="12" customHeight="1" x14ac:dyDescent="0.25">
      <c r="A35" s="60" t="s">
        <v>1475</v>
      </c>
      <c r="B35" s="264">
        <v>7.3661763823281781E-2</v>
      </c>
      <c r="C35" s="264">
        <v>6.55177838558752E-2</v>
      </c>
      <c r="D35" s="264">
        <v>6.7196899921864395E-2</v>
      </c>
      <c r="E35" s="264">
        <v>7.3246360962098758E-2</v>
      </c>
      <c r="F35" s="264">
        <v>6.1718099273684497E-2</v>
      </c>
      <c r="G35" s="264">
        <v>5.7136371704594367E-2</v>
      </c>
      <c r="H35" s="264">
        <v>7.6292823306813404E-2</v>
      </c>
      <c r="I35" s="264">
        <v>6.9405711708269702E-2</v>
      </c>
      <c r="J35" s="264">
        <v>7.9058414097757851E-2</v>
      </c>
      <c r="K35" s="264">
        <v>6.7562703380753833E-2</v>
      </c>
      <c r="L35" s="264">
        <v>4.7057792989356889E-2</v>
      </c>
      <c r="M35" s="264">
        <v>4.1109478533035197E-2</v>
      </c>
      <c r="N35" s="264">
        <v>5.9230700213307723E-2</v>
      </c>
      <c r="O35" s="264">
        <v>3.6380284980815893E-2</v>
      </c>
      <c r="P35" s="264">
        <v>3.9969528286259541E-2</v>
      </c>
      <c r="Q35" s="264">
        <v>3.398463557972381E-2</v>
      </c>
      <c r="R35" s="264">
        <v>3.3836794726965443E-2</v>
      </c>
      <c r="S35" s="264">
        <v>3.5242595170298728E-2</v>
      </c>
      <c r="T35" s="264">
        <v>3.247675857807146E-2</v>
      </c>
      <c r="U35" s="264">
        <v>5.0150197212094953E-2</v>
      </c>
      <c r="V35" s="264">
        <v>4.2967374693631488E-2</v>
      </c>
      <c r="W35" s="264">
        <v>4.2567612852446389E-2</v>
      </c>
      <c r="DA35" s="72" t="s">
        <v>1610</v>
      </c>
    </row>
    <row r="36" spans="1:105" ht="12" customHeight="1" x14ac:dyDescent="0.25">
      <c r="A36" s="64" t="s">
        <v>30</v>
      </c>
      <c r="B36" s="231">
        <v>7.9336730696121516E-3</v>
      </c>
      <c r="C36" s="231">
        <v>1.2002560019160301E-2</v>
      </c>
      <c r="D36" s="231">
        <v>1.883385924492826E-2</v>
      </c>
      <c r="E36" s="231">
        <v>1.5409564814090939E-2</v>
      </c>
      <c r="F36" s="231">
        <v>1.202570476824567E-2</v>
      </c>
      <c r="G36" s="231">
        <v>8.973987495005737E-3</v>
      </c>
      <c r="H36" s="231">
        <v>1.045270348644939E-2</v>
      </c>
      <c r="I36" s="231">
        <v>1.213556784187377E-2</v>
      </c>
      <c r="J36" s="231">
        <v>1.2930647636966899E-2</v>
      </c>
      <c r="K36" s="231">
        <v>5.9896972119358634E-3</v>
      </c>
      <c r="L36" s="231">
        <v>3.5733553107933779E-3</v>
      </c>
      <c r="M36" s="231">
        <v>4.1004209730432142E-3</v>
      </c>
      <c r="N36" s="231">
        <v>3.2225113796227429E-3</v>
      </c>
      <c r="O36" s="231">
        <v>2.0687296714414971E-3</v>
      </c>
      <c r="P36" s="231">
        <v>2.1460678530191499E-3</v>
      </c>
      <c r="Q36" s="231">
        <v>1.554371459587439E-3</v>
      </c>
      <c r="R36" s="231">
        <v>1.7091396695094309E-3</v>
      </c>
      <c r="S36" s="231">
        <v>1.8183441548786359E-3</v>
      </c>
      <c r="T36" s="231">
        <v>1.460705461744202E-3</v>
      </c>
      <c r="U36" s="231">
        <v>2.352197430355515E-3</v>
      </c>
      <c r="V36" s="231">
        <v>2.1076880183429222E-3</v>
      </c>
      <c r="W36" s="231">
        <v>2.233337082551913E-3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1.406455678553931E-3</v>
      </c>
      <c r="C38" s="231">
        <v>2.0632652545323408E-3</v>
      </c>
      <c r="D38" s="231">
        <v>2.0733665869635898E-3</v>
      </c>
      <c r="E38" s="231">
        <v>2.3445100323115551E-3</v>
      </c>
      <c r="F38" s="231">
        <v>1.47876795859311E-3</v>
      </c>
      <c r="G38" s="231">
        <v>1.258756795880151E-3</v>
      </c>
      <c r="H38" s="231">
        <v>2.191009465567894E-3</v>
      </c>
      <c r="I38" s="231">
        <v>1.595029507659486E-3</v>
      </c>
      <c r="J38" s="231">
        <v>1.307857401171644E-3</v>
      </c>
      <c r="K38" s="231">
        <v>2.6353076363674471E-4</v>
      </c>
      <c r="L38" s="231">
        <v>2.2202587590718301E-4</v>
      </c>
      <c r="M38" s="231">
        <v>4.9078305564660045E-4</v>
      </c>
      <c r="N38" s="231">
        <v>1.924339133058069E-4</v>
      </c>
      <c r="O38" s="231">
        <v>3.1413719019757408E-4</v>
      </c>
      <c r="P38" s="231">
        <v>3.8766288595306258E-4</v>
      </c>
      <c r="Q38" s="231">
        <v>1.7621563708249531E-4</v>
      </c>
      <c r="R38" s="231">
        <v>4.395516644304333E-4</v>
      </c>
      <c r="S38" s="231">
        <v>3.856099305081945E-4</v>
      </c>
      <c r="T38" s="231">
        <v>2.6524736671649021E-4</v>
      </c>
      <c r="U38" s="231">
        <v>4.723819502303791E-4</v>
      </c>
      <c r="V38" s="231">
        <v>3.8355524842660659E-4</v>
      </c>
      <c r="W38" s="231">
        <v>2.9189159115871938E-4</v>
      </c>
      <c r="DA38" s="73" t="s">
        <v>1613</v>
      </c>
    </row>
    <row r="39" spans="1:105" ht="12" customHeight="1" x14ac:dyDescent="0.25">
      <c r="A39" s="64" t="s">
        <v>160</v>
      </c>
      <c r="B39" s="231">
        <v>6.5965352112784537E-3</v>
      </c>
      <c r="C39" s="231">
        <v>5.0748319524482983E-3</v>
      </c>
      <c r="D39" s="231">
        <v>2.7363088561596742E-3</v>
      </c>
      <c r="E39" s="231">
        <v>5.7724151842978274E-3</v>
      </c>
      <c r="F39" s="231">
        <v>2.2711863065125329E-3</v>
      </c>
      <c r="G39" s="231">
        <v>1.6562573069322311E-3</v>
      </c>
      <c r="H39" s="231">
        <v>2.2214674844026699E-3</v>
      </c>
      <c r="I39" s="231">
        <v>1.7087630258949709E-3</v>
      </c>
      <c r="J39" s="231">
        <v>1.4594067574450721E-3</v>
      </c>
      <c r="K39" s="231">
        <v>7.0490693120166704E-4</v>
      </c>
      <c r="L39" s="231">
        <v>7.9323463034671501E-4</v>
      </c>
      <c r="M39" s="231">
        <v>8.764336579061082E-4</v>
      </c>
      <c r="N39" s="231">
        <v>5.1540922993683551E-4</v>
      </c>
      <c r="O39" s="231">
        <v>5.5994824436046871E-4</v>
      </c>
      <c r="P39" s="231">
        <v>5.1843280235305334E-4</v>
      </c>
      <c r="Q39" s="231">
        <v>4.7235968778399138E-4</v>
      </c>
      <c r="R39" s="231">
        <v>3.921598184364834E-4</v>
      </c>
      <c r="S39" s="231">
        <v>3.3744188651136471E-4</v>
      </c>
      <c r="T39" s="231">
        <v>2.9828816265585332E-4</v>
      </c>
      <c r="U39" s="231">
        <v>4.8132263246223391E-4</v>
      </c>
      <c r="V39" s="231">
        <v>5.5223811750756036E-4</v>
      </c>
      <c r="W39" s="231">
        <v>4.9161792772492061E-4</v>
      </c>
      <c r="DA39" s="73" t="s">
        <v>1614</v>
      </c>
    </row>
    <row r="40" spans="1:105" ht="12" customHeight="1" x14ac:dyDescent="0.25">
      <c r="A40" s="64" t="s">
        <v>70</v>
      </c>
      <c r="B40" s="231">
        <v>1.3395168471335111E-2</v>
      </c>
      <c r="C40" s="231">
        <v>1.085975934371603E-2</v>
      </c>
      <c r="D40" s="231">
        <v>4.6769062575876628E-3</v>
      </c>
      <c r="E40" s="231">
        <v>1.0577292067674E-3</v>
      </c>
      <c r="F40" s="231">
        <v>2.7796600194042768E-4</v>
      </c>
      <c r="G40" s="231">
        <v>2.3661020779692379E-4</v>
      </c>
      <c r="H40" s="231">
        <v>2.7456814678790777E-4</v>
      </c>
      <c r="I40" s="231">
        <v>2.511120928573743E-4</v>
      </c>
      <c r="J40" s="231">
        <v>2.5701370610825829E-4</v>
      </c>
      <c r="K40" s="231">
        <v>0</v>
      </c>
      <c r="L40" s="231">
        <v>0</v>
      </c>
      <c r="M40" s="231">
        <v>1.9287942790227589E-4</v>
      </c>
      <c r="N40" s="231">
        <v>3.0232477430553568E-4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1615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9.1549158385964141E-3</v>
      </c>
      <c r="F41" s="231">
        <v>1.1581543168393211E-2</v>
      </c>
      <c r="G41" s="231">
        <v>1.1621358817576279E-2</v>
      </c>
      <c r="H41" s="231">
        <v>1.8351163178969659E-2</v>
      </c>
      <c r="I41" s="231">
        <v>1.2800935112822291E-2</v>
      </c>
      <c r="J41" s="231">
        <v>1.3329122540636611E-2</v>
      </c>
      <c r="K41" s="231">
        <v>9.5457105133597408E-3</v>
      </c>
      <c r="L41" s="231">
        <v>5.9950863612674501E-3</v>
      </c>
      <c r="M41" s="231">
        <v>6.0808100322815766E-3</v>
      </c>
      <c r="N41" s="231">
        <v>3.9690960288455016E-3</v>
      </c>
      <c r="O41" s="231">
        <v>6.7730120206263081E-3</v>
      </c>
      <c r="P41" s="231">
        <v>8.8051164436050468E-3</v>
      </c>
      <c r="Q41" s="231">
        <v>5.4505063442801148E-3</v>
      </c>
      <c r="R41" s="231">
        <v>6.5905656446827382E-3</v>
      </c>
      <c r="S41" s="231">
        <v>7.2264712861368624E-3</v>
      </c>
      <c r="T41" s="231">
        <v>7.0508307442065619E-3</v>
      </c>
      <c r="U41" s="231">
        <v>9.5495426242379906E-3</v>
      </c>
      <c r="V41" s="231">
        <v>1.050431548345036E-2</v>
      </c>
      <c r="W41" s="231">
        <v>1.083072754563707E-2</v>
      </c>
      <c r="DA41" s="73" t="s">
        <v>1616</v>
      </c>
    </row>
    <row r="42" spans="1:105" ht="12" customHeight="1" x14ac:dyDescent="0.25">
      <c r="A42" s="64" t="s">
        <v>162</v>
      </c>
      <c r="B42" s="231">
        <v>4.4329931392502138E-2</v>
      </c>
      <c r="C42" s="231">
        <v>3.5517367286018238E-2</v>
      </c>
      <c r="D42" s="231">
        <v>3.8876458976225201E-2</v>
      </c>
      <c r="E42" s="231">
        <v>3.5999157182555079E-2</v>
      </c>
      <c r="F42" s="231">
        <v>3.040861935310786E-2</v>
      </c>
      <c r="G42" s="231">
        <v>2.894581277776348E-2</v>
      </c>
      <c r="H42" s="231">
        <v>3.7606055362353528E-2</v>
      </c>
      <c r="I42" s="231">
        <v>3.5769670849008263E-2</v>
      </c>
      <c r="J42" s="231">
        <v>3.3914094048619628E-2</v>
      </c>
      <c r="K42" s="231">
        <v>1.7876497153571841E-2</v>
      </c>
      <c r="L42" s="231">
        <v>1.9155810947670451E-2</v>
      </c>
      <c r="M42" s="231">
        <v>1.8593582321412189E-2</v>
      </c>
      <c r="N42" s="231">
        <v>1.244748389162739E-2</v>
      </c>
      <c r="O42" s="231">
        <v>9.1609042060171227E-3</v>
      </c>
      <c r="P42" s="231">
        <v>1.0547233077939869E-2</v>
      </c>
      <c r="Q42" s="231">
        <v>1.1150697199785011E-2</v>
      </c>
      <c r="R42" s="231">
        <v>1.507632480846454E-2</v>
      </c>
      <c r="S42" s="231">
        <v>1.4625565441555089E-2</v>
      </c>
      <c r="T42" s="231">
        <v>1.2094247894909821E-2</v>
      </c>
      <c r="U42" s="231">
        <v>1.9620845468811331E-2</v>
      </c>
      <c r="V42" s="231">
        <v>1.448180484279441E-2</v>
      </c>
      <c r="W42" s="231">
        <v>1.541657004663498E-2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3.5080687034795429E-3</v>
      </c>
      <c r="F44" s="231">
        <v>3.6743117168916949E-3</v>
      </c>
      <c r="G44" s="231">
        <v>4.4435883036395727E-3</v>
      </c>
      <c r="H44" s="231">
        <v>5.1958561822823546E-3</v>
      </c>
      <c r="I44" s="231">
        <v>3.0086201708580092E-3</v>
      </c>
      <c r="J44" s="231">
        <v>4.1107246329412962E-3</v>
      </c>
      <c r="K44" s="231">
        <v>5.5696861556537736E-3</v>
      </c>
      <c r="L44" s="231">
        <v>4.7414971553233851E-3</v>
      </c>
      <c r="M44" s="231">
        <v>5.9019529341531804E-3</v>
      </c>
      <c r="N44" s="231">
        <v>5.2325124772371794E-3</v>
      </c>
      <c r="O44" s="231">
        <v>5.4080359823797238E-3</v>
      </c>
      <c r="P44" s="231">
        <v>8.8861058549105729E-3</v>
      </c>
      <c r="Q44" s="231">
        <v>7.5858732110397741E-3</v>
      </c>
      <c r="R44" s="231">
        <v>9.2730933338053979E-3</v>
      </c>
      <c r="S44" s="231">
        <v>1.0636844359904861E-2</v>
      </c>
      <c r="T44" s="231">
        <v>1.1119602309031961E-2</v>
      </c>
      <c r="U44" s="231">
        <v>1.7459184465694159E-2</v>
      </c>
      <c r="V44" s="231">
        <v>1.470249642291918E-2</v>
      </c>
      <c r="W44" s="231">
        <v>1.2966296487095181E-2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2.136013107295544E-3</v>
      </c>
      <c r="J45" s="327">
        <v>1.1749547373868449E-2</v>
      </c>
      <c r="K45" s="327">
        <v>2.7612674651394199E-2</v>
      </c>
      <c r="L45" s="327">
        <v>1.257678270804833E-2</v>
      </c>
      <c r="M45" s="327">
        <v>4.8726161306900644E-3</v>
      </c>
      <c r="N45" s="327">
        <v>3.3348928518426732E-2</v>
      </c>
      <c r="O45" s="327">
        <v>1.209551766579319E-2</v>
      </c>
      <c r="P45" s="327">
        <v>8.678909368478779E-3</v>
      </c>
      <c r="Q45" s="327">
        <v>7.5946120401649917E-3</v>
      </c>
      <c r="R45" s="327">
        <v>3.5595978763641251E-4</v>
      </c>
      <c r="S45" s="327">
        <v>2.1231811080372161E-4</v>
      </c>
      <c r="T45" s="327">
        <v>1.8783663880657611E-4</v>
      </c>
      <c r="U45" s="327">
        <v>2.1472264030334261E-4</v>
      </c>
      <c r="V45" s="327">
        <v>2.3527656019044639E-4</v>
      </c>
      <c r="W45" s="327">
        <v>3.3717217164360911E-4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33.987729952282812</v>
      </c>
      <c r="C48" s="225">
        <v>42.796654565072799</v>
      </c>
      <c r="D48" s="225">
        <v>23.331327879776349</v>
      </c>
      <c r="E48" s="225">
        <v>34.27227859490101</v>
      </c>
      <c r="F48" s="225">
        <v>47.436955010058199</v>
      </c>
      <c r="G48" s="225">
        <v>59.389521611384737</v>
      </c>
      <c r="H48" s="225">
        <v>55.93354166955578</v>
      </c>
      <c r="I48" s="225">
        <v>64.434934606197146</v>
      </c>
      <c r="J48" s="225">
        <v>59.324158579991618</v>
      </c>
      <c r="K48" s="225">
        <v>41.149530802220617</v>
      </c>
      <c r="L48" s="225">
        <v>53.290133850329873</v>
      </c>
      <c r="M48" s="225">
        <v>48.333120849502777</v>
      </c>
      <c r="N48" s="225">
        <v>41.818616416807828</v>
      </c>
      <c r="O48" s="225">
        <v>52.745846134460088</v>
      </c>
      <c r="P48" s="225">
        <v>49.685778116775978</v>
      </c>
      <c r="Q48" s="225">
        <v>51.923319093363631</v>
      </c>
      <c r="R48" s="225">
        <v>48.398986184081238</v>
      </c>
      <c r="S48" s="225">
        <v>53.949062180377908</v>
      </c>
      <c r="T48" s="225">
        <v>60.939663331255318</v>
      </c>
      <c r="U48" s="225">
        <v>50.40401434321938</v>
      </c>
      <c r="V48" s="225">
        <v>46.971013556550183</v>
      </c>
      <c r="W48" s="225">
        <v>53.981360237637922</v>
      </c>
      <c r="DA48" s="89" t="s">
        <v>1621</v>
      </c>
    </row>
    <row r="49" spans="1:105" ht="12" customHeight="1" x14ac:dyDescent="0.25">
      <c r="A49" s="55" t="s">
        <v>92</v>
      </c>
      <c r="B49" s="261">
        <v>0.21759858031914189</v>
      </c>
      <c r="C49" s="261">
        <v>0.273806771612297</v>
      </c>
      <c r="D49" s="261">
        <v>0.14777110043756739</v>
      </c>
      <c r="E49" s="261">
        <v>0.21788904863521891</v>
      </c>
      <c r="F49" s="261">
        <v>0.30331078527653649</v>
      </c>
      <c r="G49" s="261">
        <v>0.38030186240006081</v>
      </c>
      <c r="H49" s="261">
        <v>0.35911749420027828</v>
      </c>
      <c r="I49" s="261">
        <v>0.41252409013051039</v>
      </c>
      <c r="J49" s="261">
        <v>0.37964611618008459</v>
      </c>
      <c r="K49" s="261">
        <v>0.26386013603016212</v>
      </c>
      <c r="L49" s="261">
        <v>0.33978951939599999</v>
      </c>
      <c r="M49" s="261">
        <v>0.308315991925948</v>
      </c>
      <c r="N49" s="261">
        <v>0.2660803197267671</v>
      </c>
      <c r="O49" s="261">
        <v>0.33783494558500637</v>
      </c>
      <c r="P49" s="261">
        <v>0.31762868589914528</v>
      </c>
      <c r="Q49" s="261">
        <v>0.3296604320617833</v>
      </c>
      <c r="R49" s="261">
        <v>0.30867554030126548</v>
      </c>
      <c r="S49" s="261">
        <v>0.34399608424873579</v>
      </c>
      <c r="T49" s="261">
        <v>0.38868180517355838</v>
      </c>
      <c r="U49" s="261">
        <v>0.32077833213819401</v>
      </c>
      <c r="V49" s="261">
        <v>0.29967516159027707</v>
      </c>
      <c r="W49" s="261">
        <v>0.34451678597826818</v>
      </c>
      <c r="DA49" s="67" t="s">
        <v>1622</v>
      </c>
    </row>
    <row r="50" spans="1:105" ht="12" customHeight="1" x14ac:dyDescent="0.25">
      <c r="A50" s="202" t="s">
        <v>93</v>
      </c>
      <c r="B50" s="226">
        <v>6.3244324036292612E-2</v>
      </c>
      <c r="C50" s="226">
        <v>7.9581053156604367E-2</v>
      </c>
      <c r="D50" s="226">
        <v>4.2949192708730793E-2</v>
      </c>
      <c r="E50" s="226">
        <v>6.3328747713493561E-2</v>
      </c>
      <c r="F50" s="226">
        <v>8.8156299363705809E-2</v>
      </c>
      <c r="G50" s="226">
        <v>0.1105335070750882</v>
      </c>
      <c r="H50" s="226">
        <v>0.1043763389310398</v>
      </c>
      <c r="I50" s="226">
        <v>0.1198987934145804</v>
      </c>
      <c r="J50" s="226">
        <v>0.11034291655578921</v>
      </c>
      <c r="K50" s="226">
        <v>7.6690095674690539E-2</v>
      </c>
      <c r="L50" s="226">
        <v>9.8758725527063274E-2</v>
      </c>
      <c r="M50" s="226">
        <v>8.9611046498267607E-2</v>
      </c>
      <c r="N50" s="226">
        <v>7.7335384889915385E-2</v>
      </c>
      <c r="O50" s="226">
        <v>9.8190634966573279E-2</v>
      </c>
      <c r="P50" s="226">
        <v>9.2317750900602846E-2</v>
      </c>
      <c r="Q50" s="226">
        <v>9.5814739033136864E-2</v>
      </c>
      <c r="R50" s="226">
        <v>8.971554807140264E-2</v>
      </c>
      <c r="S50" s="226">
        <v>9.9981350004832867E-2</v>
      </c>
      <c r="T50" s="226">
        <v>0.1129691103561178</v>
      </c>
      <c r="U50" s="226">
        <v>9.3233185399531696E-2</v>
      </c>
      <c r="V50" s="226">
        <v>8.7099617090546713E-2</v>
      </c>
      <c r="W50" s="226">
        <v>0.10013269027948229</v>
      </c>
      <c r="DA50" s="174" t="s">
        <v>1623</v>
      </c>
    </row>
    <row r="51" spans="1:105" ht="12" customHeight="1" x14ac:dyDescent="0.25">
      <c r="A51" s="202" t="s">
        <v>94</v>
      </c>
      <c r="B51" s="226">
        <v>0.58486650250773442</v>
      </c>
      <c r="C51" s="226">
        <v>0.71287852469449897</v>
      </c>
      <c r="D51" s="226">
        <v>0.44348851548245549</v>
      </c>
      <c r="E51" s="226">
        <v>0.63301582774832932</v>
      </c>
      <c r="F51" s="226">
        <v>0.75661722020138611</v>
      </c>
      <c r="G51" s="226">
        <v>0.89879167255039205</v>
      </c>
      <c r="H51" s="226">
        <v>0.81783424963043516</v>
      </c>
      <c r="I51" s="226">
        <v>0.96522498205762053</v>
      </c>
      <c r="J51" s="226">
        <v>0.90505771021250614</v>
      </c>
      <c r="K51" s="226">
        <v>0.56241877671643248</v>
      </c>
      <c r="L51" s="226">
        <v>0.81693211735534266</v>
      </c>
      <c r="M51" s="226">
        <v>0.73655204961648324</v>
      </c>
      <c r="N51" s="226">
        <v>0.64086484314898851</v>
      </c>
      <c r="O51" s="226">
        <v>0.7430677596688563</v>
      </c>
      <c r="P51" s="226">
        <v>0.73999750383148766</v>
      </c>
      <c r="Q51" s="226">
        <v>0.88610904850485017</v>
      </c>
      <c r="R51" s="226">
        <v>0.68639068626558541</v>
      </c>
      <c r="S51" s="226">
        <v>0.7691515400926785</v>
      </c>
      <c r="T51" s="226">
        <v>0.82091197430670815</v>
      </c>
      <c r="U51" s="226">
        <v>0.74108000171921606</v>
      </c>
      <c r="V51" s="226">
        <v>0.68649625052816898</v>
      </c>
      <c r="W51" s="226">
        <v>0.81929303020685984</v>
      </c>
      <c r="DA51" s="174" t="s">
        <v>1624</v>
      </c>
    </row>
    <row r="52" spans="1:105" ht="12" customHeight="1" x14ac:dyDescent="0.25">
      <c r="A52" s="202" t="s">
        <v>95</v>
      </c>
      <c r="B52" s="226">
        <v>0.1774833352035404</v>
      </c>
      <c r="C52" s="226">
        <v>0.22332930185385769</v>
      </c>
      <c r="D52" s="226">
        <v>0.1205288550775056</v>
      </c>
      <c r="E52" s="226">
        <v>0.17772025442163769</v>
      </c>
      <c r="F52" s="226">
        <v>0.2473941222186781</v>
      </c>
      <c r="G52" s="226">
        <v>0.31019155926424519</v>
      </c>
      <c r="H52" s="226">
        <v>0.29291262152134823</v>
      </c>
      <c r="I52" s="226">
        <v>0.33647347910444142</v>
      </c>
      <c r="J52" s="226">
        <v>0.30965670271326118</v>
      </c>
      <c r="K52" s="226">
        <v>0.21521637182195069</v>
      </c>
      <c r="L52" s="226">
        <v>0.27714784297379458</v>
      </c>
      <c r="M52" s="226">
        <v>0.25147659724318239</v>
      </c>
      <c r="N52" s="226">
        <v>0.2170272549934312</v>
      </c>
      <c r="O52" s="226">
        <v>0.27555360334976842</v>
      </c>
      <c r="P52" s="226">
        <v>0.25907245556022102</v>
      </c>
      <c r="Q52" s="226">
        <v>0.2688860969642019</v>
      </c>
      <c r="R52" s="226">
        <v>0.25176986131101198</v>
      </c>
      <c r="S52" s="226">
        <v>0.28057890929195972</v>
      </c>
      <c r="T52" s="226">
        <v>0.31702662312391661</v>
      </c>
      <c r="U52" s="226">
        <v>0.26164145081008788</v>
      </c>
      <c r="V52" s="226">
        <v>0.2444287415786208</v>
      </c>
      <c r="W52" s="226">
        <v>0.28100361739193042</v>
      </c>
      <c r="DA52" s="174" t="s">
        <v>1625</v>
      </c>
    </row>
    <row r="53" spans="1:105" ht="12" customHeight="1" x14ac:dyDescent="0.25">
      <c r="A53" s="56" t="s">
        <v>96</v>
      </c>
      <c r="B53" s="262">
        <v>0.40458609020156078</v>
      </c>
      <c r="C53" s="262">
        <v>0.51101060406718735</v>
      </c>
      <c r="D53" s="262">
        <v>0.3005102264078035</v>
      </c>
      <c r="E53" s="262">
        <v>0.43410153700653659</v>
      </c>
      <c r="F53" s="262">
        <v>0.55787338910075024</v>
      </c>
      <c r="G53" s="262">
        <v>0.67923679041533558</v>
      </c>
      <c r="H53" s="262">
        <v>0.62911797105491496</v>
      </c>
      <c r="I53" s="262">
        <v>0.73364159676877327</v>
      </c>
      <c r="J53" s="262">
        <v>0.68324654778842775</v>
      </c>
      <c r="K53" s="262">
        <v>0.45003103958805979</v>
      </c>
      <c r="L53" s="262">
        <v>0.60601632593435484</v>
      </c>
      <c r="M53" s="262">
        <v>0.55198865203633407</v>
      </c>
      <c r="N53" s="262">
        <v>0.47928384441438021</v>
      </c>
      <c r="O53" s="262">
        <v>0.58140445190132795</v>
      </c>
      <c r="P53" s="262">
        <v>0.56698644152857414</v>
      </c>
      <c r="Q53" s="262">
        <v>0.64056833107995637</v>
      </c>
      <c r="R53" s="262">
        <v>0.53041699434289868</v>
      </c>
      <c r="S53" s="262">
        <v>0.5937819787991222</v>
      </c>
      <c r="T53" s="262">
        <v>0.65014986701414379</v>
      </c>
      <c r="U53" s="262">
        <v>0.56366990830056696</v>
      </c>
      <c r="V53" s="262">
        <v>0.52658829799942319</v>
      </c>
      <c r="W53" s="262">
        <v>0.61882266042476997</v>
      </c>
      <c r="DA53" s="68" t="s">
        <v>1626</v>
      </c>
    </row>
    <row r="54" spans="1:105" ht="12" customHeight="1" x14ac:dyDescent="0.25">
      <c r="A54" s="37" t="s">
        <v>160</v>
      </c>
      <c r="B54" s="228">
        <v>2.7489122210425609E-2</v>
      </c>
      <c r="C54" s="228">
        <v>3.279386517969881E-2</v>
      </c>
      <c r="D54" s="228">
        <v>7.9698031798697885E-3</v>
      </c>
      <c r="E54" s="228">
        <v>2.4708967009857759E-2</v>
      </c>
      <c r="F54" s="228">
        <v>1.9776225946874209E-2</v>
      </c>
      <c r="G54" s="228">
        <v>2.027733832076279E-2</v>
      </c>
      <c r="H54" s="228">
        <v>2.044349026704333E-2</v>
      </c>
      <c r="I54" s="228">
        <v>1.8984356943992701E-2</v>
      </c>
      <c r="J54" s="228">
        <v>1.5223151075340139E-2</v>
      </c>
      <c r="K54" s="228">
        <v>1.0165857899067911E-2</v>
      </c>
      <c r="L54" s="228">
        <v>1.296386661210598E-2</v>
      </c>
      <c r="M54" s="228">
        <v>1.3052320400193169E-2</v>
      </c>
      <c r="N54" s="228">
        <v>9.4030739177464601E-3</v>
      </c>
      <c r="O54" s="228">
        <v>1.7191705445078038E-2</v>
      </c>
      <c r="P54" s="228">
        <v>1.183530046081132E-2</v>
      </c>
      <c r="Q54" s="228">
        <v>9.6076485974802509E-3</v>
      </c>
      <c r="R54" s="228">
        <v>7.3714827683116014E-3</v>
      </c>
      <c r="S54" s="228">
        <v>7.0230915237699679E-3</v>
      </c>
      <c r="T54" s="228">
        <v>8.4361594835952059E-3</v>
      </c>
      <c r="U54" s="228">
        <v>6.661437504773363E-3</v>
      </c>
      <c r="V54" s="228">
        <v>9.0344892911611695E-3</v>
      </c>
      <c r="W54" s="228">
        <v>8.5904244324858398E-3</v>
      </c>
      <c r="DA54" s="69" t="s">
        <v>1627</v>
      </c>
    </row>
    <row r="55" spans="1:105" ht="12" customHeight="1" x14ac:dyDescent="0.25">
      <c r="A55" s="37" t="s">
        <v>162</v>
      </c>
      <c r="B55" s="228">
        <v>0.19332755515290931</v>
      </c>
      <c r="C55" s="228">
        <v>0.24019469995198259</v>
      </c>
      <c r="D55" s="228">
        <v>0.118500693945828</v>
      </c>
      <c r="E55" s="228">
        <v>0.16126535420962859</v>
      </c>
      <c r="F55" s="228">
        <v>0.27710162275828348</v>
      </c>
      <c r="G55" s="228">
        <v>0.37086905813788412</v>
      </c>
      <c r="H55" s="228">
        <v>0.36218009358298642</v>
      </c>
      <c r="I55" s="228">
        <v>0.41589213656579721</v>
      </c>
      <c r="J55" s="228">
        <v>0.37022022235362961</v>
      </c>
      <c r="K55" s="228">
        <v>0.26980276150479432</v>
      </c>
      <c r="L55" s="228">
        <v>0.32763111715182841</v>
      </c>
      <c r="M55" s="228">
        <v>0.28979004479723891</v>
      </c>
      <c r="N55" s="228">
        <v>0.23765718243542991</v>
      </c>
      <c r="O55" s="228">
        <v>0.29434802667935128</v>
      </c>
      <c r="P55" s="228">
        <v>0.25198638213475322</v>
      </c>
      <c r="Q55" s="228">
        <v>0.2373547998373898</v>
      </c>
      <c r="R55" s="228">
        <v>0.29657801890966567</v>
      </c>
      <c r="S55" s="228">
        <v>0.31856181400716671</v>
      </c>
      <c r="T55" s="228">
        <v>0.35796399060013451</v>
      </c>
      <c r="U55" s="228">
        <v>0.28418496953626171</v>
      </c>
      <c r="V55" s="228">
        <v>0.24794287384788299</v>
      </c>
      <c r="W55" s="228">
        <v>0.28192032220974372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0.18376941283822601</v>
      </c>
      <c r="C58" s="228">
        <v>0.23802203893550589</v>
      </c>
      <c r="D58" s="228">
        <v>0.1740397292821057</v>
      </c>
      <c r="E58" s="228">
        <v>0.2481272157870503</v>
      </c>
      <c r="F58" s="228">
        <v>0.26099554039559247</v>
      </c>
      <c r="G58" s="228">
        <v>0.28809039395668862</v>
      </c>
      <c r="H58" s="228">
        <v>0.2464943872048852</v>
      </c>
      <c r="I58" s="228">
        <v>0.29876510325898342</v>
      </c>
      <c r="J58" s="228">
        <v>0.29780317435945808</v>
      </c>
      <c r="K58" s="228">
        <v>0.17006242018419759</v>
      </c>
      <c r="L58" s="228">
        <v>0.26542134217042052</v>
      </c>
      <c r="M58" s="228">
        <v>0.249146286838902</v>
      </c>
      <c r="N58" s="228">
        <v>0.23222358806120391</v>
      </c>
      <c r="O58" s="228">
        <v>0.26986471977689869</v>
      </c>
      <c r="P58" s="228">
        <v>0.30316475893300959</v>
      </c>
      <c r="Q58" s="228">
        <v>0.39360588264508628</v>
      </c>
      <c r="R58" s="228">
        <v>0.22646749266492139</v>
      </c>
      <c r="S58" s="228">
        <v>0.26819707326818559</v>
      </c>
      <c r="T58" s="228">
        <v>0.28374971693041412</v>
      </c>
      <c r="U58" s="228">
        <v>0.27282350125953192</v>
      </c>
      <c r="V58" s="228">
        <v>0.26961093486037913</v>
      </c>
      <c r="W58" s="228">
        <v>0.32831191378254032</v>
      </c>
      <c r="DA58" s="69" t="s">
        <v>1631</v>
      </c>
    </row>
    <row r="59" spans="1:105" ht="12" customHeight="1" x14ac:dyDescent="0.25">
      <c r="A59" s="57" t="s">
        <v>1498</v>
      </c>
      <c r="B59" s="263">
        <v>2.1182073070308718</v>
      </c>
      <c r="C59" s="263">
        <v>2.581827636834622</v>
      </c>
      <c r="D59" s="263">
        <v>1.6061795470442211</v>
      </c>
      <c r="E59" s="263">
        <v>2.292589413231056</v>
      </c>
      <c r="F59" s="263">
        <v>2.7402357932693659</v>
      </c>
      <c r="G59" s="263">
        <v>3.2551481066733881</v>
      </c>
      <c r="H59" s="263">
        <v>2.961945120945594</v>
      </c>
      <c r="I59" s="263">
        <v>3.495749202863871</v>
      </c>
      <c r="J59" s="263">
        <v>3.2778417755792169</v>
      </c>
      <c r="K59" s="263">
        <v>2.0369085207377848</v>
      </c>
      <c r="L59" s="263">
        <v>2.9586778741998558</v>
      </c>
      <c r="M59" s="263">
        <v>2.667565892073922</v>
      </c>
      <c r="N59" s="263">
        <v>2.321016142584484</v>
      </c>
      <c r="O59" s="263">
        <v>2.69116379789389</v>
      </c>
      <c r="P59" s="263">
        <v>2.6800442717776161</v>
      </c>
      <c r="Q59" s="263">
        <v>3.2092155275114669</v>
      </c>
      <c r="R59" s="263">
        <v>2.4858968001958179</v>
      </c>
      <c r="S59" s="263">
        <v>2.7856312602153421</v>
      </c>
      <c r="T59" s="263">
        <v>2.9730916969084111</v>
      </c>
      <c r="U59" s="263">
        <v>2.683964747520029</v>
      </c>
      <c r="V59" s="263">
        <v>2.486279121616874</v>
      </c>
      <c r="W59" s="263">
        <v>2.9672283773179249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3.7547607560141181</v>
      </c>
      <c r="C60" s="263">
        <f t="shared" si="1"/>
        <v>4.7064210375349615</v>
      </c>
      <c r="D60" s="263">
        <f t="shared" si="1"/>
        <v>2.4449403378353516</v>
      </c>
      <c r="E60" s="263">
        <f t="shared" si="1"/>
        <v>3.6282662086982209</v>
      </c>
      <c r="F60" s="263">
        <f t="shared" si="1"/>
        <v>5.2243336934026114</v>
      </c>
      <c r="G60" s="263">
        <f t="shared" si="1"/>
        <v>6.6479887065353562</v>
      </c>
      <c r="H60" s="263">
        <f t="shared" si="1"/>
        <v>6.3317122799358483</v>
      </c>
      <c r="I60" s="263">
        <f t="shared" si="1"/>
        <v>7.2652213265468708</v>
      </c>
      <c r="J60" s="263">
        <f t="shared" si="1"/>
        <v>6.7111599036819882</v>
      </c>
      <c r="K60" s="263">
        <f t="shared" si="1"/>
        <v>4.9160693733325367</v>
      </c>
      <c r="L60" s="263">
        <f t="shared" si="1"/>
        <v>6.1491442128408762</v>
      </c>
      <c r="M60" s="263">
        <f t="shared" si="1"/>
        <v>5.4310415875647404</v>
      </c>
      <c r="N60" s="263">
        <f t="shared" si="1"/>
        <v>5.0392822748722041</v>
      </c>
      <c r="O60" s="263">
        <f t="shared" si="1"/>
        <v>6.0417250562285387</v>
      </c>
      <c r="P60" s="263">
        <f t="shared" si="1"/>
        <v>5.4640386275701678</v>
      </c>
      <c r="Q60" s="263">
        <f t="shared" si="1"/>
        <v>5.6026428493417626</v>
      </c>
      <c r="R60" s="263">
        <f t="shared" si="1"/>
        <v>5.3804429715812789</v>
      </c>
      <c r="S60" s="263">
        <f t="shared" si="1"/>
        <v>5.9310168226966065</v>
      </c>
      <c r="T60" s="263">
        <f t="shared" si="1"/>
        <v>6.6562035150402687</v>
      </c>
      <c r="U60" s="263">
        <f t="shared" si="1"/>
        <v>5.480578714159873</v>
      </c>
      <c r="V60" s="263">
        <f t="shared" si="1"/>
        <v>5.0449565274131816</v>
      </c>
      <c r="W60" s="263">
        <f t="shared" si="1"/>
        <v>5.7966781056690211</v>
      </c>
      <c r="DA60" s="70"/>
    </row>
    <row r="61" spans="1:105" ht="12" customHeight="1" x14ac:dyDescent="0.25">
      <c r="A61" s="60" t="s">
        <v>1501</v>
      </c>
      <c r="B61" s="264">
        <v>3.011027519518771</v>
      </c>
      <c r="C61" s="264">
        <v>3.7746602855871809</v>
      </c>
      <c r="D61" s="264">
        <v>1.961117895213865</v>
      </c>
      <c r="E61" s="264">
        <v>2.910123478559087</v>
      </c>
      <c r="F61" s="264">
        <v>4.1867692533191709</v>
      </c>
      <c r="G61" s="264">
        <v>5.3259499566219333</v>
      </c>
      <c r="H61" s="264">
        <v>5.0725106765034704</v>
      </c>
      <c r="I61" s="264">
        <v>5.8004907129181147</v>
      </c>
      <c r="J61" s="264">
        <v>5.276704543615363</v>
      </c>
      <c r="K61" s="264">
        <v>3.6801894039208141</v>
      </c>
      <c r="L61" s="264">
        <v>4.7436758966485142</v>
      </c>
      <c r="M61" s="264">
        <v>4.2805942850650416</v>
      </c>
      <c r="N61" s="264">
        <v>3.6113920496384111</v>
      </c>
      <c r="O61" s="264">
        <v>4.5608274143976999</v>
      </c>
      <c r="P61" s="264">
        <v>4.204465984544294</v>
      </c>
      <c r="Q61" s="264">
        <v>4.3235078922737777</v>
      </c>
      <c r="R61" s="264">
        <v>4.2842783496934143</v>
      </c>
      <c r="S61" s="264">
        <v>4.7177130091581896</v>
      </c>
      <c r="T61" s="264">
        <v>5.2717387686848998</v>
      </c>
      <c r="U61" s="264">
        <v>4.3622645605073957</v>
      </c>
      <c r="V61" s="264">
        <v>4.0006775272893949</v>
      </c>
      <c r="W61" s="264">
        <v>4.6013993924311052</v>
      </c>
      <c r="DA61" s="72" t="s">
        <v>1633</v>
      </c>
    </row>
    <row r="62" spans="1:105" ht="12" customHeight="1" x14ac:dyDescent="0.25">
      <c r="A62" s="59" t="s">
        <v>30</v>
      </c>
      <c r="B62" s="232">
        <v>0.32652792591792551</v>
      </c>
      <c r="C62" s="232">
        <v>0.69580901901032599</v>
      </c>
      <c r="D62" s="232">
        <v>0.55277328497673961</v>
      </c>
      <c r="E62" s="232">
        <v>0.74578553808789572</v>
      </c>
      <c r="F62" s="232">
        <v>1.0908340394785681</v>
      </c>
      <c r="G62" s="232">
        <v>1.171563214420384</v>
      </c>
      <c r="H62" s="232">
        <v>1.012239340041827</v>
      </c>
      <c r="I62" s="232">
        <v>1.376763262582853</v>
      </c>
      <c r="J62" s="232">
        <v>1.376698413415838</v>
      </c>
      <c r="K62" s="232">
        <v>0.89322474138990193</v>
      </c>
      <c r="L62" s="232">
        <v>0.7189757569460804</v>
      </c>
      <c r="M62" s="232">
        <v>0.72874183771270684</v>
      </c>
      <c r="N62" s="232">
        <v>0.70228931372936376</v>
      </c>
      <c r="O62" s="232">
        <v>0.78520132223850214</v>
      </c>
      <c r="P62" s="232">
        <v>0.66827995233124182</v>
      </c>
      <c r="Q62" s="232">
        <v>0.50700189293409936</v>
      </c>
      <c r="R62" s="232">
        <v>0.41869068719701302</v>
      </c>
      <c r="S62" s="232">
        <v>0.50330705283306609</v>
      </c>
      <c r="T62" s="232">
        <v>0.54936983599999623</v>
      </c>
      <c r="U62" s="232">
        <v>0.45079939258123941</v>
      </c>
      <c r="V62" s="232">
        <v>0.48467901414495129</v>
      </c>
      <c r="W62" s="232">
        <v>0.56151895287931786</v>
      </c>
      <c r="DA62" s="71" t="s">
        <v>1634</v>
      </c>
    </row>
    <row r="63" spans="1:105" ht="12" customHeight="1" x14ac:dyDescent="0.25">
      <c r="A63" s="59" t="s">
        <v>33</v>
      </c>
      <c r="B63" s="297">
        <v>5.7314516578779597E-2</v>
      </c>
      <c r="C63" s="297">
        <v>0.1184305606726218</v>
      </c>
      <c r="D63" s="297">
        <v>6.0252680734662667E-2</v>
      </c>
      <c r="E63" s="297">
        <v>0.11234874676990191</v>
      </c>
      <c r="F63" s="297">
        <v>0.1328130435283065</v>
      </c>
      <c r="G63" s="297">
        <v>0.16271015111287709</v>
      </c>
      <c r="H63" s="297">
        <v>0.2100832309812499</v>
      </c>
      <c r="I63" s="297">
        <v>0.17916799817596771</v>
      </c>
      <c r="J63" s="297">
        <v>0.13787054180664191</v>
      </c>
      <c r="K63" s="297">
        <v>3.8911659153535408E-2</v>
      </c>
      <c r="L63" s="297">
        <v>4.4231756925162617E-2</v>
      </c>
      <c r="M63" s="297">
        <v>8.6362930534794491E-2</v>
      </c>
      <c r="N63" s="297">
        <v>4.1523673293177361E-2</v>
      </c>
      <c r="O63" s="297">
        <v>0.1180563051556906</v>
      </c>
      <c r="P63" s="297">
        <v>0.11952582820175719</v>
      </c>
      <c r="Q63" s="297">
        <v>5.691041662690613E-2</v>
      </c>
      <c r="R63" s="297">
        <v>0.1066149797867422</v>
      </c>
      <c r="S63" s="297">
        <v>0.105681189835787</v>
      </c>
      <c r="T63" s="297">
        <v>9.8774716369908547E-2</v>
      </c>
      <c r="U63" s="297">
        <v>8.9638668950093592E-2</v>
      </c>
      <c r="V63" s="297">
        <v>8.7330987750523656E-2</v>
      </c>
      <c r="W63" s="297">
        <v>7.266483298256883E-2</v>
      </c>
      <c r="DA63" s="122" t="s">
        <v>1635</v>
      </c>
    </row>
    <row r="64" spans="1:105" ht="12" customHeight="1" x14ac:dyDescent="0.25">
      <c r="A64" s="59" t="s">
        <v>160</v>
      </c>
      <c r="B64" s="297">
        <v>0.26379897559835819</v>
      </c>
      <c r="C64" s="297">
        <v>0.28585712610326452</v>
      </c>
      <c r="D64" s="297">
        <v>7.803402917053251E-2</v>
      </c>
      <c r="E64" s="297">
        <v>0.27145155522617648</v>
      </c>
      <c r="F64" s="297">
        <v>0.20017604075858109</v>
      </c>
      <c r="G64" s="297">
        <v>0.21009671613925071</v>
      </c>
      <c r="H64" s="297">
        <v>0.2090286097266735</v>
      </c>
      <c r="I64" s="297">
        <v>0.18836152362433861</v>
      </c>
      <c r="J64" s="297">
        <v>0.15097536131420131</v>
      </c>
      <c r="K64" s="297">
        <v>0.1021407038911214</v>
      </c>
      <c r="L64" s="297">
        <v>0.15507825343825871</v>
      </c>
      <c r="M64" s="297">
        <v>0.15134758482098501</v>
      </c>
      <c r="N64" s="297">
        <v>0.1091402595405201</v>
      </c>
      <c r="O64" s="297">
        <v>0.20650775063911231</v>
      </c>
      <c r="P64" s="297">
        <v>0.15686232452737339</v>
      </c>
      <c r="Q64" s="297">
        <v>0.1497058544755101</v>
      </c>
      <c r="R64" s="297">
        <v>9.3344778555212074E-2</v>
      </c>
      <c r="S64" s="297">
        <v>9.0754279214880232E-2</v>
      </c>
      <c r="T64" s="297">
        <v>0.1090057396641729</v>
      </c>
      <c r="U64" s="297">
        <v>8.9630748756479375E-2</v>
      </c>
      <c r="V64" s="297">
        <v>0.1233915612356019</v>
      </c>
      <c r="W64" s="297">
        <v>0.1201016695013975</v>
      </c>
      <c r="DA64" s="122" t="s">
        <v>1636</v>
      </c>
    </row>
    <row r="65" spans="1:105" ht="12" customHeight="1" x14ac:dyDescent="0.25">
      <c r="A65" s="59" t="s">
        <v>70</v>
      </c>
      <c r="B65" s="297">
        <v>0.55254545390987286</v>
      </c>
      <c r="C65" s="297">
        <v>0.6309721184950341</v>
      </c>
      <c r="D65" s="297">
        <v>0.1375752120692818</v>
      </c>
      <c r="E65" s="297">
        <v>5.1306439911419602E-2</v>
      </c>
      <c r="F65" s="297">
        <v>2.5270487778213231E-2</v>
      </c>
      <c r="G65" s="297">
        <v>3.0959044201203371E-2</v>
      </c>
      <c r="H65" s="297">
        <v>2.664885377509587E-2</v>
      </c>
      <c r="I65" s="297">
        <v>2.8552266880314921E-2</v>
      </c>
      <c r="J65" s="297">
        <v>2.742512521910654E-2</v>
      </c>
      <c r="K65" s="297">
        <v>0</v>
      </c>
      <c r="L65" s="297">
        <v>0</v>
      </c>
      <c r="M65" s="297">
        <v>3.4356187705878102E-2</v>
      </c>
      <c r="N65" s="297">
        <v>6.6034233054303629E-2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1637</v>
      </c>
    </row>
    <row r="66" spans="1:105" ht="12" customHeight="1" x14ac:dyDescent="0.25">
      <c r="A66" s="59" t="s">
        <v>162</v>
      </c>
      <c r="B66" s="297">
        <v>1.810840647513835</v>
      </c>
      <c r="C66" s="297">
        <v>2.0435914613059349</v>
      </c>
      <c r="D66" s="297">
        <v>1.1324826882626491</v>
      </c>
      <c r="E66" s="297">
        <v>1.729231198563693</v>
      </c>
      <c r="F66" s="297">
        <v>2.7376756417755019</v>
      </c>
      <c r="G66" s="297">
        <v>3.7506208307482192</v>
      </c>
      <c r="H66" s="297">
        <v>3.6145106419786228</v>
      </c>
      <c r="I66" s="297">
        <v>4.027645661654641</v>
      </c>
      <c r="J66" s="297">
        <v>3.5837351018595749</v>
      </c>
      <c r="K66" s="297">
        <v>2.6459122994862549</v>
      </c>
      <c r="L66" s="297">
        <v>3.8253901293390129</v>
      </c>
      <c r="M66" s="297">
        <v>3.279785744290677</v>
      </c>
      <c r="N66" s="297">
        <v>2.6924045700210462</v>
      </c>
      <c r="O66" s="297">
        <v>3.451062036364394</v>
      </c>
      <c r="P66" s="297">
        <v>3.259797879483922</v>
      </c>
      <c r="Q66" s="297">
        <v>3.609889728237262</v>
      </c>
      <c r="R66" s="297">
        <v>3.6656279041544471</v>
      </c>
      <c r="S66" s="297">
        <v>4.0179704872744564</v>
      </c>
      <c r="T66" s="297">
        <v>4.5145884766508217</v>
      </c>
      <c r="U66" s="297">
        <v>3.7321957502195842</v>
      </c>
      <c r="V66" s="297">
        <v>3.305275964158318</v>
      </c>
      <c r="W66" s="297">
        <v>3.8471139370678209</v>
      </c>
      <c r="DA66" s="122" t="s">
        <v>1638</v>
      </c>
    </row>
    <row r="67" spans="1:105" ht="12" customHeight="1" x14ac:dyDescent="0.25">
      <c r="A67" s="60" t="s">
        <v>1508</v>
      </c>
      <c r="B67" s="264">
        <v>0.74373323649534717</v>
      </c>
      <c r="C67" s="264">
        <v>0.93176075194778074</v>
      </c>
      <c r="D67" s="264">
        <v>0.48382244262148671</v>
      </c>
      <c r="E67" s="264">
        <v>0.71814273013913399</v>
      </c>
      <c r="F67" s="264">
        <v>1.037564440083441</v>
      </c>
      <c r="G67" s="264">
        <v>1.322038749913423</v>
      </c>
      <c r="H67" s="264">
        <v>1.2592016034323781</v>
      </c>
      <c r="I67" s="264">
        <v>1.4647306136287559</v>
      </c>
      <c r="J67" s="264">
        <v>1.434455360066625</v>
      </c>
      <c r="K67" s="264">
        <v>1.2358799694117231</v>
      </c>
      <c r="L67" s="264">
        <v>1.405468316192362</v>
      </c>
      <c r="M67" s="264">
        <v>1.1504473024996991</v>
      </c>
      <c r="N67" s="264">
        <v>1.4278902252337931</v>
      </c>
      <c r="O67" s="264">
        <v>1.4808976418308391</v>
      </c>
      <c r="P67" s="264">
        <v>1.259572643025874</v>
      </c>
      <c r="Q67" s="264">
        <v>1.2791349570679851</v>
      </c>
      <c r="R67" s="264">
        <v>1.0961646218878649</v>
      </c>
      <c r="S67" s="264">
        <v>1.2133038135384171</v>
      </c>
      <c r="T67" s="264">
        <v>1.384464746355369</v>
      </c>
      <c r="U67" s="264">
        <v>1.118314153652477</v>
      </c>
      <c r="V67" s="264">
        <v>1.0442790001237869</v>
      </c>
      <c r="W67" s="264">
        <v>1.1952787132379159</v>
      </c>
      <c r="DA67" s="72" t="s">
        <v>1639</v>
      </c>
    </row>
    <row r="68" spans="1:105" ht="12" customHeight="1" x14ac:dyDescent="0.25">
      <c r="A68" s="147" t="s">
        <v>30</v>
      </c>
      <c r="B68" s="231">
        <v>8.01031097152968E-2</v>
      </c>
      <c r="C68" s="231">
        <v>0.17069433199011211</v>
      </c>
      <c r="D68" s="231">
        <v>0.1356051215824845</v>
      </c>
      <c r="E68" s="231">
        <v>0.1510828224158936</v>
      </c>
      <c r="F68" s="231">
        <v>0.2021683068874699</v>
      </c>
      <c r="G68" s="231">
        <v>0.20764285262940649</v>
      </c>
      <c r="H68" s="231">
        <v>0.17252030295705201</v>
      </c>
      <c r="I68" s="231">
        <v>0.25610411124937388</v>
      </c>
      <c r="J68" s="231">
        <v>0.23460094960662001</v>
      </c>
      <c r="K68" s="231">
        <v>0.1095451511397499</v>
      </c>
      <c r="L68" s="231">
        <v>0.1067118737737507</v>
      </c>
      <c r="M68" s="231">
        <v>0.1147439299425466</v>
      </c>
      <c r="N68" s="231">
        <v>7.7665984230346694E-2</v>
      </c>
      <c r="O68" s="231">
        <v>8.4197036590226371E-2</v>
      </c>
      <c r="P68" s="231">
        <v>6.7623028582220288E-2</v>
      </c>
      <c r="Q68" s="231">
        <v>5.8498439408480422E-2</v>
      </c>
      <c r="R68" s="231">
        <v>5.5368407716324487E-2</v>
      </c>
      <c r="S68" s="231">
        <v>6.2600322760472296E-2</v>
      </c>
      <c r="T68" s="231">
        <v>6.2266954383933107E-2</v>
      </c>
      <c r="U68" s="231">
        <v>5.2452247160313888E-2</v>
      </c>
      <c r="V68" s="231">
        <v>5.1225117955557523E-2</v>
      </c>
      <c r="W68" s="231">
        <v>6.2710836879522655E-2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1.4200417957784E-2</v>
      </c>
      <c r="C70" s="231">
        <v>2.9342713869257159E-2</v>
      </c>
      <c r="D70" s="231">
        <v>1.492838639462442E-2</v>
      </c>
      <c r="E70" s="231">
        <v>2.2986709692158411E-2</v>
      </c>
      <c r="F70" s="231">
        <v>2.4860082650426E-2</v>
      </c>
      <c r="G70" s="231">
        <v>2.9125497668529891E-2</v>
      </c>
      <c r="H70" s="231">
        <v>3.6162282539781432E-2</v>
      </c>
      <c r="I70" s="231">
        <v>3.3660857060693293E-2</v>
      </c>
      <c r="J70" s="231">
        <v>2.372847802207103E-2</v>
      </c>
      <c r="K70" s="231">
        <v>4.8196956058202218E-3</v>
      </c>
      <c r="L70" s="231">
        <v>6.6304062103058354E-3</v>
      </c>
      <c r="M70" s="231">
        <v>1.373380365682491E-2</v>
      </c>
      <c r="N70" s="231">
        <v>4.6378639252291397E-3</v>
      </c>
      <c r="O70" s="231">
        <v>1.278534400243121E-2</v>
      </c>
      <c r="P70" s="231">
        <v>1.2215335307404211E-2</v>
      </c>
      <c r="Q70" s="231">
        <v>6.6318380365997989E-3</v>
      </c>
      <c r="R70" s="231">
        <v>1.423948914342309E-2</v>
      </c>
      <c r="S70" s="231">
        <v>1.327543306072739E-2</v>
      </c>
      <c r="T70" s="231">
        <v>1.130696510443141E-2</v>
      </c>
      <c r="U70" s="231">
        <v>1.053376493307793E-2</v>
      </c>
      <c r="V70" s="231">
        <v>9.3219028016172968E-3</v>
      </c>
      <c r="W70" s="231">
        <v>8.196150103209187E-3</v>
      </c>
      <c r="DA70" s="73" t="s">
        <v>1642</v>
      </c>
    </row>
    <row r="71" spans="1:105" ht="12" customHeight="1" x14ac:dyDescent="0.25">
      <c r="A71" s="147" t="s">
        <v>160</v>
      </c>
      <c r="B71" s="231">
        <v>6.6602565940581185E-2</v>
      </c>
      <c r="C71" s="231">
        <v>7.2171690764504193E-2</v>
      </c>
      <c r="D71" s="231">
        <v>1.9701617724826259E-2</v>
      </c>
      <c r="E71" s="231">
        <v>5.6595548850451073E-2</v>
      </c>
      <c r="F71" s="231">
        <v>3.8181703198475303E-2</v>
      </c>
      <c r="G71" s="231">
        <v>3.8322985416583411E-2</v>
      </c>
      <c r="H71" s="231">
        <v>3.6664987571418402E-2</v>
      </c>
      <c r="I71" s="231">
        <v>3.6061043190134909E-2</v>
      </c>
      <c r="J71" s="231">
        <v>2.6478040448656322E-2</v>
      </c>
      <c r="K71" s="231">
        <v>1.289199329877091E-2</v>
      </c>
      <c r="L71" s="231">
        <v>2.3688535391609991E-2</v>
      </c>
      <c r="M71" s="231">
        <v>2.4525638441321201E-2</v>
      </c>
      <c r="N71" s="231">
        <v>1.2421915831724899E-2</v>
      </c>
      <c r="O71" s="231">
        <v>2.278982288981234E-2</v>
      </c>
      <c r="P71" s="231">
        <v>1.633592160758594E-2</v>
      </c>
      <c r="Q71" s="231">
        <v>1.7777156421911331E-2</v>
      </c>
      <c r="R71" s="231">
        <v>1.270420732986865E-2</v>
      </c>
      <c r="S71" s="231">
        <v>1.161714681560048E-2</v>
      </c>
      <c r="T71" s="231">
        <v>1.271542819808516E-2</v>
      </c>
      <c r="U71" s="231">
        <v>1.0733135474068701E-2</v>
      </c>
      <c r="V71" s="231">
        <v>1.3421560716144511E-2</v>
      </c>
      <c r="W71" s="231">
        <v>1.3804352201674339E-2</v>
      </c>
      <c r="DA71" s="73" t="s">
        <v>1643</v>
      </c>
    </row>
    <row r="72" spans="1:105" ht="12" customHeight="1" x14ac:dyDescent="0.25">
      <c r="A72" s="147" t="s">
        <v>70</v>
      </c>
      <c r="B72" s="231">
        <v>0.13524563468893919</v>
      </c>
      <c r="C72" s="231">
        <v>0.15444199935595671</v>
      </c>
      <c r="D72" s="231">
        <v>3.3674056572385369E-2</v>
      </c>
      <c r="E72" s="231">
        <v>1.037048844909708E-2</v>
      </c>
      <c r="F72" s="231">
        <v>4.6729831695987512E-3</v>
      </c>
      <c r="G72" s="231">
        <v>5.4747589670179802E-3</v>
      </c>
      <c r="H72" s="231">
        <v>4.5317060727507984E-3</v>
      </c>
      <c r="I72" s="231">
        <v>5.2993679573281717E-3</v>
      </c>
      <c r="J72" s="231">
        <v>4.6630038345904156E-3</v>
      </c>
      <c r="K72" s="231">
        <v>0</v>
      </c>
      <c r="L72" s="231">
        <v>0</v>
      </c>
      <c r="M72" s="231">
        <v>5.3974320461422443E-3</v>
      </c>
      <c r="N72" s="231">
        <v>7.2863516641501151E-3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1644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8.9759220364894476E-2</v>
      </c>
      <c r="F73" s="231">
        <v>0.19470135169797359</v>
      </c>
      <c r="G73" s="231">
        <v>0.26889853564587579</v>
      </c>
      <c r="H73" s="231">
        <v>0.30288319527616869</v>
      </c>
      <c r="I73" s="231">
        <v>0.27014575279437969</v>
      </c>
      <c r="J73" s="231">
        <v>0.24183048624081521</v>
      </c>
      <c r="K73" s="231">
        <v>0.17458082836616851</v>
      </c>
      <c r="L73" s="231">
        <v>0.1790325459978582</v>
      </c>
      <c r="M73" s="231">
        <v>0.17016205041508509</v>
      </c>
      <c r="N73" s="231">
        <v>9.5659475877827499E-2</v>
      </c>
      <c r="O73" s="231">
        <v>0.27566073460402979</v>
      </c>
      <c r="P73" s="231">
        <v>0.27745098557718739</v>
      </c>
      <c r="Q73" s="231">
        <v>0.20512864744122131</v>
      </c>
      <c r="R73" s="231">
        <v>0.21350456735974871</v>
      </c>
      <c r="S73" s="231">
        <v>0.2487864762661755</v>
      </c>
      <c r="T73" s="231">
        <v>0.3005628224283497</v>
      </c>
      <c r="U73" s="231">
        <v>0.21294767332467399</v>
      </c>
      <c r="V73" s="231">
        <v>0.25529622742989261</v>
      </c>
      <c r="W73" s="231">
        <v>0.30412067829228417</v>
      </c>
      <c r="DA73" s="73" t="s">
        <v>1645</v>
      </c>
    </row>
    <row r="74" spans="1:105" ht="12" customHeight="1" x14ac:dyDescent="0.25">
      <c r="A74" s="147" t="s">
        <v>162</v>
      </c>
      <c r="B74" s="231">
        <v>0.44758150819274589</v>
      </c>
      <c r="C74" s="231">
        <v>0.50511001596795058</v>
      </c>
      <c r="D74" s="231">
        <v>0.27991326034716613</v>
      </c>
      <c r="E74" s="231">
        <v>0.35295313899847242</v>
      </c>
      <c r="F74" s="231">
        <v>0.51120987982646116</v>
      </c>
      <c r="G74" s="231">
        <v>0.66975702163575268</v>
      </c>
      <c r="H74" s="231">
        <v>0.62068230219517107</v>
      </c>
      <c r="I74" s="231">
        <v>0.75486865401210956</v>
      </c>
      <c r="J74" s="231">
        <v>0.61530395787048653</v>
      </c>
      <c r="K74" s="231">
        <v>0.32694199944447988</v>
      </c>
      <c r="L74" s="231">
        <v>0.57205407861548097</v>
      </c>
      <c r="M74" s="231">
        <v>0.52031260236328114</v>
      </c>
      <c r="N74" s="231">
        <v>0.29999772653954238</v>
      </c>
      <c r="O74" s="231">
        <v>0.37284764523927572</v>
      </c>
      <c r="P74" s="231">
        <v>0.33234543021995627</v>
      </c>
      <c r="Q74" s="231">
        <v>0.41965411837725608</v>
      </c>
      <c r="R74" s="231">
        <v>0.48840484704120091</v>
      </c>
      <c r="S74" s="231">
        <v>0.5035158579520207</v>
      </c>
      <c r="T74" s="231">
        <v>0.51555361549829415</v>
      </c>
      <c r="U74" s="231">
        <v>0.43753021015283911</v>
      </c>
      <c r="V74" s="231">
        <v>0.35196488039284929</v>
      </c>
      <c r="W74" s="231">
        <v>0.43288853124292709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3.4394801368167041E-2</v>
      </c>
      <c r="F76" s="231">
        <v>6.1770132653036353E-2</v>
      </c>
      <c r="G76" s="231">
        <v>0.10281709795025699</v>
      </c>
      <c r="H76" s="231">
        <v>8.5756826820035617E-2</v>
      </c>
      <c r="I76" s="231">
        <v>6.3492702194441281E-2</v>
      </c>
      <c r="J76" s="231">
        <v>7.4580943625926863E-2</v>
      </c>
      <c r="K76" s="231">
        <v>0.10186359846474979</v>
      </c>
      <c r="L76" s="231">
        <v>0.14159634347280389</v>
      </c>
      <c r="M76" s="231">
        <v>0.16515701154900481</v>
      </c>
      <c r="N76" s="231">
        <v>0.12610916880292619</v>
      </c>
      <c r="O76" s="231">
        <v>0.2201063820834569</v>
      </c>
      <c r="P76" s="231">
        <v>0.28000297817512237</v>
      </c>
      <c r="Q76" s="231">
        <v>0.28549272547387622</v>
      </c>
      <c r="R76" s="231">
        <v>0.30040635160322388</v>
      </c>
      <c r="S76" s="231">
        <v>0.36619574369154362</v>
      </c>
      <c r="T76" s="231">
        <v>0.4740064221552282</v>
      </c>
      <c r="U76" s="231">
        <v>0.3893267831151791</v>
      </c>
      <c r="V76" s="231">
        <v>0.35732855477221848</v>
      </c>
      <c r="W76" s="231">
        <v>0.36408624129620298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4.5098125170295461E-2</v>
      </c>
      <c r="J77" s="231">
        <v>0.2132695004174584</v>
      </c>
      <c r="K77" s="231">
        <v>0.50523670309198365</v>
      </c>
      <c r="L77" s="231">
        <v>0.37575453273055182</v>
      </c>
      <c r="M77" s="231">
        <v>0.13641483408549329</v>
      </c>
      <c r="N77" s="231">
        <v>0.80411173836204664</v>
      </c>
      <c r="O77" s="231">
        <v>0.49251067642160662</v>
      </c>
      <c r="P77" s="231">
        <v>0.27359896355639718</v>
      </c>
      <c r="Q77" s="231">
        <v>0.28595203190863983</v>
      </c>
      <c r="R77" s="231">
        <v>1.1536751694075351E-2</v>
      </c>
      <c r="S77" s="231">
        <v>7.3128329918771204E-3</v>
      </c>
      <c r="T77" s="231">
        <v>8.05253858704757E-3</v>
      </c>
      <c r="U77" s="231">
        <v>4.7903394923235728E-3</v>
      </c>
      <c r="V77" s="231">
        <v>5.7207560555070404E-3</v>
      </c>
      <c r="W77" s="231">
        <v>9.4719232220958384E-3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22.842140531371374</v>
      </c>
      <c r="C79" s="263">
        <f t="shared" si="2"/>
        <v>28.986793851795866</v>
      </c>
      <c r="D79" s="263">
        <f t="shared" si="2"/>
        <v>15.506365836713185</v>
      </c>
      <c r="E79" s="263">
        <f t="shared" si="2"/>
        <v>22.882400232607704</v>
      </c>
      <c r="F79" s="263">
        <f t="shared" si="2"/>
        <v>32.406539375926684</v>
      </c>
      <c r="G79" s="263">
        <f t="shared" si="2"/>
        <v>40.835332085882428</v>
      </c>
      <c r="H79" s="263">
        <f t="shared" si="2"/>
        <v>38.601817064536974</v>
      </c>
      <c r="I79" s="263">
        <f t="shared" si="2"/>
        <v>44.324990522372367</v>
      </c>
      <c r="J79" s="263">
        <f t="shared" si="2"/>
        <v>40.680209574392848</v>
      </c>
      <c r="K79" s="263">
        <f t="shared" si="2"/>
        <v>28.507617884728003</v>
      </c>
      <c r="L79" s="263">
        <f t="shared" si="2"/>
        <v>36.397739160906973</v>
      </c>
      <c r="M79" s="263">
        <f t="shared" si="2"/>
        <v>33.204093254295429</v>
      </c>
      <c r="N79" s="263">
        <f t="shared" si="2"/>
        <v>28.41062761518074</v>
      </c>
      <c r="O79" s="263">
        <f t="shared" si="2"/>
        <v>36.702658490857964</v>
      </c>
      <c r="P79" s="263">
        <f t="shared" si="2"/>
        <v>34.503635839212578</v>
      </c>
      <c r="Q79" s="263">
        <f t="shared" si="2"/>
        <v>35.230025297633624</v>
      </c>
      <c r="R79" s="263">
        <f t="shared" si="2"/>
        <v>33.75348483124742</v>
      </c>
      <c r="S79" s="263">
        <f t="shared" si="2"/>
        <v>37.687347973100827</v>
      </c>
      <c r="T79" s="263">
        <f t="shared" si="2"/>
        <v>43.062343541028341</v>
      </c>
      <c r="U79" s="263">
        <f t="shared" si="2"/>
        <v>35.104059445878711</v>
      </c>
      <c r="V79" s="263">
        <f t="shared" si="2"/>
        <v>32.842896703925952</v>
      </c>
      <c r="W79" s="263">
        <f t="shared" si="2"/>
        <v>37.479434195615518</v>
      </c>
      <c r="DA79" s="70"/>
    </row>
    <row r="80" spans="1:105" ht="12" customHeight="1" x14ac:dyDescent="0.25">
      <c r="A80" s="60" t="s">
        <v>1523</v>
      </c>
      <c r="B80" s="264">
        <v>20.567793495308798</v>
      </c>
      <c r="C80" s="264">
        <v>26.21465157187421</v>
      </c>
      <c r="D80" s="264">
        <v>13.781789738765131</v>
      </c>
      <c r="E80" s="264">
        <v>20.42081683631622</v>
      </c>
      <c r="F80" s="264">
        <v>29.464312175667128</v>
      </c>
      <c r="G80" s="264">
        <v>37.340236764577583</v>
      </c>
      <c r="H80" s="264">
        <v>35.421537644084367</v>
      </c>
      <c r="I80" s="264">
        <v>40.571558640628943</v>
      </c>
      <c r="J80" s="264">
        <v>37.160747762404092</v>
      </c>
      <c r="K80" s="264">
        <v>26.320562424436801</v>
      </c>
      <c r="L80" s="264">
        <v>33.220967826243509</v>
      </c>
      <c r="M80" s="264">
        <v>30.33989268242405</v>
      </c>
      <c r="N80" s="264">
        <v>25.91852206582363</v>
      </c>
      <c r="O80" s="264">
        <v>33.813120537238923</v>
      </c>
      <c r="P80" s="264">
        <v>31.626037066985759</v>
      </c>
      <c r="Q80" s="264">
        <v>31.78424839050329</v>
      </c>
      <c r="R80" s="264">
        <v>31.084344751937699</v>
      </c>
      <c r="S80" s="264">
        <v>34.696379063115053</v>
      </c>
      <c r="T80" s="264">
        <v>39.870095895407623</v>
      </c>
      <c r="U80" s="264">
        <v>32.222251207300268</v>
      </c>
      <c r="V80" s="264">
        <v>30.173346121079629</v>
      </c>
      <c r="W80" s="264">
        <v>34.2934820733309</v>
      </c>
      <c r="DA80" s="72" t="s">
        <v>1651</v>
      </c>
    </row>
    <row r="81" spans="1:105" ht="12" customHeight="1" x14ac:dyDescent="0.25">
      <c r="A81" s="59" t="s">
        <v>30</v>
      </c>
      <c r="B81" s="232">
        <v>2.6654468464314132</v>
      </c>
      <c r="C81" s="232">
        <v>5.6798877162677419</v>
      </c>
      <c r="D81" s="232">
        <v>4.5122872878049876</v>
      </c>
      <c r="E81" s="232">
        <v>5.0273108495998757</v>
      </c>
      <c r="F81" s="232">
        <v>6.7271904668475146</v>
      </c>
      <c r="G81" s="232">
        <v>6.9093570610702963</v>
      </c>
      <c r="H81" s="232">
        <v>5.7406472619683191</v>
      </c>
      <c r="I81" s="232">
        <v>8.6384146029546827</v>
      </c>
      <c r="J81" s="232">
        <v>8.3729974742157758</v>
      </c>
      <c r="K81" s="232">
        <v>4.5982341944462641</v>
      </c>
      <c r="L81" s="232">
        <v>4.0772129341116283</v>
      </c>
      <c r="M81" s="232">
        <v>4.0341803858949934</v>
      </c>
      <c r="N81" s="232">
        <v>3.7560881052540549</v>
      </c>
      <c r="O81" s="232">
        <v>3.3443906046904588</v>
      </c>
      <c r="P81" s="232">
        <v>2.499822342591087</v>
      </c>
      <c r="Q81" s="232">
        <v>2.1729504804330282</v>
      </c>
      <c r="R81" s="232">
        <v>1.8507665961837261</v>
      </c>
      <c r="S81" s="232">
        <v>2.0884103274065149</v>
      </c>
      <c r="T81" s="232">
        <v>2.077071166972086</v>
      </c>
      <c r="U81" s="232">
        <v>1.748529452591475</v>
      </c>
      <c r="V81" s="232">
        <v>1.7084638324613399</v>
      </c>
      <c r="W81" s="232">
        <v>2.0937396302319669</v>
      </c>
      <c r="DA81" s="71" t="s">
        <v>1652</v>
      </c>
    </row>
    <row r="82" spans="1:105" ht="12" customHeight="1" x14ac:dyDescent="0.25">
      <c r="A82" s="59" t="s">
        <v>33</v>
      </c>
      <c r="B82" s="297">
        <v>0.38737058353844139</v>
      </c>
      <c r="C82" s="297">
        <v>0.80043448213473789</v>
      </c>
      <c r="D82" s="297">
        <v>0.40722870032167802</v>
      </c>
      <c r="E82" s="297">
        <v>0.62705021595503052</v>
      </c>
      <c r="F82" s="297">
        <v>0.67815361151610731</v>
      </c>
      <c r="G82" s="297">
        <v>0.79450908144020405</v>
      </c>
      <c r="H82" s="297">
        <v>0.98646423866971411</v>
      </c>
      <c r="I82" s="297">
        <v>0.93078103194647888</v>
      </c>
      <c r="J82" s="297">
        <v>0.69426606525883361</v>
      </c>
      <c r="K82" s="297">
        <v>0.16585264393963639</v>
      </c>
      <c r="L82" s="297">
        <v>0.20768046347084421</v>
      </c>
      <c r="M82" s="297">
        <v>0.39584146774602941</v>
      </c>
      <c r="N82" s="297">
        <v>0.18387715837652319</v>
      </c>
      <c r="O82" s="297">
        <v>0.41632977020903161</v>
      </c>
      <c r="P82" s="297">
        <v>0.37019008402675502</v>
      </c>
      <c r="Q82" s="297">
        <v>0.20195021549095951</v>
      </c>
      <c r="R82" s="297">
        <v>0.39020145794177941</v>
      </c>
      <c r="S82" s="297">
        <v>0.36307205029156903</v>
      </c>
      <c r="T82" s="297">
        <v>0.3092036883159926</v>
      </c>
      <c r="U82" s="297">
        <v>0.2878706155186555</v>
      </c>
      <c r="V82" s="297">
        <v>0.25487794287283838</v>
      </c>
      <c r="W82" s="297">
        <v>0.22433386618830831</v>
      </c>
      <c r="DA82" s="122" t="s">
        <v>1653</v>
      </c>
    </row>
    <row r="83" spans="1:105" ht="12" customHeight="1" x14ac:dyDescent="0.25">
      <c r="A83" s="59" t="s">
        <v>160</v>
      </c>
      <c r="B83" s="297">
        <v>1.8774743092093329</v>
      </c>
      <c r="C83" s="297">
        <v>2.0344635878359791</v>
      </c>
      <c r="D83" s="297">
        <v>0.55537321431766118</v>
      </c>
      <c r="E83" s="297">
        <v>1.5953843141286721</v>
      </c>
      <c r="F83" s="297">
        <v>1.0763123886389969</v>
      </c>
      <c r="G83" s="297">
        <v>1.080295024008973</v>
      </c>
      <c r="H83" s="297">
        <v>1.033557359850525</v>
      </c>
      <c r="I83" s="297">
        <v>1.030429234850692</v>
      </c>
      <c r="J83" s="297">
        <v>0.80057021361467562</v>
      </c>
      <c r="K83" s="297">
        <v>0.45843776931258129</v>
      </c>
      <c r="L83" s="297">
        <v>0.76674552376829952</v>
      </c>
      <c r="M83" s="297">
        <v>0.73047996099793511</v>
      </c>
      <c r="N83" s="297">
        <v>0.50892747166374275</v>
      </c>
      <c r="O83" s="297">
        <v>0.76687314623992897</v>
      </c>
      <c r="P83" s="297">
        <v>0.51158824912260559</v>
      </c>
      <c r="Q83" s="297">
        <v>0.55941001147447467</v>
      </c>
      <c r="R83" s="297">
        <v>0.35974898946997907</v>
      </c>
      <c r="S83" s="297">
        <v>0.32832286546560852</v>
      </c>
      <c r="T83" s="297">
        <v>0.35932475217751558</v>
      </c>
      <c r="U83" s="297">
        <v>0.30310831890626011</v>
      </c>
      <c r="V83" s="297">
        <v>0.37921738087429568</v>
      </c>
      <c r="W83" s="297">
        <v>0.39044377216914111</v>
      </c>
      <c r="DA83" s="122" t="s">
        <v>1654</v>
      </c>
    </row>
    <row r="84" spans="1:105" ht="12" customHeight="1" x14ac:dyDescent="0.25">
      <c r="A84" s="59" t="s">
        <v>70</v>
      </c>
      <c r="B84" s="297">
        <v>3.9123849911944939</v>
      </c>
      <c r="C84" s="297">
        <v>4.4676973247975109</v>
      </c>
      <c r="D84" s="297">
        <v>0.97412292699462266</v>
      </c>
      <c r="E84" s="297">
        <v>0.29999743394987022</v>
      </c>
      <c r="F84" s="297">
        <v>0.1351800319388633</v>
      </c>
      <c r="G84" s="297">
        <v>0.1583737978843644</v>
      </c>
      <c r="H84" s="297">
        <v>0.1310931688428475</v>
      </c>
      <c r="I84" s="297">
        <v>0.1553957895058127</v>
      </c>
      <c r="J84" s="297">
        <v>0.14468204709035029</v>
      </c>
      <c r="K84" s="297">
        <v>0</v>
      </c>
      <c r="L84" s="297">
        <v>0</v>
      </c>
      <c r="M84" s="297">
        <v>0.16497208161497379</v>
      </c>
      <c r="N84" s="297">
        <v>0.30634636133548693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1655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2.5332472000807948</v>
      </c>
      <c r="F85" s="297">
        <v>5.4949970825921177</v>
      </c>
      <c r="G85" s="297">
        <v>7.5890416579103697</v>
      </c>
      <c r="H85" s="297">
        <v>8.5481803793047195</v>
      </c>
      <c r="I85" s="297">
        <v>7.7284693260746398</v>
      </c>
      <c r="J85" s="297">
        <v>7.3204890130046936</v>
      </c>
      <c r="K85" s="297">
        <v>6.2154464233426641</v>
      </c>
      <c r="L85" s="297">
        <v>5.8017696886737866</v>
      </c>
      <c r="M85" s="297">
        <v>5.0741833148833502</v>
      </c>
      <c r="N85" s="297">
        <v>3.9238352749244561</v>
      </c>
      <c r="O85" s="297">
        <v>9.2869465741365094</v>
      </c>
      <c r="P85" s="297">
        <v>8.6991866558977691</v>
      </c>
      <c r="Q85" s="297">
        <v>6.4626362883880066</v>
      </c>
      <c r="R85" s="297">
        <v>6.0530552472241448</v>
      </c>
      <c r="S85" s="297">
        <v>7.0395334719404037</v>
      </c>
      <c r="T85" s="297">
        <v>8.5036790999720893</v>
      </c>
      <c r="U85" s="297">
        <v>6.0208748763213622</v>
      </c>
      <c r="V85" s="297">
        <v>7.221793549151398</v>
      </c>
      <c r="W85" s="297">
        <v>8.6119971402589464</v>
      </c>
      <c r="DA85" s="122" t="s">
        <v>1656</v>
      </c>
    </row>
    <row r="86" spans="1:105" ht="12" customHeight="1" x14ac:dyDescent="0.25">
      <c r="A86" s="59" t="s">
        <v>162</v>
      </c>
      <c r="B86" s="297">
        <v>11.72511676493512</v>
      </c>
      <c r="C86" s="297">
        <v>13.232168460838251</v>
      </c>
      <c r="D86" s="297">
        <v>7.3327776093261789</v>
      </c>
      <c r="E86" s="297">
        <v>9.2461745884401019</v>
      </c>
      <c r="F86" s="297">
        <v>13.391964195653189</v>
      </c>
      <c r="G86" s="297">
        <v>17.545361323177321</v>
      </c>
      <c r="H86" s="297">
        <v>16.259770195941879</v>
      </c>
      <c r="I86" s="297">
        <v>20.045333059174119</v>
      </c>
      <c r="J86" s="297">
        <v>17.288817665037971</v>
      </c>
      <c r="K86" s="297">
        <v>10.80421040045332</v>
      </c>
      <c r="L86" s="297">
        <v>17.207275999884221</v>
      </c>
      <c r="M86" s="297">
        <v>14.40171887614127</v>
      </c>
      <c r="N86" s="297">
        <v>11.42213463609229</v>
      </c>
      <c r="O86" s="297">
        <v>11.659394148102811</v>
      </c>
      <c r="P86" s="297">
        <v>9.6722748827295959</v>
      </c>
      <c r="Q86" s="297">
        <v>12.27217188366309</v>
      </c>
      <c r="R86" s="297">
        <v>12.85268827649992</v>
      </c>
      <c r="S86" s="297">
        <v>13.22442517528526</v>
      </c>
      <c r="T86" s="297">
        <v>13.539168116575169</v>
      </c>
      <c r="U86" s="297">
        <v>11.482627836490909</v>
      </c>
      <c r="V86" s="297">
        <v>9.2415867435118795</v>
      </c>
      <c r="W86" s="297">
        <v>11.378382991102651</v>
      </c>
      <c r="DA86" s="122" t="s">
        <v>1657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1.091652234161878</v>
      </c>
      <c r="F87" s="297">
        <v>1.960514398480339</v>
      </c>
      <c r="G87" s="297">
        <v>3.2632988190860481</v>
      </c>
      <c r="H87" s="297">
        <v>2.7218250395063741</v>
      </c>
      <c r="I87" s="297">
        <v>2.0427355961225122</v>
      </c>
      <c r="J87" s="297">
        <v>2.5389252841817811</v>
      </c>
      <c r="K87" s="297">
        <v>4.0783809929423356</v>
      </c>
      <c r="L87" s="297">
        <v>5.1602832163347356</v>
      </c>
      <c r="M87" s="297">
        <v>5.5385165951455049</v>
      </c>
      <c r="N87" s="297">
        <v>5.8173130581770742</v>
      </c>
      <c r="O87" s="297">
        <v>8.3391862938601786</v>
      </c>
      <c r="P87" s="297">
        <v>9.8729748526179435</v>
      </c>
      <c r="Q87" s="297">
        <v>10.11512951105373</v>
      </c>
      <c r="R87" s="297">
        <v>9.5778841846181511</v>
      </c>
      <c r="S87" s="297">
        <v>11.652615172725691</v>
      </c>
      <c r="T87" s="297">
        <v>15.08164907139477</v>
      </c>
      <c r="U87" s="297">
        <v>12.379240107471601</v>
      </c>
      <c r="V87" s="297">
        <v>11.367406672207879</v>
      </c>
      <c r="W87" s="297">
        <v>11.59458467337989</v>
      </c>
      <c r="DA87" s="122" t="s">
        <v>1658</v>
      </c>
    </row>
    <row r="88" spans="1:105" ht="12" customHeight="1" x14ac:dyDescent="0.25">
      <c r="A88" s="60" t="s">
        <v>1532</v>
      </c>
      <c r="B88" s="264">
        <v>2.2743470360625762</v>
      </c>
      <c r="C88" s="264">
        <v>2.7721422799216571</v>
      </c>
      <c r="D88" s="264">
        <v>1.724576097948054</v>
      </c>
      <c r="E88" s="264">
        <v>2.461583396291485</v>
      </c>
      <c r="F88" s="264">
        <v>2.942227200259552</v>
      </c>
      <c r="G88" s="264">
        <v>3.4950953213048419</v>
      </c>
      <c r="H88" s="264">
        <v>3.1802794204526088</v>
      </c>
      <c r="I88" s="264">
        <v>3.7534318817434271</v>
      </c>
      <c r="J88" s="264">
        <v>3.5194618119887529</v>
      </c>
      <c r="K88" s="264">
        <v>2.1870554602912011</v>
      </c>
      <c r="L88" s="264">
        <v>3.176771334663465</v>
      </c>
      <c r="M88" s="264">
        <v>2.8642005718713759</v>
      </c>
      <c r="N88" s="264">
        <v>2.4921055493571109</v>
      </c>
      <c r="O88" s="264">
        <v>2.8895379536190382</v>
      </c>
      <c r="P88" s="264">
        <v>2.877598772226817</v>
      </c>
      <c r="Q88" s="264">
        <v>3.445776907130333</v>
      </c>
      <c r="R88" s="264">
        <v>2.6691400793097171</v>
      </c>
      <c r="S88" s="264">
        <v>2.9909689099857721</v>
      </c>
      <c r="T88" s="264">
        <v>3.1922476456207178</v>
      </c>
      <c r="U88" s="264">
        <v>2.8818082385784418</v>
      </c>
      <c r="V88" s="264">
        <v>2.6695505828463242</v>
      </c>
      <c r="W88" s="264">
        <v>3.1859521222846179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3.824842525598168</v>
      </c>
      <c r="C89" s="263">
        <f t="shared" si="3"/>
        <v>4.7210057835228971</v>
      </c>
      <c r="D89" s="263">
        <f t="shared" si="3"/>
        <v>2.7185942680695341</v>
      </c>
      <c r="E89" s="263">
        <f t="shared" si="3"/>
        <v>3.9429673248388086</v>
      </c>
      <c r="F89" s="263">
        <f t="shared" si="3"/>
        <v>5.1124943312984836</v>
      </c>
      <c r="G89" s="263">
        <f t="shared" si="3"/>
        <v>6.2719973205884569</v>
      </c>
      <c r="H89" s="263">
        <f t="shared" si="3"/>
        <v>5.8347085287993368</v>
      </c>
      <c r="I89" s="263">
        <f t="shared" si="3"/>
        <v>6.781210612938116</v>
      </c>
      <c r="J89" s="263">
        <f t="shared" si="3"/>
        <v>6.2669973328875139</v>
      </c>
      <c r="K89" s="263">
        <f t="shared" si="3"/>
        <v>4.1207186035910004</v>
      </c>
      <c r="L89" s="263">
        <f t="shared" si="3"/>
        <v>5.645928071195609</v>
      </c>
      <c r="M89" s="263">
        <f t="shared" si="3"/>
        <v>5.0924757782484793</v>
      </c>
      <c r="N89" s="263">
        <f t="shared" si="3"/>
        <v>4.3670987369969296</v>
      </c>
      <c r="O89" s="263">
        <f t="shared" si="3"/>
        <v>5.2742473940081744</v>
      </c>
      <c r="P89" s="263">
        <f t="shared" si="3"/>
        <v>5.0620565404955871</v>
      </c>
      <c r="Q89" s="263">
        <f t="shared" si="3"/>
        <v>5.660396771232846</v>
      </c>
      <c r="R89" s="263">
        <f t="shared" si="3"/>
        <v>4.9121929507645596</v>
      </c>
      <c r="S89" s="263">
        <f t="shared" si="3"/>
        <v>5.4575762619278203</v>
      </c>
      <c r="T89" s="263">
        <f t="shared" si="3"/>
        <v>5.9582851983038561</v>
      </c>
      <c r="U89" s="263">
        <f t="shared" si="3"/>
        <v>5.1550085572931801</v>
      </c>
      <c r="V89" s="263">
        <f t="shared" si="3"/>
        <v>4.7525931348071246</v>
      </c>
      <c r="W89" s="263">
        <f t="shared" si="3"/>
        <v>5.5742507747541463</v>
      </c>
      <c r="DA89" s="70"/>
    </row>
    <row r="90" spans="1:105" ht="12" customHeight="1" x14ac:dyDescent="0.25">
      <c r="A90" s="60" t="s">
        <v>1535</v>
      </c>
      <c r="B90" s="264">
        <v>1.6985670175882921</v>
      </c>
      <c r="C90" s="264">
        <v>2.1293440269597701</v>
      </c>
      <c r="D90" s="264">
        <v>1.106296821539787</v>
      </c>
      <c r="E90" s="264">
        <v>1.6416454933562961</v>
      </c>
      <c r="F90" s="264">
        <v>2.3618210454208279</v>
      </c>
      <c r="G90" s="264">
        <v>3.0044504326183108</v>
      </c>
      <c r="H90" s="264">
        <v>2.8614814297181508</v>
      </c>
      <c r="I90" s="264">
        <v>3.272146184955679</v>
      </c>
      <c r="J90" s="264">
        <v>2.976670336369359</v>
      </c>
      <c r="K90" s="264">
        <v>2.0760515470070722</v>
      </c>
      <c r="L90" s="264">
        <v>2.6759806637248849</v>
      </c>
      <c r="M90" s="264">
        <v>2.4147491914821368</v>
      </c>
      <c r="N90" s="264">
        <v>2.037241899428659</v>
      </c>
      <c r="O90" s="264">
        <v>2.5728330175629028</v>
      </c>
      <c r="P90" s="264">
        <v>2.37180404417566</v>
      </c>
      <c r="Q90" s="264">
        <v>2.4389574185202449</v>
      </c>
      <c r="R90" s="264">
        <v>2.4168274291029661</v>
      </c>
      <c r="S90" s="264">
        <v>2.6613345988561501</v>
      </c>
      <c r="T90" s="264">
        <v>2.9738690662185641</v>
      </c>
      <c r="U90" s="264">
        <v>2.460820652232488</v>
      </c>
      <c r="V90" s="264">
        <v>2.2568438354713241</v>
      </c>
      <c r="W90" s="264">
        <v>2.5957202955034488</v>
      </c>
      <c r="DA90" s="72" t="s">
        <v>1660</v>
      </c>
    </row>
    <row r="91" spans="1:105" ht="12" customHeight="1" x14ac:dyDescent="0.25">
      <c r="A91" s="59" t="s">
        <v>30</v>
      </c>
      <c r="B91" s="232">
        <v>0.18419943414344611</v>
      </c>
      <c r="C91" s="232">
        <v>0.39251658862961658</v>
      </c>
      <c r="D91" s="232">
        <v>0.31182792717068381</v>
      </c>
      <c r="E91" s="232">
        <v>0.42070911307808112</v>
      </c>
      <c r="F91" s="232">
        <v>0.61535628921021235</v>
      </c>
      <c r="G91" s="232">
        <v>0.66089686066775843</v>
      </c>
      <c r="H91" s="232">
        <v>0.57101980827301724</v>
      </c>
      <c r="I91" s="232">
        <v>0.77665336955280662</v>
      </c>
      <c r="J91" s="232">
        <v>0.77661678713849969</v>
      </c>
      <c r="K91" s="232">
        <v>0.50388183939986109</v>
      </c>
      <c r="L91" s="232">
        <v>0.40558530245162538</v>
      </c>
      <c r="M91" s="232">
        <v>0.41109449908757861</v>
      </c>
      <c r="N91" s="232">
        <v>0.3961722227288258</v>
      </c>
      <c r="O91" s="232">
        <v>0.44294416423473731</v>
      </c>
      <c r="P91" s="232">
        <v>0.37698701794885647</v>
      </c>
      <c r="Q91" s="232">
        <v>0.28600757967510282</v>
      </c>
      <c r="R91" s="232">
        <v>0.23618986782222581</v>
      </c>
      <c r="S91" s="232">
        <v>0.283923263444117</v>
      </c>
      <c r="T91" s="232">
        <v>0.30990798916265622</v>
      </c>
      <c r="U91" s="232">
        <v>0.2543028832595019</v>
      </c>
      <c r="V91" s="232">
        <v>0.27341489979985267</v>
      </c>
      <c r="W91" s="232">
        <v>0.31676149318753433</v>
      </c>
      <c r="DA91" s="71" t="s">
        <v>1661</v>
      </c>
    </row>
    <row r="92" spans="1:105" ht="12" customHeight="1" x14ac:dyDescent="0.25">
      <c r="A92" s="59" t="s">
        <v>33</v>
      </c>
      <c r="B92" s="297">
        <v>3.2332001902557007E-2</v>
      </c>
      <c r="C92" s="297">
        <v>6.6808504050190398E-2</v>
      </c>
      <c r="D92" s="297">
        <v>3.3989465574041741E-2</v>
      </c>
      <c r="E92" s="297">
        <v>6.3377659119247698E-2</v>
      </c>
      <c r="F92" s="297">
        <v>7.4921884233975472E-2</v>
      </c>
      <c r="G92" s="297">
        <v>9.1787303276228735E-2</v>
      </c>
      <c r="H92" s="297">
        <v>0.11851118755306669</v>
      </c>
      <c r="I92" s="297">
        <v>0.10107142838656499</v>
      </c>
      <c r="J92" s="297">
        <v>7.7774896938576352E-2</v>
      </c>
      <c r="K92" s="297">
        <v>2.1950666478264571E-2</v>
      </c>
      <c r="L92" s="297">
        <v>2.4951815603157051E-2</v>
      </c>
      <c r="M92" s="297">
        <v>4.8718659792294297E-2</v>
      </c>
      <c r="N92" s="297">
        <v>2.3424143900277371E-2</v>
      </c>
      <c r="O92" s="297">
        <v>6.6597380746570956E-2</v>
      </c>
      <c r="P92" s="297">
        <v>6.7426361339227081E-2</v>
      </c>
      <c r="Q92" s="297">
        <v>3.2104042893344453E-2</v>
      </c>
      <c r="R92" s="297">
        <v>6.0143152818326093E-2</v>
      </c>
      <c r="S92" s="297">
        <v>5.9616387519182842E-2</v>
      </c>
      <c r="T92" s="297">
        <v>5.5720339422330921E-2</v>
      </c>
      <c r="U92" s="297">
        <v>5.0566554304850353E-2</v>
      </c>
      <c r="V92" s="297">
        <v>4.926475578348561E-2</v>
      </c>
      <c r="W92" s="297">
        <v>4.0991351903180068E-2</v>
      </c>
      <c r="DA92" s="122" t="s">
        <v>1662</v>
      </c>
    </row>
    <row r="93" spans="1:105" ht="12" customHeight="1" x14ac:dyDescent="0.25">
      <c r="A93" s="59" t="s">
        <v>160</v>
      </c>
      <c r="B93" s="297">
        <v>0.1488130667422671</v>
      </c>
      <c r="C93" s="297">
        <v>0.1612564093134505</v>
      </c>
      <c r="D93" s="297">
        <v>4.4020198201234977E-2</v>
      </c>
      <c r="E93" s="297">
        <v>0.15313000482105221</v>
      </c>
      <c r="F93" s="297">
        <v>0.11292238889874941</v>
      </c>
      <c r="G93" s="297">
        <v>0.11851879473847381</v>
      </c>
      <c r="H93" s="297">
        <v>0.1179162594537853</v>
      </c>
      <c r="I93" s="297">
        <v>0.1062576377455739</v>
      </c>
      <c r="J93" s="297">
        <v>8.5167527541482851E-2</v>
      </c>
      <c r="K93" s="297">
        <v>5.7619144846088557E-2</v>
      </c>
      <c r="L93" s="297">
        <v>8.7482032205910623E-2</v>
      </c>
      <c r="M93" s="297">
        <v>8.5377504556868891E-2</v>
      </c>
      <c r="N93" s="297">
        <v>6.1567702036872E-2</v>
      </c>
      <c r="O93" s="297">
        <v>0.1164942040011657</v>
      </c>
      <c r="P93" s="297">
        <v>8.8488454196197733E-2</v>
      </c>
      <c r="Q93" s="297">
        <v>8.4451379173251323E-2</v>
      </c>
      <c r="R93" s="297">
        <v>5.2657227836730748E-2</v>
      </c>
      <c r="S93" s="297">
        <v>5.1195887244508208E-2</v>
      </c>
      <c r="T93" s="297">
        <v>6.1491817301946063E-2</v>
      </c>
      <c r="U93" s="297">
        <v>5.0562086401598427E-2</v>
      </c>
      <c r="V93" s="297">
        <v>6.9607080906725308E-2</v>
      </c>
      <c r="W93" s="297">
        <v>6.7751202288900803E-2</v>
      </c>
      <c r="DA93" s="122" t="s">
        <v>1663</v>
      </c>
    </row>
    <row r="94" spans="1:105" ht="12" customHeight="1" x14ac:dyDescent="0.25">
      <c r="A94" s="59" t="s">
        <v>70</v>
      </c>
      <c r="B94" s="297">
        <v>0.31169940415544961</v>
      </c>
      <c r="C94" s="297">
        <v>0.35594109404379198</v>
      </c>
      <c r="D94" s="297">
        <v>7.7608296883299233E-2</v>
      </c>
      <c r="E94" s="297">
        <v>2.8942753282222081E-2</v>
      </c>
      <c r="F94" s="297">
        <v>1.425547152265854E-2</v>
      </c>
      <c r="G94" s="297">
        <v>1.7464473849985451E-2</v>
      </c>
      <c r="H94" s="297">
        <v>1.503302901932475E-2</v>
      </c>
      <c r="I94" s="297">
        <v>1.6106773679714671E-2</v>
      </c>
      <c r="J94" s="297">
        <v>1.547093570165985E-2</v>
      </c>
      <c r="K94" s="297">
        <v>0</v>
      </c>
      <c r="L94" s="297">
        <v>0</v>
      </c>
      <c r="M94" s="297">
        <v>1.9380854844064509E-2</v>
      </c>
      <c r="N94" s="297">
        <v>3.7250928319547558E-2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1664</v>
      </c>
    </row>
    <row r="95" spans="1:105" ht="12" customHeight="1" x14ac:dyDescent="0.25">
      <c r="A95" s="59" t="s">
        <v>162</v>
      </c>
      <c r="B95" s="297">
        <v>1.021523110644573</v>
      </c>
      <c r="C95" s="297">
        <v>1.1528214309227209</v>
      </c>
      <c r="D95" s="297">
        <v>0.63885093371052715</v>
      </c>
      <c r="E95" s="297">
        <v>0.97548596305569257</v>
      </c>
      <c r="F95" s="297">
        <v>1.5443650115552321</v>
      </c>
      <c r="G95" s="297">
        <v>2.1157830000858651</v>
      </c>
      <c r="H95" s="297">
        <v>2.0390011454189572</v>
      </c>
      <c r="I95" s="297">
        <v>2.2720569755910192</v>
      </c>
      <c r="J95" s="297">
        <v>2.0216401890491409</v>
      </c>
      <c r="K95" s="297">
        <v>1.4925998962828579</v>
      </c>
      <c r="L95" s="297">
        <v>2.1579615134641918</v>
      </c>
      <c r="M95" s="297">
        <v>1.8501776732013311</v>
      </c>
      <c r="N95" s="297">
        <v>1.518826902443136</v>
      </c>
      <c r="O95" s="297">
        <v>1.9467972685804289</v>
      </c>
      <c r="P95" s="297">
        <v>1.8389022106913779</v>
      </c>
      <c r="Q95" s="297">
        <v>2.0363944167785459</v>
      </c>
      <c r="R95" s="297">
        <v>2.0678371806256841</v>
      </c>
      <c r="S95" s="297">
        <v>2.2665990606483422</v>
      </c>
      <c r="T95" s="297">
        <v>2.5467489203316309</v>
      </c>
      <c r="U95" s="297">
        <v>2.1053891282665371</v>
      </c>
      <c r="V95" s="297">
        <v>1.864557098981261</v>
      </c>
      <c r="W95" s="297">
        <v>2.1702162481238338</v>
      </c>
      <c r="DA95" s="122" t="s">
        <v>1665</v>
      </c>
    </row>
    <row r="96" spans="1:105" ht="12" customHeight="1" x14ac:dyDescent="0.25">
      <c r="A96" s="61" t="s">
        <v>1542</v>
      </c>
      <c r="B96" s="265">
        <v>2.1262755080098761</v>
      </c>
      <c r="C96" s="265">
        <v>2.591661756563127</v>
      </c>
      <c r="D96" s="265">
        <v>1.612297446529747</v>
      </c>
      <c r="E96" s="265">
        <v>2.3013218314825128</v>
      </c>
      <c r="F96" s="265">
        <v>2.7506732858776561</v>
      </c>
      <c r="G96" s="265">
        <v>3.2675468879701461</v>
      </c>
      <c r="H96" s="265">
        <v>2.973227099081186</v>
      </c>
      <c r="I96" s="265">
        <v>3.509064427982437</v>
      </c>
      <c r="J96" s="265">
        <v>3.290326996518155</v>
      </c>
      <c r="K96" s="265">
        <v>2.0446670565839282</v>
      </c>
      <c r="L96" s="265">
        <v>2.9699474074707242</v>
      </c>
      <c r="M96" s="265">
        <v>2.677726586766342</v>
      </c>
      <c r="N96" s="265">
        <v>2.3298568375682711</v>
      </c>
      <c r="O96" s="265">
        <v>2.701414376445272</v>
      </c>
      <c r="P96" s="265">
        <v>2.690252496319927</v>
      </c>
      <c r="Q96" s="265">
        <v>3.2214393527126011</v>
      </c>
      <c r="R96" s="265">
        <v>2.495365521661594</v>
      </c>
      <c r="S96" s="265">
        <v>2.7962416630716702</v>
      </c>
      <c r="T96" s="265">
        <v>2.984416132085292</v>
      </c>
      <c r="U96" s="265">
        <v>2.6941879050606921</v>
      </c>
      <c r="V96" s="265">
        <v>2.4957492993358001</v>
      </c>
      <c r="W96" s="265">
        <v>2.9785304792506979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6.5080444087496918</v>
      </c>
      <c r="C99" s="225">
        <v>6.0092285515820896</v>
      </c>
      <c r="D99" s="225">
        <v>6.3676099609358676</v>
      </c>
      <c r="E99" s="225">
        <v>5.3687064026683924</v>
      </c>
      <c r="F99" s="225">
        <v>5.1506687194699454</v>
      </c>
      <c r="G99" s="225">
        <v>4.8345779782074647</v>
      </c>
      <c r="H99" s="225">
        <v>7.3523299289793611</v>
      </c>
      <c r="I99" s="225">
        <v>7.0068815272461276</v>
      </c>
      <c r="J99" s="225">
        <v>6.9372902851310343</v>
      </c>
      <c r="K99" s="225">
        <v>5.4208358303140587</v>
      </c>
      <c r="L99" s="225">
        <v>6.1913466022261199</v>
      </c>
      <c r="M99" s="225">
        <v>6.7628053161347674</v>
      </c>
      <c r="N99" s="225">
        <v>6.6467763329923004</v>
      </c>
      <c r="O99" s="225">
        <v>5.6804966979969906</v>
      </c>
      <c r="P99" s="225">
        <v>5.534563421692571</v>
      </c>
      <c r="Q99" s="225">
        <v>6.6761636911024587</v>
      </c>
      <c r="R99" s="225">
        <v>6.5439989070520221</v>
      </c>
      <c r="S99" s="225">
        <v>6.7857075930702653</v>
      </c>
      <c r="T99" s="225">
        <v>7.6468991551951726</v>
      </c>
      <c r="U99" s="225">
        <v>8.338182433944473</v>
      </c>
      <c r="V99" s="225">
        <v>7.0984460567078438</v>
      </c>
      <c r="W99" s="225">
        <v>7.2170318386620727</v>
      </c>
      <c r="DA99" s="89" t="s">
        <v>1667</v>
      </c>
    </row>
    <row r="100" spans="1:105" ht="12" customHeight="1" x14ac:dyDescent="0.25">
      <c r="A100" s="55" t="s">
        <v>92</v>
      </c>
      <c r="B100" s="261">
        <v>5.3164349245535342E-2</v>
      </c>
      <c r="C100" s="261">
        <v>4.9538240406814107E-2</v>
      </c>
      <c r="D100" s="261">
        <v>5.1872264073789302E-2</v>
      </c>
      <c r="E100" s="261">
        <v>4.3625969938213077E-2</v>
      </c>
      <c r="F100" s="261">
        <v>4.2236723843437608E-2</v>
      </c>
      <c r="G100" s="261">
        <v>3.9588722886363219E-2</v>
      </c>
      <c r="H100" s="261">
        <v>6.0227229201274622E-2</v>
      </c>
      <c r="I100" s="261">
        <v>5.7529817245241407E-2</v>
      </c>
      <c r="J100" s="261">
        <v>5.7006864990732153E-2</v>
      </c>
      <c r="K100" s="261">
        <v>4.4706568747915058E-2</v>
      </c>
      <c r="L100" s="261">
        <v>5.0119072567097959E-2</v>
      </c>
      <c r="M100" s="261">
        <v>5.4944768737147001E-2</v>
      </c>
      <c r="N100" s="261">
        <v>5.4099435584167847E-2</v>
      </c>
      <c r="O100" s="261">
        <v>4.6294997635416613E-2</v>
      </c>
      <c r="P100" s="261">
        <v>4.4804903394755277E-2</v>
      </c>
      <c r="Q100" s="261">
        <v>5.3257808805368907E-2</v>
      </c>
      <c r="R100" s="261">
        <v>5.2793344741903843E-2</v>
      </c>
      <c r="S100" s="261">
        <v>5.4743156117761441E-2</v>
      </c>
      <c r="T100" s="261">
        <v>6.1821121933639873E-2</v>
      </c>
      <c r="U100" s="261">
        <v>6.7088304902928483E-2</v>
      </c>
      <c r="V100" s="261">
        <v>5.7241774430612007E-2</v>
      </c>
      <c r="W100" s="261">
        <v>5.8060379419353887E-2</v>
      </c>
      <c r="DA100" s="67" t="s">
        <v>1668</v>
      </c>
    </row>
    <row r="101" spans="1:105" ht="12" customHeight="1" x14ac:dyDescent="0.25">
      <c r="A101" s="202" t="s">
        <v>93</v>
      </c>
      <c r="B101" s="226">
        <v>1.5471764878695849E-2</v>
      </c>
      <c r="C101" s="226">
        <v>1.4416503144593709E-2</v>
      </c>
      <c r="D101" s="226">
        <v>1.509574526660246E-2</v>
      </c>
      <c r="E101" s="226">
        <v>1.26959279868505E-2</v>
      </c>
      <c r="F101" s="226">
        <v>1.2291632829625041E-2</v>
      </c>
      <c r="G101" s="226">
        <v>1.1521017769197931E-2</v>
      </c>
      <c r="H101" s="226">
        <v>1.752718772487747E-2</v>
      </c>
      <c r="I101" s="226">
        <v>1.6742193190815099E-2</v>
      </c>
      <c r="J101" s="226">
        <v>1.6590004845817512E-2</v>
      </c>
      <c r="K101" s="226">
        <v>1.301040133128463E-2</v>
      </c>
      <c r="L101" s="226">
        <v>1.4585535564729111E-2</v>
      </c>
      <c r="M101" s="226">
        <v>1.598989840521459E-2</v>
      </c>
      <c r="N101" s="226">
        <v>1.5743891523297231E-2</v>
      </c>
      <c r="O101" s="226">
        <v>1.3472662200132121E-2</v>
      </c>
      <c r="P101" s="226">
        <v>1.303901845078166E-2</v>
      </c>
      <c r="Q101" s="226">
        <v>1.549896326174637E-2</v>
      </c>
      <c r="R101" s="226">
        <v>1.5363796013646579E-2</v>
      </c>
      <c r="S101" s="226">
        <v>1.5931225571107179E-2</v>
      </c>
      <c r="T101" s="226">
        <v>1.7991038669109401E-2</v>
      </c>
      <c r="U101" s="226">
        <v>1.9523881967868442E-2</v>
      </c>
      <c r="V101" s="226">
        <v>1.665836764293974E-2</v>
      </c>
      <c r="W101" s="226">
        <v>1.689659615686074E-2</v>
      </c>
      <c r="DA101" s="174" t="s">
        <v>1669</v>
      </c>
    </row>
    <row r="102" spans="1:105" ht="12" customHeight="1" x14ac:dyDescent="0.25">
      <c r="A102" s="202" t="s">
        <v>94</v>
      </c>
      <c r="B102" s="226">
        <v>0.19167571804569319</v>
      </c>
      <c r="C102" s="226">
        <v>0.17394153627692671</v>
      </c>
      <c r="D102" s="226">
        <v>0.20470757696722891</v>
      </c>
      <c r="E102" s="226">
        <v>0.16885969204017051</v>
      </c>
      <c r="F102" s="226">
        <v>0.14513592935243361</v>
      </c>
      <c r="G102" s="226">
        <v>0.130555097117807</v>
      </c>
      <c r="H102" s="226">
        <v>0.1928711024708876</v>
      </c>
      <c r="I102" s="226">
        <v>0.18753648986463961</v>
      </c>
      <c r="J102" s="226">
        <v>0.18923381986518151</v>
      </c>
      <c r="K102" s="226">
        <v>0.13731718509116261</v>
      </c>
      <c r="L102" s="226">
        <v>0.16939333019421801</v>
      </c>
      <c r="M102" s="226">
        <v>0.18489495455589269</v>
      </c>
      <c r="N102" s="226">
        <v>0.18521292707260761</v>
      </c>
      <c r="O102" s="226">
        <v>0.14998952125127279</v>
      </c>
      <c r="P102" s="226">
        <v>0.15341183552385179</v>
      </c>
      <c r="Q102" s="226">
        <v>0.20288079067263309</v>
      </c>
      <c r="R102" s="226">
        <v>0.1710140350614765</v>
      </c>
      <c r="S102" s="226">
        <v>0.17931137596534991</v>
      </c>
      <c r="T102" s="226">
        <v>0.19616391473198319</v>
      </c>
      <c r="U102" s="226">
        <v>0.22588616879024159</v>
      </c>
      <c r="V102" s="226">
        <v>0.19371041383895871</v>
      </c>
      <c r="W102" s="226">
        <v>0.20153453688169409</v>
      </c>
      <c r="DA102" s="174" t="s">
        <v>1670</v>
      </c>
    </row>
    <row r="103" spans="1:105" ht="12" customHeight="1" x14ac:dyDescent="0.25">
      <c r="A103" s="202" t="s">
        <v>95</v>
      </c>
      <c r="B103" s="226">
        <v>4.7275141870385631E-2</v>
      </c>
      <c r="C103" s="226">
        <v>4.4050710231125008E-2</v>
      </c>
      <c r="D103" s="226">
        <v>4.6126185649350983E-2</v>
      </c>
      <c r="E103" s="226">
        <v>3.8793363359665323E-2</v>
      </c>
      <c r="F103" s="226">
        <v>3.755800908268421E-2</v>
      </c>
      <c r="G103" s="226">
        <v>3.5203336775111067E-2</v>
      </c>
      <c r="H103" s="226">
        <v>5.3555641051876463E-2</v>
      </c>
      <c r="I103" s="226">
        <v>5.1157031180524497E-2</v>
      </c>
      <c r="J103" s="226">
        <v>5.069200823988463E-2</v>
      </c>
      <c r="K103" s="226">
        <v>3.9754260328378282E-2</v>
      </c>
      <c r="L103" s="226">
        <v>4.4567201510901308E-2</v>
      </c>
      <c r="M103" s="226">
        <v>4.8858337851324103E-2</v>
      </c>
      <c r="N103" s="226">
        <v>4.8106645311079492E-2</v>
      </c>
      <c r="O103" s="226">
        <v>4.1166733199264761E-2</v>
      </c>
      <c r="P103" s="226">
        <v>3.9841702090501127E-2</v>
      </c>
      <c r="Q103" s="226">
        <v>4.7358248576533167E-2</v>
      </c>
      <c r="R103" s="226">
        <v>4.6945234878338613E-2</v>
      </c>
      <c r="S103" s="226">
        <v>4.8679058591452183E-2</v>
      </c>
      <c r="T103" s="226">
        <v>5.4972972517756701E-2</v>
      </c>
      <c r="U103" s="226">
        <v>5.9656690566864762E-2</v>
      </c>
      <c r="V103" s="226">
        <v>5.0900895910938847E-2</v>
      </c>
      <c r="W103" s="226">
        <v>5.1628821062431732E-2</v>
      </c>
      <c r="DA103" s="174" t="s">
        <v>1671</v>
      </c>
    </row>
    <row r="104" spans="1:105" ht="12" customHeight="1" x14ac:dyDescent="0.25">
      <c r="A104" s="56" t="s">
        <v>96</v>
      </c>
      <c r="B104" s="262">
        <v>7.773846424776884E-2</v>
      </c>
      <c r="C104" s="262">
        <v>7.3102518730598226E-2</v>
      </c>
      <c r="D104" s="262">
        <v>8.1325258864147681E-2</v>
      </c>
      <c r="E104" s="262">
        <v>6.7891812955850631E-2</v>
      </c>
      <c r="F104" s="262">
        <v>6.2740651106102885E-2</v>
      </c>
      <c r="G104" s="262">
        <v>5.7845642888368583E-2</v>
      </c>
      <c r="H104" s="262">
        <v>8.698585142524029E-2</v>
      </c>
      <c r="I104" s="262">
        <v>8.3571045504960362E-2</v>
      </c>
      <c r="J104" s="262">
        <v>8.3755741607935114E-2</v>
      </c>
      <c r="K104" s="262">
        <v>6.4420220710428314E-2</v>
      </c>
      <c r="L104" s="262">
        <v>7.3673163464966218E-2</v>
      </c>
      <c r="M104" s="262">
        <v>8.1239347406181883E-2</v>
      </c>
      <c r="N104" s="262">
        <v>8.1210521003197866E-2</v>
      </c>
      <c r="O104" s="262">
        <v>6.8805873412595447E-2</v>
      </c>
      <c r="P104" s="262">
        <v>6.8915346454176268E-2</v>
      </c>
      <c r="Q104" s="262">
        <v>8.5987214403779322E-2</v>
      </c>
      <c r="R104" s="262">
        <v>7.7480508334114351E-2</v>
      </c>
      <c r="S104" s="262">
        <v>8.1159170692884725E-2</v>
      </c>
      <c r="T104" s="262">
        <v>9.1085797706456167E-2</v>
      </c>
      <c r="U104" s="262">
        <v>0.1008566992862362</v>
      </c>
      <c r="V104" s="262">
        <v>8.7116548774308647E-2</v>
      </c>
      <c r="W104" s="262">
        <v>8.9246478516340766E-2</v>
      </c>
      <c r="DA104" s="68" t="s">
        <v>1672</v>
      </c>
    </row>
    <row r="105" spans="1:105" ht="12" customHeight="1" x14ac:dyDescent="0.25">
      <c r="A105" s="37" t="s">
        <v>160</v>
      </c>
      <c r="B105" s="228">
        <v>5.2818477844680878E-3</v>
      </c>
      <c r="C105" s="228">
        <v>4.6913197582734477E-3</v>
      </c>
      <c r="D105" s="228">
        <v>2.1568194681656498E-3</v>
      </c>
      <c r="E105" s="228">
        <v>3.8643875304691369E-3</v>
      </c>
      <c r="F105" s="228">
        <v>2.2241127047273701E-3</v>
      </c>
      <c r="G105" s="228">
        <v>1.7268729959580729E-3</v>
      </c>
      <c r="H105" s="228">
        <v>2.8266469705204981E-3</v>
      </c>
      <c r="I105" s="228">
        <v>2.1625580733651692E-3</v>
      </c>
      <c r="J105" s="228">
        <v>1.866129162381907E-3</v>
      </c>
      <c r="K105" s="228">
        <v>1.455203645882433E-3</v>
      </c>
      <c r="L105" s="228">
        <v>1.5760121026098541E-3</v>
      </c>
      <c r="M105" s="228">
        <v>1.9209851281114579E-3</v>
      </c>
      <c r="N105" s="228">
        <v>1.5932699188407271E-3</v>
      </c>
      <c r="O105" s="228">
        <v>2.0345394754586782E-3</v>
      </c>
      <c r="P105" s="228">
        <v>1.438542038936886E-3</v>
      </c>
      <c r="Q105" s="228">
        <v>1.2896905759841341E-3</v>
      </c>
      <c r="R105" s="228">
        <v>1.0767872035708551E-3</v>
      </c>
      <c r="S105" s="228">
        <v>9.5992856657953099E-4</v>
      </c>
      <c r="T105" s="228">
        <v>1.1819033658672391E-3</v>
      </c>
      <c r="U105" s="228">
        <v>1.191922061723278E-3</v>
      </c>
      <c r="V105" s="228">
        <v>1.4946278334982549E-3</v>
      </c>
      <c r="W105" s="228">
        <v>1.2389092685032659E-3</v>
      </c>
      <c r="DA105" s="69" t="s">
        <v>1673</v>
      </c>
    </row>
    <row r="106" spans="1:105" ht="12" customHeight="1" x14ac:dyDescent="0.25">
      <c r="A106" s="37" t="s">
        <v>162</v>
      </c>
      <c r="B106" s="228">
        <v>3.7146574235598903E-2</v>
      </c>
      <c r="C106" s="228">
        <v>3.4361004277558213E-2</v>
      </c>
      <c r="D106" s="228">
        <v>3.2069123656536393E-2</v>
      </c>
      <c r="E106" s="228">
        <v>2.5221281960340639E-2</v>
      </c>
      <c r="F106" s="228">
        <v>3.1163946110490372E-2</v>
      </c>
      <c r="G106" s="228">
        <v>3.1584212454498529E-2</v>
      </c>
      <c r="H106" s="228">
        <v>5.0077322949083708E-2</v>
      </c>
      <c r="I106" s="228">
        <v>4.7375368058703293E-2</v>
      </c>
      <c r="J106" s="228">
        <v>4.5383426205154787E-2</v>
      </c>
      <c r="K106" s="228">
        <v>3.8621232571716693E-2</v>
      </c>
      <c r="L106" s="228">
        <v>3.9829984469347122E-2</v>
      </c>
      <c r="M106" s="228">
        <v>4.2650069049945352E-2</v>
      </c>
      <c r="N106" s="228">
        <v>4.026896343505091E-2</v>
      </c>
      <c r="O106" s="228">
        <v>3.4834396256710982E-2</v>
      </c>
      <c r="P106" s="228">
        <v>3.0628120100603489E-2</v>
      </c>
      <c r="Q106" s="228">
        <v>3.1861515896320872E-2</v>
      </c>
      <c r="R106" s="228">
        <v>4.3322547940442192E-2</v>
      </c>
      <c r="S106" s="228">
        <v>4.354159196870671E-2</v>
      </c>
      <c r="T106" s="228">
        <v>5.0150645702262832E-2</v>
      </c>
      <c r="U106" s="228">
        <v>5.0848834738404118E-2</v>
      </c>
      <c r="V106" s="228">
        <v>4.1018624122245523E-2</v>
      </c>
      <c r="W106" s="228">
        <v>4.065849166244373E-2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3.5310042227701857E-2</v>
      </c>
      <c r="C109" s="228">
        <v>3.4050194694766563E-2</v>
      </c>
      <c r="D109" s="228">
        <v>4.7099315739445639E-2</v>
      </c>
      <c r="E109" s="228">
        <v>3.8806143465040847E-2</v>
      </c>
      <c r="F109" s="228">
        <v>2.935259229088515E-2</v>
      </c>
      <c r="G109" s="228">
        <v>2.4534557437911969E-2</v>
      </c>
      <c r="H109" s="228">
        <v>3.4081881505636069E-2</v>
      </c>
      <c r="I109" s="228">
        <v>3.4033119372891898E-2</v>
      </c>
      <c r="J109" s="228">
        <v>3.6506186240398412E-2</v>
      </c>
      <c r="K109" s="228">
        <v>2.4343784492829191E-2</v>
      </c>
      <c r="L109" s="228">
        <v>3.2267166893009257E-2</v>
      </c>
      <c r="M109" s="228">
        <v>3.6668293228125072E-2</v>
      </c>
      <c r="N109" s="228">
        <v>3.9348287649306223E-2</v>
      </c>
      <c r="O109" s="228">
        <v>3.1936937680425798E-2</v>
      </c>
      <c r="P109" s="228">
        <v>3.6848684314635893E-2</v>
      </c>
      <c r="Q109" s="228">
        <v>5.2836007931474332E-2</v>
      </c>
      <c r="R109" s="228">
        <v>3.3081173190101308E-2</v>
      </c>
      <c r="S109" s="228">
        <v>3.665765015759849E-2</v>
      </c>
      <c r="T109" s="228">
        <v>3.9753248638326098E-2</v>
      </c>
      <c r="U109" s="228">
        <v>4.8815942486108772E-2</v>
      </c>
      <c r="V109" s="228">
        <v>4.4603296818564883E-2</v>
      </c>
      <c r="W109" s="228">
        <v>4.7349077585393758E-2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4.3267807000093326</v>
      </c>
      <c r="C110" s="263">
        <f t="shared" si="4"/>
        <v>4.0166522577681159</v>
      </c>
      <c r="D110" s="263">
        <f t="shared" si="4"/>
        <v>4.0955943086365316</v>
      </c>
      <c r="E110" s="263">
        <f t="shared" si="4"/>
        <v>3.4829402008904702</v>
      </c>
      <c r="F110" s="263">
        <f t="shared" si="4"/>
        <v>3.4738442721141896</v>
      </c>
      <c r="G110" s="263">
        <f t="shared" si="4"/>
        <v>3.3057763973068695</v>
      </c>
      <c r="H110" s="263">
        <f t="shared" si="4"/>
        <v>5.0722699202934267</v>
      </c>
      <c r="I110" s="263">
        <f t="shared" si="4"/>
        <v>4.8041316153469005</v>
      </c>
      <c r="J110" s="263">
        <f t="shared" si="4"/>
        <v>4.7277528003907037</v>
      </c>
      <c r="K110" s="263">
        <f t="shared" si="4"/>
        <v>3.776815331451151</v>
      </c>
      <c r="L110" s="263">
        <f t="shared" si="4"/>
        <v>4.2179695986495664</v>
      </c>
      <c r="M110" s="263">
        <f t="shared" si="4"/>
        <v>4.6072147026189771</v>
      </c>
      <c r="N110" s="263">
        <f t="shared" si="4"/>
        <v>4.499624432912559</v>
      </c>
      <c r="O110" s="263">
        <f t="shared" si="4"/>
        <v>3.9103302861681399</v>
      </c>
      <c r="P110" s="263">
        <f t="shared" si="4"/>
        <v>3.7522726409081333</v>
      </c>
      <c r="Q110" s="263">
        <f t="shared" si="4"/>
        <v>4.3868327171227568</v>
      </c>
      <c r="R110" s="263">
        <f t="shared" si="4"/>
        <v>4.521255312247348</v>
      </c>
      <c r="S110" s="263">
        <f t="shared" si="4"/>
        <v>4.6721246956735891</v>
      </c>
      <c r="T110" s="263">
        <f t="shared" si="4"/>
        <v>5.3109897191897586</v>
      </c>
      <c r="U110" s="263">
        <f t="shared" si="4"/>
        <v>5.6953483431748007</v>
      </c>
      <c r="V110" s="263">
        <f t="shared" si="4"/>
        <v>4.8378383906519957</v>
      </c>
      <c r="W110" s="263">
        <f t="shared" si="4"/>
        <v>4.8827000964482163</v>
      </c>
      <c r="DA110" s="70"/>
    </row>
    <row r="111" spans="1:105" ht="12" customHeight="1" x14ac:dyDescent="0.25">
      <c r="A111" s="60" t="s">
        <v>1556</v>
      </c>
      <c r="B111" s="264">
        <v>3.487303328897736</v>
      </c>
      <c r="C111" s="264">
        <v>3.254844841107976</v>
      </c>
      <c r="D111" s="264">
        <v>3.199041629396755</v>
      </c>
      <c r="E111" s="264">
        <v>2.7433896109362239</v>
      </c>
      <c r="F111" s="264">
        <v>2.8381960550689058</v>
      </c>
      <c r="G111" s="264">
        <v>2.7339874882518949</v>
      </c>
      <c r="H111" s="264">
        <v>4.2275571537704471</v>
      </c>
      <c r="I111" s="264">
        <v>3.9827827188657401</v>
      </c>
      <c r="J111" s="264">
        <v>3.8989701499562952</v>
      </c>
      <c r="K111" s="264">
        <v>3.175410674021911</v>
      </c>
      <c r="L111" s="264">
        <v>3.476081846955418</v>
      </c>
      <c r="M111" s="264">
        <v>3.797434872576146</v>
      </c>
      <c r="N111" s="264">
        <v>3.6884519865532792</v>
      </c>
      <c r="O111" s="264">
        <v>3.2534249134996549</v>
      </c>
      <c r="P111" s="264">
        <v>3.0803786436086589</v>
      </c>
      <c r="Q111" s="264">
        <v>3.498280768344856</v>
      </c>
      <c r="R111" s="264">
        <v>3.7722693997888319</v>
      </c>
      <c r="S111" s="264">
        <v>3.8867991257967041</v>
      </c>
      <c r="T111" s="264">
        <v>4.4518555047719044</v>
      </c>
      <c r="U111" s="264">
        <v>4.7048078581800787</v>
      </c>
      <c r="V111" s="264">
        <v>3.989449713022506</v>
      </c>
      <c r="W111" s="264">
        <v>4.0000443018873932</v>
      </c>
      <c r="DA111" s="72" t="s">
        <v>1678</v>
      </c>
    </row>
    <row r="112" spans="1:105" ht="12" customHeight="1" x14ac:dyDescent="0.25">
      <c r="A112" s="59" t="s">
        <v>30</v>
      </c>
      <c r="B112" s="232">
        <v>0.37817718889983598</v>
      </c>
      <c r="C112" s="232">
        <v>0.59998787296692035</v>
      </c>
      <c r="D112" s="232">
        <v>0.90170241910221471</v>
      </c>
      <c r="E112" s="232">
        <v>0.70305618034800943</v>
      </c>
      <c r="F112" s="232">
        <v>0.73947253365551879</v>
      </c>
      <c r="G112" s="232">
        <v>0.60140241572098374</v>
      </c>
      <c r="H112" s="232">
        <v>0.84362556064080352</v>
      </c>
      <c r="I112" s="232">
        <v>0.94532500810188069</v>
      </c>
      <c r="J112" s="232">
        <v>1.0172458918313489</v>
      </c>
      <c r="K112" s="232">
        <v>0.77070907684483525</v>
      </c>
      <c r="L112" s="232">
        <v>0.52685272593918975</v>
      </c>
      <c r="M112" s="232">
        <v>0.64648725932535089</v>
      </c>
      <c r="N112" s="232">
        <v>0.7172747734823115</v>
      </c>
      <c r="O112" s="232">
        <v>0.56011624904271262</v>
      </c>
      <c r="P112" s="232">
        <v>0.48961159411926808</v>
      </c>
      <c r="Q112" s="232">
        <v>0.41023053866406228</v>
      </c>
      <c r="R112" s="232">
        <v>0.36865346701921781</v>
      </c>
      <c r="S112" s="232">
        <v>0.41466138554026682</v>
      </c>
      <c r="T112" s="232">
        <v>0.46392949951925161</v>
      </c>
      <c r="U112" s="232">
        <v>0.48619805040717801</v>
      </c>
      <c r="V112" s="232">
        <v>0.48331877305759618</v>
      </c>
      <c r="W112" s="232">
        <v>0.48813426010385619</v>
      </c>
      <c r="DA112" s="71" t="s">
        <v>1679</v>
      </c>
    </row>
    <row r="113" spans="1:105" ht="12" customHeight="1" x14ac:dyDescent="0.25">
      <c r="A113" s="59" t="s">
        <v>33</v>
      </c>
      <c r="B113" s="297">
        <v>6.6380364564481556E-2</v>
      </c>
      <c r="C113" s="297">
        <v>0.1021212692720094</v>
      </c>
      <c r="D113" s="297">
        <v>9.8286204222269746E-2</v>
      </c>
      <c r="E113" s="297">
        <v>0.10591178929729241</v>
      </c>
      <c r="F113" s="297">
        <v>9.003349203085359E-2</v>
      </c>
      <c r="G113" s="297">
        <v>8.3524539467571851E-2</v>
      </c>
      <c r="H113" s="297">
        <v>0.17508861442834761</v>
      </c>
      <c r="I113" s="297">
        <v>0.12302186870497039</v>
      </c>
      <c r="J113" s="297">
        <v>0.1018728872574113</v>
      </c>
      <c r="K113" s="297">
        <v>3.3574494206303457E-2</v>
      </c>
      <c r="L113" s="297">
        <v>3.2412249625892772E-2</v>
      </c>
      <c r="M113" s="297">
        <v>7.6614970321981071E-2</v>
      </c>
      <c r="N113" s="297">
        <v>4.2409706047435193E-2</v>
      </c>
      <c r="O113" s="297">
        <v>8.4214395654777022E-2</v>
      </c>
      <c r="P113" s="297">
        <v>8.7569933947803477E-2</v>
      </c>
      <c r="Q113" s="297">
        <v>4.6047936297323649E-2</v>
      </c>
      <c r="R113" s="297">
        <v>9.3873551852066917E-2</v>
      </c>
      <c r="S113" s="297">
        <v>8.7067940646136766E-2</v>
      </c>
      <c r="T113" s="297">
        <v>8.3412851830925838E-2</v>
      </c>
      <c r="U113" s="297">
        <v>9.667747295550301E-2</v>
      </c>
      <c r="V113" s="297">
        <v>8.7085895237188529E-2</v>
      </c>
      <c r="W113" s="297">
        <v>6.3168294323165661E-2</v>
      </c>
      <c r="DA113" s="122" t="s">
        <v>1680</v>
      </c>
    </row>
    <row r="114" spans="1:105" ht="12" customHeight="1" x14ac:dyDescent="0.25">
      <c r="A114" s="59" t="s">
        <v>160</v>
      </c>
      <c r="B114" s="297">
        <v>0.30552595079270312</v>
      </c>
      <c r="C114" s="297">
        <v>0.246491212929491</v>
      </c>
      <c r="D114" s="297">
        <v>0.1272917392857052</v>
      </c>
      <c r="E114" s="297">
        <v>0.25589889293931312</v>
      </c>
      <c r="F114" s="297">
        <v>0.13569862937870539</v>
      </c>
      <c r="G114" s="297">
        <v>0.1078496414584873</v>
      </c>
      <c r="H114" s="297">
        <v>0.17420966672106031</v>
      </c>
      <c r="I114" s="297">
        <v>0.12933440605628069</v>
      </c>
      <c r="J114" s="297">
        <v>0.11155607108136879</v>
      </c>
      <c r="K114" s="297">
        <v>8.8130975281444174E-2</v>
      </c>
      <c r="L114" s="297">
        <v>0.1136386029271394</v>
      </c>
      <c r="M114" s="297">
        <v>0.1342646740628099</v>
      </c>
      <c r="N114" s="297">
        <v>0.1114690960111844</v>
      </c>
      <c r="O114" s="297">
        <v>0.14731043289187629</v>
      </c>
      <c r="P114" s="297">
        <v>0.1149243105395949</v>
      </c>
      <c r="Q114" s="297">
        <v>0.1211315266837374</v>
      </c>
      <c r="R114" s="297">
        <v>8.2189256400459917E-2</v>
      </c>
      <c r="S114" s="297">
        <v>7.4770053292760277E-2</v>
      </c>
      <c r="T114" s="297">
        <v>9.2052702811892193E-2</v>
      </c>
      <c r="U114" s="297">
        <v>9.666893083508879E-2</v>
      </c>
      <c r="V114" s="297">
        <v>0.1230452655088896</v>
      </c>
      <c r="W114" s="297">
        <v>0.1044056291932544</v>
      </c>
      <c r="DA114" s="122" t="s">
        <v>1681</v>
      </c>
    </row>
    <row r="115" spans="1:105" ht="12" customHeight="1" x14ac:dyDescent="0.25">
      <c r="A115" s="59" t="s">
        <v>70</v>
      </c>
      <c r="B115" s="297">
        <v>0.63994552965599294</v>
      </c>
      <c r="C115" s="297">
        <v>0.54407978185699413</v>
      </c>
      <c r="D115" s="297">
        <v>0.2244173242500162</v>
      </c>
      <c r="E115" s="297">
        <v>4.836686665158435E-2</v>
      </c>
      <c r="F115" s="297">
        <v>1.7130774203744759E-2</v>
      </c>
      <c r="G115" s="297">
        <v>1.5892308448953708E-2</v>
      </c>
      <c r="H115" s="297">
        <v>2.2209820659134911E-2</v>
      </c>
      <c r="I115" s="297">
        <v>1.9604802549222911E-2</v>
      </c>
      <c r="J115" s="297">
        <v>2.026449343605782E-2</v>
      </c>
      <c r="K115" s="297">
        <v>0</v>
      </c>
      <c r="L115" s="297">
        <v>0</v>
      </c>
      <c r="M115" s="297">
        <v>3.047833468784137E-2</v>
      </c>
      <c r="N115" s="297">
        <v>6.7443272494897177E-2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1682</v>
      </c>
    </row>
    <row r="116" spans="1:105" ht="12" customHeight="1" x14ac:dyDescent="0.25">
      <c r="A116" s="59" t="s">
        <v>162</v>
      </c>
      <c r="B116" s="297">
        <v>2.0972742949847221</v>
      </c>
      <c r="C116" s="297">
        <v>1.7621647040825621</v>
      </c>
      <c r="D116" s="297">
        <v>1.847343942536549</v>
      </c>
      <c r="E116" s="297">
        <v>1.630155881700025</v>
      </c>
      <c r="F116" s="297">
        <v>1.8558606258000829</v>
      </c>
      <c r="G116" s="297">
        <v>1.9253185831558981</v>
      </c>
      <c r="H116" s="297">
        <v>3.0124234913211012</v>
      </c>
      <c r="I116" s="297">
        <v>2.765496633453385</v>
      </c>
      <c r="J116" s="297">
        <v>2.648030806350107</v>
      </c>
      <c r="K116" s="297">
        <v>2.2829961276893278</v>
      </c>
      <c r="L116" s="297">
        <v>2.8031782684631961</v>
      </c>
      <c r="M116" s="297">
        <v>2.9095896341781629</v>
      </c>
      <c r="N116" s="297">
        <v>2.749855138517451</v>
      </c>
      <c r="O116" s="297">
        <v>2.461783835910289</v>
      </c>
      <c r="P116" s="297">
        <v>2.3882728050019928</v>
      </c>
      <c r="Q116" s="297">
        <v>2.920870766699732</v>
      </c>
      <c r="R116" s="297">
        <v>3.2275531245170872</v>
      </c>
      <c r="S116" s="297">
        <v>3.3102997463175399</v>
      </c>
      <c r="T116" s="297">
        <v>3.8124604506098341</v>
      </c>
      <c r="U116" s="297">
        <v>4.0252634039823088</v>
      </c>
      <c r="V116" s="297">
        <v>3.2959997792188318</v>
      </c>
      <c r="W116" s="297">
        <v>3.3443361182671172</v>
      </c>
      <c r="DA116" s="122" t="s">
        <v>1683</v>
      </c>
    </row>
    <row r="117" spans="1:105" ht="12" customHeight="1" x14ac:dyDescent="0.25">
      <c r="A117" s="60" t="s">
        <v>1563</v>
      </c>
      <c r="B117" s="264">
        <v>0.83947737111159682</v>
      </c>
      <c r="C117" s="264">
        <v>0.76180741666013974</v>
      </c>
      <c r="D117" s="264">
        <v>0.89655267923977633</v>
      </c>
      <c r="E117" s="264">
        <v>0.73955058995424638</v>
      </c>
      <c r="F117" s="264">
        <v>0.63564821704528351</v>
      </c>
      <c r="G117" s="264">
        <v>0.57178890905497459</v>
      </c>
      <c r="H117" s="264">
        <v>0.84471276652297977</v>
      </c>
      <c r="I117" s="264">
        <v>0.82134889648116072</v>
      </c>
      <c r="J117" s="264">
        <v>0.82878265043440857</v>
      </c>
      <c r="K117" s="264">
        <v>0.60140465742924021</v>
      </c>
      <c r="L117" s="264">
        <v>0.74188775169414856</v>
      </c>
      <c r="M117" s="264">
        <v>0.80977983004283072</v>
      </c>
      <c r="N117" s="264">
        <v>0.81117244635927976</v>
      </c>
      <c r="O117" s="264">
        <v>0.65690537266848481</v>
      </c>
      <c r="P117" s="264">
        <v>0.67189399729947441</v>
      </c>
      <c r="Q117" s="264">
        <v>0.888551948777901</v>
      </c>
      <c r="R117" s="264">
        <v>0.74898591245851598</v>
      </c>
      <c r="S117" s="264">
        <v>0.78532556987688484</v>
      </c>
      <c r="T117" s="264">
        <v>0.85913421441785409</v>
      </c>
      <c r="U117" s="264">
        <v>0.99054048499472169</v>
      </c>
      <c r="V117" s="264">
        <v>0.84838867762948977</v>
      </c>
      <c r="W117" s="264">
        <v>0.88265579456082321</v>
      </c>
      <c r="DA117" s="72" t="s">
        <v>1684</v>
      </c>
    </row>
    <row r="118" spans="1:105" ht="12" customHeight="1" x14ac:dyDescent="0.25">
      <c r="A118" s="57" t="s">
        <v>1565</v>
      </c>
      <c r="B118" s="263">
        <v>0.67293680786583343</v>
      </c>
      <c r="C118" s="263">
        <v>0.61067548550709128</v>
      </c>
      <c r="D118" s="263">
        <v>0.71868917354172701</v>
      </c>
      <c r="E118" s="263">
        <v>0.59283410176990448</v>
      </c>
      <c r="F118" s="263">
        <v>0.50954450569364762</v>
      </c>
      <c r="G118" s="263">
        <v>0.45835399079672279</v>
      </c>
      <c r="H118" s="263">
        <v>0.67713357408883024</v>
      </c>
      <c r="I118" s="263">
        <v>0.65840476892221189</v>
      </c>
      <c r="J118" s="263">
        <v>0.6643637701149836</v>
      </c>
      <c r="K118" s="263">
        <v>0.482094389119963</v>
      </c>
      <c r="L118" s="263">
        <v>0.59470760332556072</v>
      </c>
      <c r="M118" s="263">
        <v>0.64913084337411897</v>
      </c>
      <c r="N118" s="263">
        <v>0.65024718410088833</v>
      </c>
      <c r="O118" s="263">
        <v>0.52658453910210334</v>
      </c>
      <c r="P118" s="263">
        <v>0.53859963034884106</v>
      </c>
      <c r="Q118" s="263">
        <v>0.71227567604568376</v>
      </c>
      <c r="R118" s="263">
        <v>0.60039758832201962</v>
      </c>
      <c r="S118" s="263">
        <v>0.62952796622568397</v>
      </c>
      <c r="T118" s="263">
        <v>0.68869400852713958</v>
      </c>
      <c r="U118" s="263">
        <v>0.79403111384834568</v>
      </c>
      <c r="V118" s="263">
        <v>0.68008023587047817</v>
      </c>
      <c r="W118" s="263">
        <v>0.70754923631774802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0.50585514221034367</v>
      </c>
      <c r="C119" s="263">
        <f t="shared" si="5"/>
        <v>0.46680446537228754</v>
      </c>
      <c r="D119" s="263">
        <f t="shared" si="5"/>
        <v>0.49509390673112863</v>
      </c>
      <c r="E119" s="263">
        <f t="shared" si="5"/>
        <v>0.4173807258647822</v>
      </c>
      <c r="F119" s="263">
        <f t="shared" si="5"/>
        <v>0.40001677783305223</v>
      </c>
      <c r="G119" s="263">
        <f t="shared" si="5"/>
        <v>0.37538006999618423</v>
      </c>
      <c r="H119" s="263">
        <f t="shared" si="5"/>
        <v>0.57076427315259137</v>
      </c>
      <c r="I119" s="263">
        <f t="shared" si="5"/>
        <v>0.5439894915861051</v>
      </c>
      <c r="J119" s="263">
        <f t="shared" si="5"/>
        <v>0.5386112363293194</v>
      </c>
      <c r="K119" s="263">
        <f t="shared" si="5"/>
        <v>0.42059159359726189</v>
      </c>
      <c r="L119" s="263">
        <f t="shared" si="5"/>
        <v>0.48092831201888486</v>
      </c>
      <c r="M119" s="263">
        <f t="shared" si="5"/>
        <v>0.52521845041631154</v>
      </c>
      <c r="N119" s="263">
        <f t="shared" si="5"/>
        <v>0.51619349331334452</v>
      </c>
      <c r="O119" s="263">
        <f t="shared" si="5"/>
        <v>0.44092455472331538</v>
      </c>
      <c r="P119" s="263">
        <f t="shared" si="5"/>
        <v>0.42973184591955782</v>
      </c>
      <c r="Q119" s="263">
        <f t="shared" si="5"/>
        <v>0.51884851119086339</v>
      </c>
      <c r="R119" s="263">
        <f t="shared" si="5"/>
        <v>0.5081280513253732</v>
      </c>
      <c r="S119" s="263">
        <f t="shared" si="5"/>
        <v>0.52689461281349637</v>
      </c>
      <c r="T119" s="263">
        <f t="shared" si="5"/>
        <v>0.59358342709059408</v>
      </c>
      <c r="U119" s="263">
        <f t="shared" si="5"/>
        <v>0.64759004751037064</v>
      </c>
      <c r="V119" s="263">
        <f t="shared" si="5"/>
        <v>0.55120191412690611</v>
      </c>
      <c r="W119" s="263">
        <f t="shared" si="5"/>
        <v>0.56052652243297763</v>
      </c>
      <c r="DA119" s="70"/>
    </row>
    <row r="120" spans="1:105" ht="12" customHeight="1" x14ac:dyDescent="0.25">
      <c r="A120" s="60" t="s">
        <v>1568</v>
      </c>
      <c r="B120" s="264">
        <v>0.29972808969630732</v>
      </c>
      <c r="C120" s="264">
        <v>0.27974865805307852</v>
      </c>
      <c r="D120" s="264">
        <v>0.27495246211952601</v>
      </c>
      <c r="E120" s="264">
        <v>0.2357899069360602</v>
      </c>
      <c r="F120" s="264">
        <v>0.243938367712419</v>
      </c>
      <c r="G120" s="264">
        <v>0.23498180967422691</v>
      </c>
      <c r="H120" s="264">
        <v>0.36335171055569848</v>
      </c>
      <c r="I120" s="264">
        <v>0.34231374314617291</v>
      </c>
      <c r="J120" s="264">
        <v>0.33511018819194738</v>
      </c>
      <c r="K120" s="264">
        <v>0.27292141966517208</v>
      </c>
      <c r="L120" s="264">
        <v>0.29876362144421648</v>
      </c>
      <c r="M120" s="264">
        <v>0.3263833950639301</v>
      </c>
      <c r="N120" s="264">
        <v>0.31701649199973669</v>
      </c>
      <c r="O120" s="264">
        <v>0.27962661756809332</v>
      </c>
      <c r="P120" s="264">
        <v>0.26475357011228351</v>
      </c>
      <c r="Q120" s="264">
        <v>0.30067158289002421</v>
      </c>
      <c r="R120" s="264">
        <v>0.32422046331596832</v>
      </c>
      <c r="S120" s="264">
        <v>0.33406410831963679</v>
      </c>
      <c r="T120" s="264">
        <v>0.38262979161925442</v>
      </c>
      <c r="U120" s="264">
        <v>0.40437063791815708</v>
      </c>
      <c r="V120" s="264">
        <v>0.34288676052784578</v>
      </c>
      <c r="W120" s="264">
        <v>0.34379734833226078</v>
      </c>
      <c r="DA120" s="72" t="s">
        <v>1686</v>
      </c>
    </row>
    <row r="121" spans="1:105" ht="12" customHeight="1" x14ac:dyDescent="0.25">
      <c r="A121" s="59" t="s">
        <v>30</v>
      </c>
      <c r="B121" s="232">
        <v>3.2503718691856691E-2</v>
      </c>
      <c r="C121" s="232">
        <v>5.1567988799576921E-2</v>
      </c>
      <c r="D121" s="232">
        <v>7.7499866820438398E-2</v>
      </c>
      <c r="E121" s="232">
        <v>6.0426543380583259E-2</v>
      </c>
      <c r="F121" s="232">
        <v>6.3556470140930632E-2</v>
      </c>
      <c r="G121" s="232">
        <v>5.1689566465034323E-2</v>
      </c>
      <c r="H121" s="232">
        <v>7.2508254620273452E-2</v>
      </c>
      <c r="I121" s="232">
        <v>8.1249157901638849E-2</v>
      </c>
      <c r="J121" s="232">
        <v>8.7430641717764893E-2</v>
      </c>
      <c r="K121" s="232">
        <v>6.6241200586162466E-2</v>
      </c>
      <c r="L121" s="232">
        <v>4.5282141013801173E-2</v>
      </c>
      <c r="M121" s="232">
        <v>5.55645359682077E-2</v>
      </c>
      <c r="N121" s="232">
        <v>6.1648608499782508E-2</v>
      </c>
      <c r="O121" s="232">
        <v>4.8141087109419181E-2</v>
      </c>
      <c r="P121" s="232">
        <v>4.2081325872193882E-2</v>
      </c>
      <c r="Q121" s="232">
        <v>3.5258652343193461E-2</v>
      </c>
      <c r="R121" s="232">
        <v>3.1685170175465127E-2</v>
      </c>
      <c r="S121" s="232">
        <v>3.5639476477112839E-2</v>
      </c>
      <c r="T121" s="232">
        <v>3.9873991313689641E-2</v>
      </c>
      <c r="U121" s="232">
        <v>4.1787937302452491E-2</v>
      </c>
      <c r="V121" s="232">
        <v>4.1540468063816227E-2</v>
      </c>
      <c r="W121" s="232">
        <v>4.1954351399221143E-2</v>
      </c>
      <c r="DA121" s="71" t="s">
        <v>1687</v>
      </c>
    </row>
    <row r="122" spans="1:105" ht="12" customHeight="1" x14ac:dyDescent="0.25">
      <c r="A122" s="59" t="s">
        <v>33</v>
      </c>
      <c r="B122" s="297">
        <v>5.7052851409244163E-3</v>
      </c>
      <c r="C122" s="297">
        <v>8.7771581848420221E-3</v>
      </c>
      <c r="D122" s="297">
        <v>8.4475405368174463E-3</v>
      </c>
      <c r="E122" s="297">
        <v>9.1029472599474456E-3</v>
      </c>
      <c r="F122" s="297">
        <v>7.738233250740776E-3</v>
      </c>
      <c r="G122" s="297">
        <v>7.178799288816688E-3</v>
      </c>
      <c r="H122" s="297">
        <v>1.504858367074407E-2</v>
      </c>
      <c r="I122" s="297">
        <v>1.057353095506766E-2</v>
      </c>
      <c r="J122" s="297">
        <v>8.7558101517834983E-3</v>
      </c>
      <c r="K122" s="297">
        <v>2.8856735597347209E-3</v>
      </c>
      <c r="L122" s="297">
        <v>2.7857805148826451E-3</v>
      </c>
      <c r="M122" s="297">
        <v>6.5849329785731599E-3</v>
      </c>
      <c r="N122" s="297">
        <v>3.645045750063124E-3</v>
      </c>
      <c r="O122" s="297">
        <v>7.2380913141024657E-3</v>
      </c>
      <c r="P122" s="297">
        <v>7.5264944117445463E-3</v>
      </c>
      <c r="Q122" s="297">
        <v>3.9577457648963818E-3</v>
      </c>
      <c r="R122" s="297">
        <v>8.0682801913077792E-3</v>
      </c>
      <c r="S122" s="297">
        <v>7.483348898103071E-3</v>
      </c>
      <c r="T122" s="297">
        <v>7.1691999168041649E-3</v>
      </c>
      <c r="U122" s="297">
        <v>8.309272682275777E-3</v>
      </c>
      <c r="V122" s="297">
        <v>7.4848920662102534E-3</v>
      </c>
      <c r="W122" s="297">
        <v>5.4292128906495108E-3</v>
      </c>
      <c r="DA122" s="122" t="s">
        <v>1688</v>
      </c>
    </row>
    <row r="123" spans="1:105" ht="12" customHeight="1" x14ac:dyDescent="0.25">
      <c r="A123" s="59" t="s">
        <v>160</v>
      </c>
      <c r="B123" s="297">
        <v>2.6259462096372831E-2</v>
      </c>
      <c r="C123" s="297">
        <v>2.1185521708441141E-2</v>
      </c>
      <c r="D123" s="297">
        <v>1.094051943634171E-2</v>
      </c>
      <c r="E123" s="297">
        <v>2.1994096613426359E-2</v>
      </c>
      <c r="F123" s="297">
        <v>1.1663078064087531E-2</v>
      </c>
      <c r="G123" s="297">
        <v>9.2695025238890005E-3</v>
      </c>
      <c r="H123" s="297">
        <v>1.4973039534659E-2</v>
      </c>
      <c r="I123" s="297">
        <v>1.111608334670113E-2</v>
      </c>
      <c r="J123" s="297">
        <v>9.5880641647002104E-3</v>
      </c>
      <c r="K123" s="297">
        <v>7.5747150083812992E-3</v>
      </c>
      <c r="L123" s="297">
        <v>9.7670544138971048E-3</v>
      </c>
      <c r="M123" s="297">
        <v>1.1539831920288761E-2</v>
      </c>
      <c r="N123" s="297">
        <v>9.5805887978683262E-3</v>
      </c>
      <c r="O123" s="297">
        <v>1.266109382488791E-2</v>
      </c>
      <c r="P123" s="297">
        <v>9.8775589069808999E-3</v>
      </c>
      <c r="Q123" s="297">
        <v>1.041105911093476E-2</v>
      </c>
      <c r="R123" s="297">
        <v>7.0640338654613917E-3</v>
      </c>
      <c r="S123" s="297">
        <v>6.4263653391498036E-3</v>
      </c>
      <c r="T123" s="297">
        <v>7.9117811566770738E-3</v>
      </c>
      <c r="U123" s="297">
        <v>8.3085385008202974E-3</v>
      </c>
      <c r="V123" s="297">
        <v>1.0575541872582519E-2</v>
      </c>
      <c r="W123" s="297">
        <v>8.9734952312067219E-3</v>
      </c>
      <c r="DA123" s="122" t="s">
        <v>1689</v>
      </c>
    </row>
    <row r="124" spans="1:105" ht="12" customHeight="1" x14ac:dyDescent="0.25">
      <c r="A124" s="59" t="s">
        <v>70</v>
      </c>
      <c r="B124" s="297">
        <v>5.5002284866946E-2</v>
      </c>
      <c r="C124" s="297">
        <v>4.6762778651068877E-2</v>
      </c>
      <c r="D124" s="297">
        <v>1.928830662214719E-2</v>
      </c>
      <c r="E124" s="297">
        <v>4.1570540841532081E-3</v>
      </c>
      <c r="F124" s="297">
        <v>1.472362379423453E-3</v>
      </c>
      <c r="G124" s="297">
        <v>1.3659182477180681E-3</v>
      </c>
      <c r="H124" s="297">
        <v>1.9088982204379099E-3</v>
      </c>
      <c r="I124" s="297">
        <v>1.685001120567621E-3</v>
      </c>
      <c r="J124" s="297">
        <v>1.7417004869985831E-3</v>
      </c>
      <c r="K124" s="297">
        <v>0</v>
      </c>
      <c r="L124" s="297">
        <v>0</v>
      </c>
      <c r="M124" s="297">
        <v>2.6195636489123068E-3</v>
      </c>
      <c r="N124" s="297">
        <v>5.7966403611218048E-3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1690</v>
      </c>
    </row>
    <row r="125" spans="1:105" ht="12" customHeight="1" x14ac:dyDescent="0.25">
      <c r="A125" s="59" t="s">
        <v>162</v>
      </c>
      <c r="B125" s="297">
        <v>0.1802573389002074</v>
      </c>
      <c r="C125" s="297">
        <v>0.1514552107091495</v>
      </c>
      <c r="D125" s="297">
        <v>0.15877622870378119</v>
      </c>
      <c r="E125" s="297">
        <v>0.14010926559795001</v>
      </c>
      <c r="F125" s="297">
        <v>0.15950822387723659</v>
      </c>
      <c r="G125" s="297">
        <v>0.16547802314876889</v>
      </c>
      <c r="H125" s="297">
        <v>0.25891293450958408</v>
      </c>
      <c r="I125" s="297">
        <v>0.23768996982219759</v>
      </c>
      <c r="J125" s="297">
        <v>0.2275939716707002</v>
      </c>
      <c r="K125" s="297">
        <v>0.19621983051089359</v>
      </c>
      <c r="L125" s="297">
        <v>0.24092864550163559</v>
      </c>
      <c r="M125" s="297">
        <v>0.2500745305479482</v>
      </c>
      <c r="N125" s="297">
        <v>0.23634560859090101</v>
      </c>
      <c r="O125" s="297">
        <v>0.21158634531968371</v>
      </c>
      <c r="P125" s="297">
        <v>0.20526819092136411</v>
      </c>
      <c r="Q125" s="297">
        <v>0.2510441256709996</v>
      </c>
      <c r="R125" s="297">
        <v>0.27740297908373401</v>
      </c>
      <c r="S125" s="297">
        <v>0.28451491760527109</v>
      </c>
      <c r="T125" s="297">
        <v>0.32767481923208353</v>
      </c>
      <c r="U125" s="297">
        <v>0.3459648894326085</v>
      </c>
      <c r="V125" s="297">
        <v>0.2832858585252368</v>
      </c>
      <c r="W125" s="297">
        <v>0.2874402888111835</v>
      </c>
      <c r="DA125" s="122" t="s">
        <v>1691</v>
      </c>
    </row>
    <row r="126" spans="1:105" ht="12" customHeight="1" x14ac:dyDescent="0.25">
      <c r="A126" s="60" t="s">
        <v>1575</v>
      </c>
      <c r="B126" s="264">
        <v>0.2061270525140364</v>
      </c>
      <c r="C126" s="264">
        <v>0.18705580731920901</v>
      </c>
      <c r="D126" s="264">
        <v>0.22014144461160259</v>
      </c>
      <c r="E126" s="264">
        <v>0.181590818928722</v>
      </c>
      <c r="F126" s="264">
        <v>0.1560784101206332</v>
      </c>
      <c r="G126" s="264">
        <v>0.14039826032195729</v>
      </c>
      <c r="H126" s="264">
        <v>0.20741256259689289</v>
      </c>
      <c r="I126" s="264">
        <v>0.20167574843993219</v>
      </c>
      <c r="J126" s="264">
        <v>0.20350104813737199</v>
      </c>
      <c r="K126" s="264">
        <v>0.14767017393208981</v>
      </c>
      <c r="L126" s="264">
        <v>0.18216469057466839</v>
      </c>
      <c r="M126" s="264">
        <v>0.19883505535238141</v>
      </c>
      <c r="N126" s="264">
        <v>0.1991770013136078</v>
      </c>
      <c r="O126" s="264">
        <v>0.16129793715522209</v>
      </c>
      <c r="P126" s="264">
        <v>0.16497827580727431</v>
      </c>
      <c r="Q126" s="264">
        <v>0.21817692830083921</v>
      </c>
      <c r="R126" s="264">
        <v>0.1839075880094049</v>
      </c>
      <c r="S126" s="264">
        <v>0.19283050449385961</v>
      </c>
      <c r="T126" s="264">
        <v>0.21095363547133969</v>
      </c>
      <c r="U126" s="264">
        <v>0.2432194095922135</v>
      </c>
      <c r="V126" s="264">
        <v>0.2083151535990603</v>
      </c>
      <c r="W126" s="264">
        <v>0.21672917410071679</v>
      </c>
      <c r="DA126" s="72" t="s">
        <v>1692</v>
      </c>
    </row>
    <row r="127" spans="1:105" ht="12" customHeight="1" x14ac:dyDescent="0.25">
      <c r="A127" s="132" t="s">
        <v>1577</v>
      </c>
      <c r="B127" s="318">
        <v>0.61714632037610295</v>
      </c>
      <c r="C127" s="318">
        <v>0.5600468341445386</v>
      </c>
      <c r="D127" s="318">
        <v>0.65910554120536324</v>
      </c>
      <c r="E127" s="318">
        <v>0.54368460786248618</v>
      </c>
      <c r="F127" s="318">
        <v>0.46730021761477342</v>
      </c>
      <c r="G127" s="318">
        <v>0.42035370267084138</v>
      </c>
      <c r="H127" s="318">
        <v>0.62099514957035562</v>
      </c>
      <c r="I127" s="318">
        <v>0.60381907440473037</v>
      </c>
      <c r="J127" s="318">
        <v>0.6092840387464773</v>
      </c>
      <c r="K127" s="318">
        <v>0.44212587993651381</v>
      </c>
      <c r="L127" s="318">
        <v>0.54540278493019478</v>
      </c>
      <c r="M127" s="318">
        <v>0.59531401276959905</v>
      </c>
      <c r="N127" s="318">
        <v>0.59633780217115784</v>
      </c>
      <c r="O127" s="318">
        <v>0.48292753030475027</v>
      </c>
      <c r="P127" s="318">
        <v>0.49394649860197232</v>
      </c>
      <c r="Q127" s="318">
        <v>0.6532237610230941</v>
      </c>
      <c r="R127" s="318">
        <v>0.55062103612780189</v>
      </c>
      <c r="S127" s="318">
        <v>0.57733633141894003</v>
      </c>
      <c r="T127" s="318">
        <v>0.63159715482873691</v>
      </c>
      <c r="U127" s="318">
        <v>0.72820118389681754</v>
      </c>
      <c r="V127" s="318">
        <v>0.62369751546070495</v>
      </c>
      <c r="W127" s="318">
        <v>0.64888917142644864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1</v>
      </c>
      <c r="D132" s="234">
        <f t="shared" si="6"/>
        <v>1</v>
      </c>
      <c r="E132" s="234">
        <f t="shared" si="6"/>
        <v>1</v>
      </c>
      <c r="F132" s="234">
        <f t="shared" si="6"/>
        <v>1</v>
      </c>
      <c r="G132" s="234">
        <f t="shared" si="6"/>
        <v>1.0000000000000002</v>
      </c>
      <c r="H132" s="234">
        <f t="shared" si="6"/>
        <v>0.99999999999999978</v>
      </c>
      <c r="I132" s="234">
        <f t="shared" si="6"/>
        <v>1</v>
      </c>
      <c r="J132" s="234">
        <f t="shared" si="6"/>
        <v>1</v>
      </c>
      <c r="K132" s="234">
        <f t="shared" si="6"/>
        <v>1</v>
      </c>
      <c r="L132" s="234">
        <f t="shared" si="6"/>
        <v>1</v>
      </c>
      <c r="M132" s="234">
        <f t="shared" si="6"/>
        <v>0.99999999999999978</v>
      </c>
      <c r="N132" s="234">
        <f t="shared" si="6"/>
        <v>1</v>
      </c>
      <c r="O132" s="234">
        <f t="shared" si="6"/>
        <v>1.0000000000000004</v>
      </c>
      <c r="P132" s="234">
        <f t="shared" si="6"/>
        <v>1.0000000000000004</v>
      </c>
      <c r="Q132" s="234">
        <f t="shared" si="6"/>
        <v>0.99999999999999978</v>
      </c>
      <c r="R132" s="234">
        <f t="shared" si="6"/>
        <v>0.99999999999999978</v>
      </c>
      <c r="S132" s="234">
        <f t="shared" si="6"/>
        <v>1.0000000000000002</v>
      </c>
      <c r="T132" s="234">
        <f t="shared" si="6"/>
        <v>1.0000000000000002</v>
      </c>
      <c r="U132" s="234">
        <f t="shared" si="6"/>
        <v>1.0000000000000004</v>
      </c>
      <c r="V132" s="234">
        <f t="shared" si="6"/>
        <v>0.99999999999999978</v>
      </c>
      <c r="W132" s="234">
        <f t="shared" si="6"/>
        <v>1.0000000000000002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4.2796097292576796E-3</v>
      </c>
      <c r="C133" s="268">
        <f t="shared" si="7"/>
        <v>4.2942548127761059E-3</v>
      </c>
      <c r="D133" s="268">
        <f t="shared" si="7"/>
        <v>4.2510559737099357E-3</v>
      </c>
      <c r="E133" s="268">
        <f t="shared" si="7"/>
        <v>4.2723423052784485E-3</v>
      </c>
      <c r="F133" s="268">
        <f t="shared" si="7"/>
        <v>4.3053493841743694E-3</v>
      </c>
      <c r="G133" s="268">
        <f t="shared" si="7"/>
        <v>4.3142168533261954E-3</v>
      </c>
      <c r="H133" s="268">
        <f t="shared" si="7"/>
        <v>4.3214087578969931E-3</v>
      </c>
      <c r="I133" s="268">
        <f t="shared" si="7"/>
        <v>4.3054382887994583E-3</v>
      </c>
      <c r="J133" s="268">
        <f t="shared" si="7"/>
        <v>4.3121460068996711E-3</v>
      </c>
      <c r="K133" s="268">
        <f t="shared" si="7"/>
        <v>4.3523850099944431E-3</v>
      </c>
      <c r="L133" s="268">
        <f t="shared" si="7"/>
        <v>4.3091496221104595E-3</v>
      </c>
      <c r="M133" s="268">
        <f t="shared" si="7"/>
        <v>4.3223604451169068E-3</v>
      </c>
      <c r="N133" s="268">
        <f t="shared" si="7"/>
        <v>4.332764197438322E-3</v>
      </c>
      <c r="O133" s="268">
        <f t="shared" si="7"/>
        <v>4.3749521401295855E-3</v>
      </c>
      <c r="P133" s="268">
        <f t="shared" si="7"/>
        <v>4.3843630914344742E-3</v>
      </c>
      <c r="Q133" s="268">
        <f t="shared" si="7"/>
        <v>4.3410081207210212E-3</v>
      </c>
      <c r="R133" s="268">
        <f t="shared" si="7"/>
        <v>4.3630490110752092E-3</v>
      </c>
      <c r="S133" s="268">
        <f t="shared" si="7"/>
        <v>4.3739324331560376E-3</v>
      </c>
      <c r="T133" s="268">
        <f t="shared" si="7"/>
        <v>4.3892968939359279E-3</v>
      </c>
      <c r="U133" s="268">
        <f t="shared" si="7"/>
        <v>4.3798476752068133E-3</v>
      </c>
      <c r="V133" s="268">
        <f t="shared" si="7"/>
        <v>4.3942765941900937E-3</v>
      </c>
      <c r="W133" s="268">
        <f t="shared" si="7"/>
        <v>4.3792688063707293E-3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4.432637545212126E-4</v>
      </c>
      <c r="C134" s="269">
        <f t="shared" si="8"/>
        <v>4.4478062991788145E-4</v>
      </c>
      <c r="D134" s="269">
        <f t="shared" si="8"/>
        <v>4.4030627809450842E-4</v>
      </c>
      <c r="E134" s="269">
        <f t="shared" si="8"/>
        <v>4.4251102568785493E-4</v>
      </c>
      <c r="F134" s="269">
        <f t="shared" si="8"/>
        <v>4.459297583861099E-4</v>
      </c>
      <c r="G134" s="269">
        <f t="shared" si="8"/>
        <v>4.4684821308595498E-4</v>
      </c>
      <c r="H134" s="269">
        <f t="shared" si="8"/>
        <v>4.4759311994052521E-4</v>
      </c>
      <c r="I134" s="269">
        <f t="shared" si="8"/>
        <v>4.4593896674864858E-4</v>
      </c>
      <c r="J134" s="269">
        <f t="shared" si="8"/>
        <v>4.4663372363010982E-4</v>
      </c>
      <c r="K134" s="269">
        <f t="shared" si="8"/>
        <v>4.5080150824561841E-4</v>
      </c>
      <c r="L134" s="269">
        <f t="shared" si="8"/>
        <v>4.4632337085130929E-4</v>
      </c>
      <c r="M134" s="269">
        <f t="shared" si="8"/>
        <v>4.476916916507787E-4</v>
      </c>
      <c r="N134" s="269">
        <f t="shared" si="8"/>
        <v>4.4876926802031803E-4</v>
      </c>
      <c r="O134" s="269">
        <f t="shared" si="8"/>
        <v>4.5313891550125739E-4</v>
      </c>
      <c r="P134" s="269">
        <f t="shared" si="8"/>
        <v>4.5411366176854027E-4</v>
      </c>
      <c r="Q134" s="269">
        <f t="shared" si="8"/>
        <v>4.4962313849390169E-4</v>
      </c>
      <c r="R134" s="269">
        <f t="shared" si="8"/>
        <v>4.5190604007359366E-4</v>
      </c>
      <c r="S134" s="269">
        <f t="shared" si="8"/>
        <v>4.5303329859452935E-4</v>
      </c>
      <c r="T134" s="269">
        <f t="shared" si="8"/>
        <v>4.5561203860651776E-4</v>
      </c>
      <c r="U134" s="269">
        <f t="shared" si="8"/>
        <v>4.5364597418090432E-4</v>
      </c>
      <c r="V134" s="269">
        <f t="shared" si="8"/>
        <v>4.5514046017538324E-4</v>
      </c>
      <c r="W134" s="269">
        <f t="shared" si="8"/>
        <v>4.5358601741150482E-4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1.4319385228724911E-2</v>
      </c>
      <c r="C135" s="269">
        <f t="shared" si="9"/>
        <v>1.3874043541512145E-2</v>
      </c>
      <c r="D135" s="269">
        <f t="shared" si="9"/>
        <v>1.6077105025092141E-2</v>
      </c>
      <c r="E135" s="269">
        <f t="shared" si="9"/>
        <v>1.5536343833296029E-2</v>
      </c>
      <c r="F135" s="269">
        <f t="shared" si="9"/>
        <v>1.3196522323661163E-2</v>
      </c>
      <c r="G135" s="269">
        <f t="shared" si="9"/>
        <v>1.2445735370140581E-2</v>
      </c>
      <c r="H135" s="269">
        <f t="shared" si="9"/>
        <v>1.1964841834829508E-2</v>
      </c>
      <c r="I135" s="269">
        <f t="shared" si="9"/>
        <v>1.230642134309348E-2</v>
      </c>
      <c r="J135" s="269">
        <f t="shared" si="9"/>
        <v>1.259200568808211E-2</v>
      </c>
      <c r="K135" s="269">
        <f t="shared" si="9"/>
        <v>1.1254311690195659E-2</v>
      </c>
      <c r="L135" s="269">
        <f t="shared" si="9"/>
        <v>1.2676991115657539E-2</v>
      </c>
      <c r="M135" s="269">
        <f t="shared" si="9"/>
        <v>1.2585207383675764E-2</v>
      </c>
      <c r="N135" s="269">
        <f t="shared" si="9"/>
        <v>1.2843256529468782E-2</v>
      </c>
      <c r="O135" s="269">
        <f t="shared" si="9"/>
        <v>1.1561041957552334E-2</v>
      </c>
      <c r="P135" s="269">
        <f t="shared" si="9"/>
        <v>1.2266756087164371E-2</v>
      </c>
      <c r="Q135" s="269">
        <f t="shared" si="9"/>
        <v>1.4265244411795136E-2</v>
      </c>
      <c r="R135" s="269">
        <f t="shared" si="9"/>
        <v>1.1633428145249522E-2</v>
      </c>
      <c r="S135" s="269">
        <f t="shared" si="9"/>
        <v>1.170353442943166E-2</v>
      </c>
      <c r="T135" s="269">
        <f t="shared" si="9"/>
        <v>1.0953542389468919E-2</v>
      </c>
      <c r="U135" s="269">
        <f t="shared" si="9"/>
        <v>1.2136247360901232E-2</v>
      </c>
      <c r="V135" s="269">
        <f t="shared" si="9"/>
        <v>1.2017443747622761E-2</v>
      </c>
      <c r="W135" s="269">
        <f t="shared" si="9"/>
        <v>1.2500250912126594E-2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8.4397349001478529E-4</v>
      </c>
      <c r="C136" s="269">
        <f t="shared" si="10"/>
        <v>8.4686161837941362E-4</v>
      </c>
      <c r="D136" s="269">
        <f t="shared" si="10"/>
        <v>8.3834245955938952E-4</v>
      </c>
      <c r="E136" s="269">
        <f t="shared" si="10"/>
        <v>8.4254029550238972E-4</v>
      </c>
      <c r="F136" s="269">
        <f t="shared" si="10"/>
        <v>8.4904955717186794E-4</v>
      </c>
      <c r="G136" s="269">
        <f t="shared" si="10"/>
        <v>8.5079829347286791E-4</v>
      </c>
      <c r="H136" s="269">
        <f t="shared" si="10"/>
        <v>8.5221659494997973E-4</v>
      </c>
      <c r="I136" s="269">
        <f t="shared" si="10"/>
        <v>8.4906708987962925E-4</v>
      </c>
      <c r="J136" s="269">
        <f t="shared" si="10"/>
        <v>8.5038990588697861E-4</v>
      </c>
      <c r="K136" s="269">
        <f t="shared" si="10"/>
        <v>8.5832536122638524E-4</v>
      </c>
      <c r="L136" s="269">
        <f t="shared" si="10"/>
        <v>8.4979899468526582E-4</v>
      </c>
      <c r="M136" s="269">
        <f t="shared" si="10"/>
        <v>8.5240427533095082E-4</v>
      </c>
      <c r="N136" s="269">
        <f t="shared" si="10"/>
        <v>8.5445597904026927E-4</v>
      </c>
      <c r="O136" s="269">
        <f t="shared" si="10"/>
        <v>8.6277578095731572E-4</v>
      </c>
      <c r="P136" s="269">
        <f t="shared" si="10"/>
        <v>8.6463169631400053E-4</v>
      </c>
      <c r="Q136" s="269">
        <f t="shared" si="10"/>
        <v>8.5608174707625358E-4</v>
      </c>
      <c r="R136" s="269">
        <f t="shared" si="10"/>
        <v>8.6042838808608334E-4</v>
      </c>
      <c r="S136" s="269">
        <f t="shared" si="10"/>
        <v>8.6257468653336028E-4</v>
      </c>
      <c r="T136" s="269">
        <f t="shared" si="10"/>
        <v>8.6748460345203375E-4</v>
      </c>
      <c r="U136" s="269">
        <f t="shared" si="10"/>
        <v>8.6374121988422802E-4</v>
      </c>
      <c r="V136" s="269">
        <f t="shared" si="10"/>
        <v>8.6658671886237211E-4</v>
      </c>
      <c r="W136" s="269">
        <f t="shared" si="10"/>
        <v>8.6362706228978417E-4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6.1037497834642565E-3</v>
      </c>
      <c r="C137" s="270">
        <f t="shared" si="11"/>
        <v>6.1282374355695179E-3</v>
      </c>
      <c r="D137" s="270">
        <f t="shared" si="11"/>
        <v>6.7127871470168115E-3</v>
      </c>
      <c r="E137" s="270">
        <f t="shared" si="11"/>
        <v>6.5651360173398952E-3</v>
      </c>
      <c r="F137" s="270">
        <f t="shared" si="11"/>
        <v>5.9956610219864953E-3</v>
      </c>
      <c r="G137" s="270">
        <f t="shared" si="11"/>
        <v>5.7956329592888066E-3</v>
      </c>
      <c r="H137" s="270">
        <f t="shared" si="11"/>
        <v>5.6714212862371298E-3</v>
      </c>
      <c r="I137" s="270">
        <f t="shared" si="11"/>
        <v>5.7637525015802344E-3</v>
      </c>
      <c r="J137" s="270">
        <f t="shared" si="11"/>
        <v>5.8575261298138004E-3</v>
      </c>
      <c r="K137" s="270">
        <f t="shared" si="11"/>
        <v>5.5490641600150336E-3</v>
      </c>
      <c r="L137" s="270">
        <f t="shared" si="11"/>
        <v>5.794723118161026E-3</v>
      </c>
      <c r="M137" s="270">
        <f t="shared" si="11"/>
        <v>5.8117273722432892E-3</v>
      </c>
      <c r="N137" s="270">
        <f t="shared" si="11"/>
        <v>5.918608993097995E-3</v>
      </c>
      <c r="O137" s="270">
        <f t="shared" si="11"/>
        <v>5.5739755792830956E-3</v>
      </c>
      <c r="P137" s="270">
        <f t="shared" si="11"/>
        <v>5.7914898371442978E-3</v>
      </c>
      <c r="Q137" s="270">
        <f t="shared" si="11"/>
        <v>6.3544162384313301E-3</v>
      </c>
      <c r="R137" s="270">
        <f t="shared" si="11"/>
        <v>5.5395171337397639E-3</v>
      </c>
      <c r="S137" s="270">
        <f t="shared" si="11"/>
        <v>5.567372573757264E-3</v>
      </c>
      <c r="T137" s="270">
        <f t="shared" si="11"/>
        <v>5.369236064184448E-3</v>
      </c>
      <c r="U137" s="270">
        <f t="shared" si="11"/>
        <v>5.6880358660147011E-3</v>
      </c>
      <c r="V137" s="270">
        <f t="shared" si="11"/>
        <v>5.680195482360928E-3</v>
      </c>
      <c r="W137" s="270">
        <f t="shared" si="11"/>
        <v>5.817867534281717E-3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5.5802604446950684E-2</v>
      </c>
      <c r="C138" s="271">
        <f t="shared" si="12"/>
        <v>5.406710912935702E-2</v>
      </c>
      <c r="D138" s="271">
        <f t="shared" si="12"/>
        <v>6.2652433609203723E-2</v>
      </c>
      <c r="E138" s="271">
        <f t="shared" si="12"/>
        <v>6.054508874739175E-2</v>
      </c>
      <c r="F138" s="271">
        <f t="shared" si="12"/>
        <v>5.1426810826025383E-2</v>
      </c>
      <c r="G138" s="271">
        <f t="shared" si="12"/>
        <v>4.8500996154373373E-2</v>
      </c>
      <c r="H138" s="271">
        <f t="shared" si="12"/>
        <v>4.6626955383528852E-2</v>
      </c>
      <c r="I138" s="271">
        <f t="shared" si="12"/>
        <v>4.7958089778083857E-2</v>
      </c>
      <c r="J138" s="271">
        <f t="shared" si="12"/>
        <v>4.9071011176949023E-2</v>
      </c>
      <c r="K138" s="271">
        <f t="shared" si="12"/>
        <v>4.3858021384246534E-2</v>
      </c>
      <c r="L138" s="271">
        <f t="shared" si="12"/>
        <v>4.9402199152060802E-2</v>
      </c>
      <c r="M138" s="271">
        <f t="shared" si="12"/>
        <v>4.9044518203568005E-2</v>
      </c>
      <c r="N138" s="271">
        <f t="shared" si="12"/>
        <v>5.0050135007680151E-2</v>
      </c>
      <c r="O138" s="271">
        <f t="shared" si="12"/>
        <v>4.5053348383821655E-2</v>
      </c>
      <c r="P138" s="271">
        <f t="shared" si="12"/>
        <v>4.7803514385946259E-2</v>
      </c>
      <c r="Q138" s="271">
        <f t="shared" si="12"/>
        <v>5.5591617833816831E-2</v>
      </c>
      <c r="R138" s="271">
        <f t="shared" si="12"/>
        <v>4.5335437156137505E-2</v>
      </c>
      <c r="S138" s="271">
        <f t="shared" si="12"/>
        <v>4.5608641150790413E-2</v>
      </c>
      <c r="T138" s="271">
        <f t="shared" si="12"/>
        <v>4.2791726851989752E-2</v>
      </c>
      <c r="U138" s="271">
        <f t="shared" si="12"/>
        <v>4.7294922242344474E-2</v>
      </c>
      <c r="V138" s="271">
        <f t="shared" si="12"/>
        <v>4.6831944891518797E-2</v>
      </c>
      <c r="W138" s="271">
        <f t="shared" si="12"/>
        <v>4.871344307001009E-2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0.40603297742254552</v>
      </c>
      <c r="C139" s="271">
        <f t="shared" si="13"/>
        <v>0.40461721039535037</v>
      </c>
      <c r="D139" s="271">
        <f t="shared" si="13"/>
        <v>0.39156884684306142</v>
      </c>
      <c r="E139" s="271">
        <f t="shared" si="13"/>
        <v>0.39564820575324089</v>
      </c>
      <c r="F139" s="271">
        <f t="shared" si="13"/>
        <v>0.40820001904705405</v>
      </c>
      <c r="G139" s="271">
        <f t="shared" si="13"/>
        <v>0.41304701521877757</v>
      </c>
      <c r="H139" s="271">
        <f t="shared" si="13"/>
        <v>0.41690170839201307</v>
      </c>
      <c r="I139" s="271">
        <f t="shared" si="13"/>
        <v>0.4142513226852671</v>
      </c>
      <c r="J139" s="271">
        <f t="shared" si="13"/>
        <v>0.41147328002451278</v>
      </c>
      <c r="K139" s="271">
        <f t="shared" si="13"/>
        <v>0.41621523847006264</v>
      </c>
      <c r="L139" s="271">
        <f t="shared" si="13"/>
        <v>0.41188985511733656</v>
      </c>
      <c r="M139" s="271">
        <f t="shared" si="13"/>
        <v>0.41037695658821566</v>
      </c>
      <c r="N139" s="271">
        <f t="shared" si="13"/>
        <v>0.40625209834326154</v>
      </c>
      <c r="O139" s="271">
        <f t="shared" si="13"/>
        <v>0.4137635043574992</v>
      </c>
      <c r="P139" s="271">
        <f t="shared" si="13"/>
        <v>0.408283367509226</v>
      </c>
      <c r="Q139" s="271">
        <f t="shared" si="13"/>
        <v>0.39899841598507041</v>
      </c>
      <c r="R139" s="271">
        <f t="shared" si="13"/>
        <v>0.41271973109991211</v>
      </c>
      <c r="S139" s="271">
        <f t="shared" si="13"/>
        <v>0.41102587508210969</v>
      </c>
      <c r="T139" s="271">
        <f t="shared" si="13"/>
        <v>0.4127803308160029</v>
      </c>
      <c r="U139" s="271">
        <f t="shared" si="13"/>
        <v>0.40685380987861786</v>
      </c>
      <c r="V139" s="271">
        <f t="shared" si="13"/>
        <v>0.4075721937657622</v>
      </c>
      <c r="W139" s="271">
        <f t="shared" si="13"/>
        <v>0.40701950241458573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0.43950244607254962</v>
      </c>
      <c r="C140" s="271">
        <f t="shared" si="14"/>
        <v>0.44528450183004237</v>
      </c>
      <c r="D140" s="271">
        <f t="shared" si="14"/>
        <v>0.43605077183406926</v>
      </c>
      <c r="E140" s="271">
        <f t="shared" si="14"/>
        <v>0.43743480336037138</v>
      </c>
      <c r="F140" s="271">
        <f t="shared" si="14"/>
        <v>0.4485238603592836</v>
      </c>
      <c r="G140" s="271">
        <f t="shared" si="14"/>
        <v>0.4512784121693531</v>
      </c>
      <c r="H140" s="271">
        <f t="shared" si="14"/>
        <v>0.4522879804096625</v>
      </c>
      <c r="I140" s="271">
        <f t="shared" si="14"/>
        <v>0.45147206931860329</v>
      </c>
      <c r="J140" s="271">
        <f t="shared" si="14"/>
        <v>0.4512415183748385</v>
      </c>
      <c r="K140" s="271">
        <f t="shared" si="14"/>
        <v>0.4596849246445468</v>
      </c>
      <c r="L140" s="271">
        <f t="shared" si="14"/>
        <v>0.44993363971294087</v>
      </c>
      <c r="M140" s="271">
        <f t="shared" si="14"/>
        <v>0.45245661605545479</v>
      </c>
      <c r="N140" s="271">
        <f t="shared" si="14"/>
        <v>0.45334090978671271</v>
      </c>
      <c r="O140" s="271">
        <f t="shared" si="14"/>
        <v>0.45915548880613011</v>
      </c>
      <c r="P140" s="271">
        <f t="shared" si="14"/>
        <v>0.45756228426084961</v>
      </c>
      <c r="Q140" s="271">
        <f t="shared" si="14"/>
        <v>0.44659099358694265</v>
      </c>
      <c r="R140" s="271">
        <f t="shared" si="14"/>
        <v>0.45981593276272958</v>
      </c>
      <c r="S140" s="271">
        <f t="shared" si="14"/>
        <v>0.4607817244653164</v>
      </c>
      <c r="T140" s="271">
        <f t="shared" si="14"/>
        <v>0.46637377321812257</v>
      </c>
      <c r="U140" s="271">
        <f t="shared" si="14"/>
        <v>0.46055465229535864</v>
      </c>
      <c r="V140" s="271">
        <f t="shared" si="14"/>
        <v>0.46100259677742866</v>
      </c>
      <c r="W140" s="271">
        <f t="shared" si="14"/>
        <v>0.45666425980417918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7.2671990071971157E-2</v>
      </c>
      <c r="C141" s="271">
        <f t="shared" si="15"/>
        <v>7.0443000607095144E-2</v>
      </c>
      <c r="D141" s="271">
        <f t="shared" si="15"/>
        <v>8.1408350830192724E-2</v>
      </c>
      <c r="E141" s="271">
        <f t="shared" si="15"/>
        <v>7.8713028661891365E-2</v>
      </c>
      <c r="F141" s="271">
        <f t="shared" si="15"/>
        <v>6.7056797722257019E-2</v>
      </c>
      <c r="G141" s="271">
        <f t="shared" si="15"/>
        <v>6.3320344768181783E-2</v>
      </c>
      <c r="H141" s="271">
        <f t="shared" si="15"/>
        <v>6.0925874220941333E-2</v>
      </c>
      <c r="I141" s="271">
        <f t="shared" si="15"/>
        <v>6.2647900027944306E-2</v>
      </c>
      <c r="J141" s="271">
        <f t="shared" si="15"/>
        <v>6.4155488969387012E-2</v>
      </c>
      <c r="K141" s="271">
        <f t="shared" si="15"/>
        <v>5.7776927771466938E-2</v>
      </c>
      <c r="L141" s="271">
        <f t="shared" si="15"/>
        <v>6.4697319796196195E-2</v>
      </c>
      <c r="M141" s="271">
        <f t="shared" si="15"/>
        <v>6.4102517984743687E-2</v>
      </c>
      <c r="N141" s="271">
        <f t="shared" si="15"/>
        <v>6.5959001895279895E-2</v>
      </c>
      <c r="O141" s="271">
        <f t="shared" si="15"/>
        <v>5.9201774079125802E-2</v>
      </c>
      <c r="P141" s="271">
        <f t="shared" si="15"/>
        <v>6.2589479470152851E-2</v>
      </c>
      <c r="Q141" s="271">
        <f t="shared" si="15"/>
        <v>7.2552598937652257E-2</v>
      </c>
      <c r="R141" s="271">
        <f t="shared" si="15"/>
        <v>5.9280570262996393E-2</v>
      </c>
      <c r="S141" s="271">
        <f t="shared" si="15"/>
        <v>5.9623311880310816E-2</v>
      </c>
      <c r="T141" s="271">
        <f t="shared" si="15"/>
        <v>5.6018997124237219E-2</v>
      </c>
      <c r="U141" s="271">
        <f t="shared" si="15"/>
        <v>6.1775097487491396E-2</v>
      </c>
      <c r="V141" s="271">
        <f t="shared" si="15"/>
        <v>6.117962156207872E-2</v>
      </c>
      <c r="W141" s="271">
        <f t="shared" si="15"/>
        <v>6.3588194378744869E-2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7.1517315439432627E-2</v>
      </c>
      <c r="C142" s="320">
        <f t="shared" si="16"/>
        <v>6.9293082945230733E-2</v>
      </c>
      <c r="D142" s="320">
        <f t="shared" si="16"/>
        <v>8.0296142122491601E-2</v>
      </c>
      <c r="E142" s="320">
        <f t="shared" si="16"/>
        <v>7.7595342603982514E-2</v>
      </c>
      <c r="F142" s="320">
        <f t="shared" si="16"/>
        <v>6.5909243633696837E-2</v>
      </c>
      <c r="G142" s="320">
        <f t="shared" si="16"/>
        <v>6.215948297532508E-2</v>
      </c>
      <c r="H142" s="320">
        <f t="shared" si="16"/>
        <v>5.9757688896300322E-2</v>
      </c>
      <c r="I142" s="320">
        <f t="shared" si="16"/>
        <v>6.1463687376678969E-2</v>
      </c>
      <c r="J142" s="320">
        <f t="shared" si="16"/>
        <v>6.2890021353932679E-2</v>
      </c>
      <c r="K142" s="320">
        <f t="shared" si="16"/>
        <v>5.6208988468780009E-2</v>
      </c>
      <c r="L142" s="320">
        <f t="shared" si="16"/>
        <v>6.3314476002968495E-2</v>
      </c>
      <c r="M142" s="320">
        <f t="shared" si="16"/>
        <v>6.2856067628062784E-2</v>
      </c>
      <c r="N142" s="320">
        <f t="shared" si="16"/>
        <v>6.4144878695281959E-2</v>
      </c>
      <c r="O142" s="320">
        <f t="shared" si="16"/>
        <v>5.7740934494043973E-2</v>
      </c>
      <c r="P142" s="320">
        <f t="shared" si="16"/>
        <v>6.1265581621791E-2</v>
      </c>
      <c r="Q142" s="320">
        <f t="shared" si="16"/>
        <v>7.1246912358527426E-2</v>
      </c>
      <c r="R142" s="320">
        <f t="shared" si="16"/>
        <v>5.8102462990994592E-2</v>
      </c>
      <c r="S142" s="320">
        <f t="shared" si="16"/>
        <v>5.8452604645825017E-2</v>
      </c>
      <c r="T142" s="320">
        <f t="shared" si="16"/>
        <v>5.4842412066647236E-2</v>
      </c>
      <c r="U142" s="320">
        <f t="shared" si="16"/>
        <v>6.0613763572714703E-2</v>
      </c>
      <c r="V142" s="320">
        <f t="shared" si="16"/>
        <v>6.00204060122842E-2</v>
      </c>
      <c r="W142" s="320">
        <f t="shared" si="16"/>
        <v>6.2431757598172974E-2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1.1546746325385336E-3</v>
      </c>
      <c r="C143" s="328">
        <f t="shared" si="17"/>
        <v>1.1499176618644225E-3</v>
      </c>
      <c r="D143" s="328">
        <f t="shared" si="17"/>
        <v>1.1122087077011216E-3</v>
      </c>
      <c r="E143" s="328">
        <f t="shared" si="17"/>
        <v>1.1176860579088538E-3</v>
      </c>
      <c r="F143" s="328">
        <f t="shared" si="17"/>
        <v>1.1475540885601933E-3</v>
      </c>
      <c r="G143" s="328">
        <f t="shared" si="17"/>
        <v>1.1608617928567054E-3</v>
      </c>
      <c r="H143" s="328">
        <f t="shared" si="17"/>
        <v>1.1681853246410141E-3</v>
      </c>
      <c r="I143" s="328">
        <f t="shared" si="17"/>
        <v>1.184212651265334E-3</v>
      </c>
      <c r="J143" s="328">
        <f t="shared" si="17"/>
        <v>1.2654676154543311E-3</v>
      </c>
      <c r="K143" s="328">
        <f t="shared" si="17"/>
        <v>1.567939302686931E-3</v>
      </c>
      <c r="L143" s="328">
        <f t="shared" si="17"/>
        <v>1.3828437932276968E-3</v>
      </c>
      <c r="M143" s="328">
        <f t="shared" si="17"/>
        <v>1.2464503566809067E-3</v>
      </c>
      <c r="N143" s="328">
        <f t="shared" si="17"/>
        <v>1.8141231999979346E-3</v>
      </c>
      <c r="O143" s="328">
        <f t="shared" si="17"/>
        <v>1.4608395850818298E-3</v>
      </c>
      <c r="P143" s="328">
        <f t="shared" si="17"/>
        <v>1.3238978483618548E-3</v>
      </c>
      <c r="Q143" s="328">
        <f t="shared" si="17"/>
        <v>1.305686579124822E-3</v>
      </c>
      <c r="R143" s="328">
        <f t="shared" si="17"/>
        <v>1.1781072720017953E-3</v>
      </c>
      <c r="S143" s="328">
        <f t="shared" si="17"/>
        <v>1.1707072344857923E-3</v>
      </c>
      <c r="T143" s="328">
        <f t="shared" si="17"/>
        <v>1.1765850575899855E-3</v>
      </c>
      <c r="U143" s="328">
        <f t="shared" si="17"/>
        <v>1.1613339147766898E-3</v>
      </c>
      <c r="V143" s="328">
        <f t="shared" si="17"/>
        <v>1.1592155497945212E-3</v>
      </c>
      <c r="W143" s="328">
        <f t="shared" si="17"/>
        <v>1.1564367805718873E-3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0.99999999999999978</v>
      </c>
      <c r="C146" s="234">
        <f t="shared" si="18"/>
        <v>0.99999999999999989</v>
      </c>
      <c r="D146" s="234">
        <f t="shared" si="18"/>
        <v>1.0000000000000002</v>
      </c>
      <c r="E146" s="234">
        <f t="shared" si="18"/>
        <v>0.99999999999999989</v>
      </c>
      <c r="F146" s="234">
        <f t="shared" si="18"/>
        <v>1</v>
      </c>
      <c r="G146" s="234">
        <f t="shared" si="18"/>
        <v>1.0000000000000002</v>
      </c>
      <c r="H146" s="234">
        <f t="shared" si="18"/>
        <v>0.99999999999999978</v>
      </c>
      <c r="I146" s="234">
        <f t="shared" si="18"/>
        <v>1.0000000000000002</v>
      </c>
      <c r="J146" s="234">
        <f t="shared" si="18"/>
        <v>1.0000000000000002</v>
      </c>
      <c r="K146" s="234">
        <f t="shared" si="18"/>
        <v>1</v>
      </c>
      <c r="L146" s="234">
        <f t="shared" si="18"/>
        <v>0.99999999999999989</v>
      </c>
      <c r="M146" s="234">
        <f t="shared" si="18"/>
        <v>1.0000000000000002</v>
      </c>
      <c r="N146" s="234">
        <f t="shared" si="18"/>
        <v>1.0000000000000004</v>
      </c>
      <c r="O146" s="234">
        <f t="shared" si="18"/>
        <v>1.0000000000000002</v>
      </c>
      <c r="P146" s="234">
        <f t="shared" si="18"/>
        <v>1</v>
      </c>
      <c r="Q146" s="234">
        <f t="shared" si="18"/>
        <v>0.99999999999999989</v>
      </c>
      <c r="R146" s="234">
        <f t="shared" si="18"/>
        <v>1</v>
      </c>
      <c r="S146" s="234">
        <f t="shared" si="18"/>
        <v>1.0000000000000002</v>
      </c>
      <c r="T146" s="234">
        <f t="shared" si="18"/>
        <v>1</v>
      </c>
      <c r="U146" s="234">
        <f t="shared" si="18"/>
        <v>1.0000000000000002</v>
      </c>
      <c r="V146" s="234">
        <f t="shared" si="18"/>
        <v>0.99999999999999967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6.4022687194655288E-3</v>
      </c>
      <c r="C147" s="268">
        <f t="shared" si="19"/>
        <v>6.3978545611776891E-3</v>
      </c>
      <c r="D147" s="268">
        <f t="shared" si="19"/>
        <v>6.3335915211948021E-3</v>
      </c>
      <c r="E147" s="268">
        <f t="shared" si="19"/>
        <v>6.3575886275514864E-3</v>
      </c>
      <c r="F147" s="268">
        <f t="shared" si="19"/>
        <v>6.3939767047067964E-3</v>
      </c>
      <c r="G147" s="268">
        <f t="shared" si="19"/>
        <v>6.4035178610894628E-3</v>
      </c>
      <c r="H147" s="268">
        <f t="shared" si="19"/>
        <v>6.4204318818549501E-3</v>
      </c>
      <c r="I147" s="268">
        <f t="shared" si="19"/>
        <v>6.4021806284387094E-3</v>
      </c>
      <c r="J147" s="268">
        <f t="shared" si="19"/>
        <v>6.3995196100114365E-3</v>
      </c>
      <c r="K147" s="268">
        <f t="shared" si="19"/>
        <v>6.4122270870685845E-3</v>
      </c>
      <c r="L147" s="268">
        <f t="shared" si="19"/>
        <v>6.3762181635784471E-3</v>
      </c>
      <c r="M147" s="268">
        <f t="shared" si="19"/>
        <v>6.3789796004683147E-3</v>
      </c>
      <c r="N147" s="268">
        <f t="shared" si="19"/>
        <v>6.3627241292426766E-3</v>
      </c>
      <c r="O147" s="268">
        <f t="shared" si="19"/>
        <v>6.4049583112913786E-3</v>
      </c>
      <c r="P147" s="268">
        <f t="shared" si="19"/>
        <v>6.392748547735849E-3</v>
      </c>
      <c r="Q147" s="268">
        <f t="shared" si="19"/>
        <v>6.3489861167969428E-3</v>
      </c>
      <c r="R147" s="268">
        <f t="shared" si="19"/>
        <v>6.3777273996452229E-3</v>
      </c>
      <c r="S147" s="268">
        <f t="shared" si="19"/>
        <v>6.3763125872066109E-3</v>
      </c>
      <c r="T147" s="268">
        <f t="shared" si="19"/>
        <v>6.3781416556367406E-3</v>
      </c>
      <c r="U147" s="268">
        <f t="shared" si="19"/>
        <v>6.3641425453515857E-3</v>
      </c>
      <c r="V147" s="268">
        <f t="shared" si="19"/>
        <v>6.380002024642002E-3</v>
      </c>
      <c r="W147" s="268">
        <f t="shared" si="19"/>
        <v>6.3821434743702062E-3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1.860798709566208E-3</v>
      </c>
      <c r="C148" s="269">
        <f t="shared" si="20"/>
        <v>1.8595157487275196E-3</v>
      </c>
      <c r="D148" s="269">
        <f t="shared" si="20"/>
        <v>1.8408379038708403E-3</v>
      </c>
      <c r="E148" s="269">
        <f t="shared" si="20"/>
        <v>1.8478125852687116E-3</v>
      </c>
      <c r="F148" s="269">
        <f t="shared" si="20"/>
        <v>1.8583886622784655E-3</v>
      </c>
      <c r="G148" s="269">
        <f t="shared" si="20"/>
        <v>1.8611617685416642E-3</v>
      </c>
      <c r="H148" s="269">
        <f t="shared" si="20"/>
        <v>1.8660777740067743E-3</v>
      </c>
      <c r="I148" s="269">
        <f t="shared" si="20"/>
        <v>1.860773106193995E-3</v>
      </c>
      <c r="J148" s="269">
        <f t="shared" si="20"/>
        <v>1.8599996897891915E-3</v>
      </c>
      <c r="K148" s="269">
        <f t="shared" si="20"/>
        <v>1.8636930769220822E-3</v>
      </c>
      <c r="L148" s="269">
        <f t="shared" si="20"/>
        <v>1.8532271996995922E-3</v>
      </c>
      <c r="M148" s="269">
        <f t="shared" si="20"/>
        <v>1.8540298024059723E-3</v>
      </c>
      <c r="N148" s="269">
        <f t="shared" si="20"/>
        <v>1.849305202236021E-3</v>
      </c>
      <c r="O148" s="269">
        <f t="shared" si="20"/>
        <v>1.8615804307369533E-3</v>
      </c>
      <c r="P148" s="269">
        <f t="shared" si="20"/>
        <v>1.8580317024245727E-3</v>
      </c>
      <c r="Q148" s="269">
        <f t="shared" si="20"/>
        <v>1.8453122933233873E-3</v>
      </c>
      <c r="R148" s="269">
        <f t="shared" si="20"/>
        <v>1.853665854284169E-3</v>
      </c>
      <c r="S148" s="269">
        <f t="shared" si="20"/>
        <v>1.8532546436219163E-3</v>
      </c>
      <c r="T148" s="269">
        <f t="shared" si="20"/>
        <v>1.8537862564491248E-3</v>
      </c>
      <c r="U148" s="269">
        <f t="shared" si="20"/>
        <v>1.8497174602933968E-3</v>
      </c>
      <c r="V148" s="269">
        <f t="shared" si="20"/>
        <v>1.8543269666873206E-3</v>
      </c>
      <c r="W148" s="269">
        <f t="shared" si="20"/>
        <v>1.8549493721291197E-3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1.7208166103733897E-2</v>
      </c>
      <c r="C149" s="269">
        <f t="shared" si="21"/>
        <v>1.6657342307225417E-2</v>
      </c>
      <c r="D149" s="269">
        <f t="shared" si="21"/>
        <v>1.9008284387742561E-2</v>
      </c>
      <c r="E149" s="269">
        <f t="shared" si="21"/>
        <v>1.8470199639498398E-2</v>
      </c>
      <c r="F149" s="269">
        <f t="shared" si="21"/>
        <v>1.5949953365281527E-2</v>
      </c>
      <c r="G149" s="269">
        <f t="shared" si="21"/>
        <v>1.5133842606640854E-2</v>
      </c>
      <c r="H149" s="269">
        <f t="shared" si="21"/>
        <v>1.4621535222318604E-2</v>
      </c>
      <c r="I149" s="269">
        <f t="shared" si="21"/>
        <v>1.4979839553756423E-2</v>
      </c>
      <c r="J149" s="269">
        <f t="shared" si="21"/>
        <v>1.52561407001187E-2</v>
      </c>
      <c r="K149" s="269">
        <f t="shared" si="21"/>
        <v>1.3667683828999619E-2</v>
      </c>
      <c r="L149" s="269">
        <f t="shared" si="21"/>
        <v>1.5329894266165101E-2</v>
      </c>
      <c r="M149" s="269">
        <f t="shared" si="21"/>
        <v>1.5239074917382672E-2</v>
      </c>
      <c r="N149" s="269">
        <f t="shared" si="21"/>
        <v>1.5324869593041121E-2</v>
      </c>
      <c r="O149" s="269">
        <f t="shared" si="21"/>
        <v>1.4087701954285133E-2</v>
      </c>
      <c r="P149" s="269">
        <f t="shared" si="21"/>
        <v>1.4893547648429276E-2</v>
      </c>
      <c r="Q149" s="269">
        <f t="shared" si="21"/>
        <v>1.7065724302245244E-2</v>
      </c>
      <c r="R149" s="269">
        <f t="shared" si="21"/>
        <v>1.4181922812493624E-2</v>
      </c>
      <c r="S149" s="269">
        <f t="shared" si="21"/>
        <v>1.4256995562240386E-2</v>
      </c>
      <c r="T149" s="269">
        <f t="shared" si="21"/>
        <v>1.3470897760698179E-2</v>
      </c>
      <c r="U149" s="269">
        <f t="shared" si="21"/>
        <v>1.4702797215176774E-2</v>
      </c>
      <c r="V149" s="269">
        <f t="shared" si="21"/>
        <v>1.4615316948646854E-2</v>
      </c>
      <c r="W149" s="269">
        <f t="shared" si="21"/>
        <v>1.517733207537102E-2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5.2219826229265307E-3</v>
      </c>
      <c r="C150" s="269">
        <f t="shared" si="22"/>
        <v>5.2183822339263216E-3</v>
      </c>
      <c r="D150" s="269">
        <f t="shared" si="22"/>
        <v>5.1659663649911798E-3</v>
      </c>
      <c r="E150" s="269">
        <f t="shared" si="22"/>
        <v>5.185539500372721E-3</v>
      </c>
      <c r="F150" s="269">
        <f t="shared" si="22"/>
        <v>5.2152192771695062E-3</v>
      </c>
      <c r="G150" s="269">
        <f t="shared" si="22"/>
        <v>5.2230014798567209E-3</v>
      </c>
      <c r="H150" s="269">
        <f t="shared" si="22"/>
        <v>5.2367973272963407E-3</v>
      </c>
      <c r="I150" s="269">
        <f t="shared" si="22"/>
        <v>5.2219107718638157E-3</v>
      </c>
      <c r="J150" s="269">
        <f t="shared" si="22"/>
        <v>5.2197403237624635E-3</v>
      </c>
      <c r="K150" s="269">
        <f t="shared" si="22"/>
        <v>5.2301051221302535E-3</v>
      </c>
      <c r="L150" s="269">
        <f t="shared" si="22"/>
        <v>5.2007346003706649E-3</v>
      </c>
      <c r="M150" s="269">
        <f t="shared" si="22"/>
        <v>5.2029869543540851E-3</v>
      </c>
      <c r="N150" s="269">
        <f t="shared" si="22"/>
        <v>5.1897282499811055E-3</v>
      </c>
      <c r="O150" s="269">
        <f t="shared" si="22"/>
        <v>5.2241763767961026E-3</v>
      </c>
      <c r="P150" s="269">
        <f t="shared" si="22"/>
        <v>5.214217536280214E-3</v>
      </c>
      <c r="Q150" s="269">
        <f t="shared" si="22"/>
        <v>5.1785228999077695E-3</v>
      </c>
      <c r="R150" s="269">
        <f t="shared" si="22"/>
        <v>5.2019656022014122E-3</v>
      </c>
      <c r="S150" s="269">
        <f t="shared" si="22"/>
        <v>5.2008116165921147E-3</v>
      </c>
      <c r="T150" s="269">
        <f t="shared" si="22"/>
        <v>5.2023034882983507E-3</v>
      </c>
      <c r="U150" s="269">
        <f t="shared" si="22"/>
        <v>5.1908851749084012E-3</v>
      </c>
      <c r="V150" s="269">
        <f t="shared" si="22"/>
        <v>5.2038208901824907E-3</v>
      </c>
      <c r="W150" s="269">
        <f t="shared" si="22"/>
        <v>5.2055675543352404E-3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1.1903886807667966E-2</v>
      </c>
      <c r="C151" s="270">
        <f t="shared" si="23"/>
        <v>1.1940433411452522E-2</v>
      </c>
      <c r="D151" s="270">
        <f t="shared" si="23"/>
        <v>1.2880116723587194E-2</v>
      </c>
      <c r="E151" s="270">
        <f t="shared" si="23"/>
        <v>1.2666258410700527E-2</v>
      </c>
      <c r="F151" s="270">
        <f t="shared" si="23"/>
        <v>1.1760311954729444E-2</v>
      </c>
      <c r="G151" s="270">
        <f t="shared" si="23"/>
        <v>1.1436980328952987E-2</v>
      </c>
      <c r="H151" s="270">
        <f t="shared" si="23"/>
        <v>1.1247597635987698E-2</v>
      </c>
      <c r="I151" s="270">
        <f t="shared" si="23"/>
        <v>1.1385773901262157E-2</v>
      </c>
      <c r="J151" s="270">
        <f t="shared" si="23"/>
        <v>1.1517172162958713E-2</v>
      </c>
      <c r="K151" s="270">
        <f t="shared" si="23"/>
        <v>1.0936480460763214E-2</v>
      </c>
      <c r="L151" s="270">
        <f t="shared" si="23"/>
        <v>1.1372017335073807E-2</v>
      </c>
      <c r="M151" s="270">
        <f t="shared" si="23"/>
        <v>1.1420505076737924E-2</v>
      </c>
      <c r="N151" s="270">
        <f t="shared" si="23"/>
        <v>1.1461016300427994E-2</v>
      </c>
      <c r="O151" s="270">
        <f t="shared" si="23"/>
        <v>1.10227533447697E-2</v>
      </c>
      <c r="P151" s="270">
        <f t="shared" si="23"/>
        <v>1.1411443334871232E-2</v>
      </c>
      <c r="Q151" s="270">
        <f t="shared" si="23"/>
        <v>1.233681402238841E-2</v>
      </c>
      <c r="R151" s="270">
        <f t="shared" si="23"/>
        <v>1.0959258368047314E-2</v>
      </c>
      <c r="S151" s="270">
        <f t="shared" si="23"/>
        <v>1.1006344777853984E-2</v>
      </c>
      <c r="T151" s="270">
        <f t="shared" si="23"/>
        <v>1.0668747273513222E-2</v>
      </c>
      <c r="U151" s="270">
        <f t="shared" si="23"/>
        <v>1.1183036026899212E-2</v>
      </c>
      <c r="V151" s="270">
        <f t="shared" si="23"/>
        <v>1.12109204832347E-2</v>
      </c>
      <c r="W151" s="270">
        <f t="shared" si="23"/>
        <v>1.1463635923596133E-2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6.2322706164981777E-2</v>
      </c>
      <c r="C152" s="271">
        <f t="shared" si="24"/>
        <v>6.0327791110609444E-2</v>
      </c>
      <c r="D152" s="271">
        <f t="shared" si="24"/>
        <v>6.8842183150512465E-2</v>
      </c>
      <c r="E152" s="271">
        <f t="shared" si="24"/>
        <v>6.689340502653783E-2</v>
      </c>
      <c r="F152" s="271">
        <f t="shared" si="24"/>
        <v>5.7765845060846456E-2</v>
      </c>
      <c r="G152" s="271">
        <f t="shared" si="24"/>
        <v>5.4810141896300256E-2</v>
      </c>
      <c r="H152" s="271">
        <f t="shared" si="24"/>
        <v>5.2954721487943238E-2</v>
      </c>
      <c r="I152" s="271">
        <f t="shared" si="24"/>
        <v>5.4252390015270706E-2</v>
      </c>
      <c r="J152" s="271">
        <f t="shared" si="24"/>
        <v>5.5253068126696385E-2</v>
      </c>
      <c r="K152" s="271">
        <f t="shared" si="24"/>
        <v>4.9500163939362921E-2</v>
      </c>
      <c r="L152" s="271">
        <f t="shared" si="24"/>
        <v>5.5520180949621335E-2</v>
      </c>
      <c r="M152" s="271">
        <f t="shared" si="24"/>
        <v>5.5191261089472241E-2</v>
      </c>
      <c r="N152" s="271">
        <f t="shared" si="24"/>
        <v>5.5501983122799255E-2</v>
      </c>
      <c r="O152" s="271">
        <f t="shared" si="24"/>
        <v>5.1021340922914687E-2</v>
      </c>
      <c r="P152" s="271">
        <f t="shared" si="24"/>
        <v>5.3939867168402503E-2</v>
      </c>
      <c r="Q152" s="271">
        <f t="shared" si="24"/>
        <v>6.1806825594892291E-2</v>
      </c>
      <c r="R152" s="271">
        <f t="shared" si="24"/>
        <v>5.13625800082037E-2</v>
      </c>
      <c r="S152" s="271">
        <f t="shared" si="24"/>
        <v>5.1634470510379296E-2</v>
      </c>
      <c r="T152" s="271">
        <f t="shared" si="24"/>
        <v>4.8787465082425936E-2</v>
      </c>
      <c r="U152" s="271">
        <f t="shared" si="24"/>
        <v>5.3249027532686795E-2</v>
      </c>
      <c r="V152" s="271">
        <f t="shared" si="24"/>
        <v>5.2932200805578707E-2</v>
      </c>
      <c r="W152" s="271">
        <f t="shared" si="24"/>
        <v>5.4967647429696606E-2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0.1104740081578154</v>
      </c>
      <c r="C153" s="271">
        <f t="shared" si="25"/>
        <v>0.1099717042223194</v>
      </c>
      <c r="D153" s="271">
        <f t="shared" si="25"/>
        <v>0.10479216401371787</v>
      </c>
      <c r="E153" s="271">
        <f t="shared" si="25"/>
        <v>0.1058659172208652</v>
      </c>
      <c r="F153" s="271">
        <f t="shared" si="25"/>
        <v>0.11013214681032711</v>
      </c>
      <c r="G153" s="271">
        <f t="shared" si="25"/>
        <v>0.11193874821953378</v>
      </c>
      <c r="H153" s="271">
        <f t="shared" si="25"/>
        <v>0.1132006322314139</v>
      </c>
      <c r="I153" s="271">
        <f t="shared" si="25"/>
        <v>0.11275283153384508</v>
      </c>
      <c r="J153" s="271">
        <f t="shared" si="25"/>
        <v>0.11312692947229554</v>
      </c>
      <c r="K153" s="271">
        <f t="shared" si="25"/>
        <v>0.11946841865490343</v>
      </c>
      <c r="L153" s="271">
        <f t="shared" si="25"/>
        <v>0.11538991870636504</v>
      </c>
      <c r="M153" s="271">
        <f t="shared" si="25"/>
        <v>0.11236687166292536</v>
      </c>
      <c r="N153" s="271">
        <f t="shared" si="25"/>
        <v>0.12050332379831689</v>
      </c>
      <c r="O153" s="271">
        <f t="shared" si="25"/>
        <v>0.11454409207555283</v>
      </c>
      <c r="P153" s="271">
        <f t="shared" si="25"/>
        <v>0.10997188400125471</v>
      </c>
      <c r="Q153" s="271">
        <f t="shared" si="25"/>
        <v>0.10790224791422938</v>
      </c>
      <c r="R153" s="271">
        <f t="shared" si="25"/>
        <v>0.11116850570210794</v>
      </c>
      <c r="S153" s="271">
        <f t="shared" si="25"/>
        <v>0.10993734799070905</v>
      </c>
      <c r="T153" s="271">
        <f t="shared" si="25"/>
        <v>0.10922612878345804</v>
      </c>
      <c r="U153" s="271">
        <f t="shared" si="25"/>
        <v>0.10873298060826281</v>
      </c>
      <c r="V153" s="271">
        <f t="shared" si="25"/>
        <v>0.10740574123101192</v>
      </c>
      <c r="W153" s="271">
        <f t="shared" si="25"/>
        <v>0.10738295737919086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8.8591604197930052E-2</v>
      </c>
      <c r="C154" s="320">
        <f t="shared" si="26"/>
        <v>8.8199891415525644E-2</v>
      </c>
      <c r="D154" s="320">
        <f t="shared" si="26"/>
        <v>8.4055134166356932E-2</v>
      </c>
      <c r="E154" s="320">
        <f t="shared" si="26"/>
        <v>8.4911876241343692E-2</v>
      </c>
      <c r="F154" s="320">
        <f t="shared" si="26"/>
        <v>8.825965436507123E-2</v>
      </c>
      <c r="G154" s="320">
        <f t="shared" si="26"/>
        <v>8.9678276775359139E-2</v>
      </c>
      <c r="H154" s="320">
        <f t="shared" si="26"/>
        <v>9.0688172518573071E-2</v>
      </c>
      <c r="I154" s="320">
        <f t="shared" si="26"/>
        <v>9.002089857572762E-2</v>
      </c>
      <c r="J154" s="320">
        <f t="shared" si="26"/>
        <v>8.8946976576167541E-2</v>
      </c>
      <c r="K154" s="320">
        <f t="shared" si="26"/>
        <v>8.9434541103496967E-2</v>
      </c>
      <c r="L154" s="320">
        <f t="shared" si="26"/>
        <v>8.9016025179661853E-2</v>
      </c>
      <c r="M154" s="320">
        <f t="shared" si="26"/>
        <v>8.8564409039377762E-2</v>
      </c>
      <c r="N154" s="320">
        <f t="shared" si="26"/>
        <v>8.6358477613020998E-2</v>
      </c>
      <c r="O154" s="320">
        <f t="shared" si="26"/>
        <v>8.6467992242862238E-2</v>
      </c>
      <c r="P154" s="320">
        <f t="shared" si="26"/>
        <v>8.4621115818345055E-2</v>
      </c>
      <c r="Q154" s="320">
        <f t="shared" si="26"/>
        <v>8.3267171046975105E-2</v>
      </c>
      <c r="R154" s="320">
        <f t="shared" si="26"/>
        <v>8.8520001914886043E-2</v>
      </c>
      <c r="S154" s="320">
        <f t="shared" si="26"/>
        <v>8.7447544377779629E-2</v>
      </c>
      <c r="T154" s="320">
        <f t="shared" si="26"/>
        <v>8.6507513834279418E-2</v>
      </c>
      <c r="U154" s="320">
        <f t="shared" si="26"/>
        <v>8.6545974905949744E-2</v>
      </c>
      <c r="V154" s="320">
        <f t="shared" si="26"/>
        <v>8.5173327641159535E-2</v>
      </c>
      <c r="W154" s="320">
        <f t="shared" si="26"/>
        <v>8.5240523250520631E-2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2.1882403959885346E-2</v>
      </c>
      <c r="C155" s="320">
        <f t="shared" si="27"/>
        <v>2.1771812806793762E-2</v>
      </c>
      <c r="D155" s="320">
        <f t="shared" si="27"/>
        <v>2.0737029847360946E-2</v>
      </c>
      <c r="E155" s="320">
        <f t="shared" si="27"/>
        <v>2.095404097952152E-2</v>
      </c>
      <c r="F155" s="320">
        <f t="shared" si="27"/>
        <v>2.1872492445255878E-2</v>
      </c>
      <c r="G155" s="320">
        <f t="shared" si="27"/>
        <v>2.2260471444174645E-2</v>
      </c>
      <c r="H155" s="320">
        <f t="shared" si="27"/>
        <v>2.2512459712840827E-2</v>
      </c>
      <c r="I155" s="320">
        <f t="shared" si="27"/>
        <v>2.2731932958117457E-2</v>
      </c>
      <c r="J155" s="320">
        <f t="shared" si="27"/>
        <v>2.4179952896127999E-2</v>
      </c>
      <c r="K155" s="320">
        <f t="shared" si="27"/>
        <v>3.0033877551406473E-2</v>
      </c>
      <c r="L155" s="320">
        <f t="shared" si="27"/>
        <v>2.6373893526703197E-2</v>
      </c>
      <c r="M155" s="320">
        <f t="shared" si="27"/>
        <v>2.3802462623547599E-2</v>
      </c>
      <c r="N155" s="320">
        <f t="shared" si="27"/>
        <v>3.4144846185295896E-2</v>
      </c>
      <c r="O155" s="320">
        <f t="shared" si="27"/>
        <v>2.8076099832690601E-2</v>
      </c>
      <c r="P155" s="320">
        <f t="shared" si="27"/>
        <v>2.5350768182909669E-2</v>
      </c>
      <c r="Q155" s="320">
        <f t="shared" si="27"/>
        <v>2.4635076867254285E-2</v>
      </c>
      <c r="R155" s="320">
        <f t="shared" si="27"/>
        <v>2.2648503787221913E-2</v>
      </c>
      <c r="S155" s="320">
        <f t="shared" si="27"/>
        <v>2.2489803612929422E-2</v>
      </c>
      <c r="T155" s="320">
        <f t="shared" si="27"/>
        <v>2.2718614949178616E-2</v>
      </c>
      <c r="U155" s="320">
        <f t="shared" si="27"/>
        <v>2.2187005702313047E-2</v>
      </c>
      <c r="V155" s="320">
        <f t="shared" si="27"/>
        <v>2.2232413589852385E-2</v>
      </c>
      <c r="W155" s="320">
        <f t="shared" si="27"/>
        <v>2.2142434128670226E-2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0.67207020190641364</v>
      </c>
      <c r="C157" s="271">
        <f t="shared" si="29"/>
        <v>0.67731448045129594</v>
      </c>
      <c r="D157" s="271">
        <f t="shared" si="29"/>
        <v>0.66461565825210234</v>
      </c>
      <c r="E157" s="271">
        <f t="shared" si="29"/>
        <v>0.66766498087501314</v>
      </c>
      <c r="F157" s="271">
        <f t="shared" si="29"/>
        <v>0.68314965345173251</v>
      </c>
      <c r="G157" s="271">
        <f t="shared" si="29"/>
        <v>0.68758479573363751</v>
      </c>
      <c r="H157" s="271">
        <f t="shared" si="29"/>
        <v>0.69013718624486209</v>
      </c>
      <c r="I157" s="271">
        <f t="shared" si="29"/>
        <v>0.6879030884918339</v>
      </c>
      <c r="J157" s="271">
        <f t="shared" si="29"/>
        <v>0.68572754419332205</v>
      </c>
      <c r="K157" s="271">
        <f t="shared" si="29"/>
        <v>0.69278111630836869</v>
      </c>
      <c r="L157" s="271">
        <f t="shared" si="29"/>
        <v>0.6830108414276701</v>
      </c>
      <c r="M157" s="271">
        <f t="shared" si="29"/>
        <v>0.68698425987605172</v>
      </c>
      <c r="N157" s="271">
        <f t="shared" si="29"/>
        <v>0.67937751292416937</v>
      </c>
      <c r="O157" s="271">
        <f t="shared" si="29"/>
        <v>0.69583978987265238</v>
      </c>
      <c r="P157" s="271">
        <f t="shared" si="29"/>
        <v>0.69443686195512599</v>
      </c>
      <c r="Q157" s="271">
        <f t="shared" si="29"/>
        <v>0.67850102637480292</v>
      </c>
      <c r="R157" s="271">
        <f t="shared" si="29"/>
        <v>0.69740065841191468</v>
      </c>
      <c r="S157" s="271">
        <f t="shared" si="29"/>
        <v>0.6985728101647759</v>
      </c>
      <c r="T157" s="271">
        <f t="shared" si="29"/>
        <v>0.70663901286999908</v>
      </c>
      <c r="U157" s="271">
        <f t="shared" si="29"/>
        <v>0.69645364368882057</v>
      </c>
      <c r="V157" s="271">
        <f t="shared" si="29"/>
        <v>0.69921626588672914</v>
      </c>
      <c r="W157" s="271">
        <f t="shared" si="29"/>
        <v>0.69430325635780077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0.60515349286889775</v>
      </c>
      <c r="C158" s="320">
        <f t="shared" si="30"/>
        <v>0.61253973793709826</v>
      </c>
      <c r="D158" s="320">
        <f t="shared" si="30"/>
        <v>0.59069890105617262</v>
      </c>
      <c r="E158" s="320">
        <f t="shared" si="30"/>
        <v>0.5958406523736185</v>
      </c>
      <c r="F158" s="320">
        <f t="shared" si="30"/>
        <v>0.62112570609601148</v>
      </c>
      <c r="G158" s="320">
        <f t="shared" si="30"/>
        <v>0.62873442572771299</v>
      </c>
      <c r="H158" s="320">
        <f t="shared" si="30"/>
        <v>0.633279005526733</v>
      </c>
      <c r="I158" s="320">
        <f t="shared" si="30"/>
        <v>0.62965158401397525</v>
      </c>
      <c r="J158" s="320">
        <f t="shared" si="30"/>
        <v>0.62640159847016141</v>
      </c>
      <c r="K158" s="320">
        <f t="shared" si="30"/>
        <v>0.6396321394511848</v>
      </c>
      <c r="L158" s="320">
        <f t="shared" si="30"/>
        <v>0.62339809315449612</v>
      </c>
      <c r="M158" s="320">
        <f t="shared" si="30"/>
        <v>0.62772467718140679</v>
      </c>
      <c r="N158" s="320">
        <f t="shared" si="30"/>
        <v>0.61978430389692196</v>
      </c>
      <c r="O158" s="320">
        <f t="shared" si="30"/>
        <v>0.64105750528756855</v>
      </c>
      <c r="P158" s="320">
        <f t="shared" si="30"/>
        <v>0.6365209173670463</v>
      </c>
      <c r="Q158" s="320">
        <f t="shared" si="30"/>
        <v>0.6121382250882661</v>
      </c>
      <c r="R158" s="320">
        <f t="shared" si="30"/>
        <v>0.64225198093429392</v>
      </c>
      <c r="S158" s="320">
        <f t="shared" si="30"/>
        <v>0.64313220028011264</v>
      </c>
      <c r="T158" s="320">
        <f t="shared" si="30"/>
        <v>0.65425527014617857</v>
      </c>
      <c r="U158" s="320">
        <f t="shared" si="30"/>
        <v>0.63927946270087077</v>
      </c>
      <c r="V158" s="320">
        <f t="shared" si="30"/>
        <v>0.64238226592136005</v>
      </c>
      <c r="W158" s="320">
        <f t="shared" si="30"/>
        <v>0.6352837705897626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6.6916709037515995E-2</v>
      </c>
      <c r="C159" s="320">
        <f t="shared" si="31"/>
        <v>6.4774742514197764E-2</v>
      </c>
      <c r="D159" s="320">
        <f t="shared" si="31"/>
        <v>7.3916757195929716E-2</v>
      </c>
      <c r="E159" s="320">
        <f t="shared" si="31"/>
        <v>7.1824328501394613E-2</v>
      </c>
      <c r="F159" s="320">
        <f t="shared" si="31"/>
        <v>6.2023947355720928E-2</v>
      </c>
      <c r="G159" s="320">
        <f t="shared" si="31"/>
        <v>5.885037000592451E-2</v>
      </c>
      <c r="H159" s="320">
        <f t="shared" si="31"/>
        <v>5.6858180718129134E-2</v>
      </c>
      <c r="I159" s="320">
        <f t="shared" si="31"/>
        <v>5.8251504477858727E-2</v>
      </c>
      <c r="J159" s="320">
        <f t="shared" si="31"/>
        <v>5.9325945723160564E-2</v>
      </c>
      <c r="K159" s="320">
        <f t="shared" si="31"/>
        <v>5.3148976857183935E-2</v>
      </c>
      <c r="L159" s="320">
        <f t="shared" si="31"/>
        <v>5.9612748273174025E-2</v>
      </c>
      <c r="M159" s="320">
        <f t="shared" si="31"/>
        <v>5.9259582694644909E-2</v>
      </c>
      <c r="N159" s="320">
        <f t="shared" si="31"/>
        <v>5.9593209027247455E-2</v>
      </c>
      <c r="O159" s="320">
        <f t="shared" si="31"/>
        <v>5.4782284585083864E-2</v>
      </c>
      <c r="P159" s="320">
        <f t="shared" si="31"/>
        <v>5.7915944588079631E-2</v>
      </c>
      <c r="Q159" s="320">
        <f t="shared" si="31"/>
        <v>6.6362801286536807E-2</v>
      </c>
      <c r="R159" s="320">
        <f t="shared" si="31"/>
        <v>5.5148677477620714E-2</v>
      </c>
      <c r="S159" s="320">
        <f t="shared" si="31"/>
        <v>5.5440609884663254E-2</v>
      </c>
      <c r="T159" s="320">
        <f t="shared" si="31"/>
        <v>5.2383742723820521E-2</v>
      </c>
      <c r="U159" s="320">
        <f t="shared" si="31"/>
        <v>5.7174180987949789E-2</v>
      </c>
      <c r="V159" s="320">
        <f t="shared" si="31"/>
        <v>5.6833999965369093E-2</v>
      </c>
      <c r="W159" s="320">
        <f t="shared" si="31"/>
        <v>5.9019485768038261E-2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0.1125359808074287</v>
      </c>
      <c r="C160" s="271">
        <f t="shared" si="32"/>
        <v>0.11031249595326556</v>
      </c>
      <c r="D160" s="271">
        <f t="shared" si="32"/>
        <v>0.116521197682281</v>
      </c>
      <c r="E160" s="271">
        <f t="shared" si="32"/>
        <v>0.11504829811419189</v>
      </c>
      <c r="F160" s="271">
        <f t="shared" si="32"/>
        <v>0.10777450471292827</v>
      </c>
      <c r="G160" s="271">
        <f t="shared" si="32"/>
        <v>0.10560781010544695</v>
      </c>
      <c r="H160" s="271">
        <f t="shared" si="32"/>
        <v>0.10431502019431618</v>
      </c>
      <c r="I160" s="271">
        <f t="shared" si="32"/>
        <v>0.10524121199753528</v>
      </c>
      <c r="J160" s="271">
        <f t="shared" si="32"/>
        <v>0.10563988572104581</v>
      </c>
      <c r="K160" s="271">
        <f t="shared" si="32"/>
        <v>0.10014011152148125</v>
      </c>
      <c r="L160" s="271">
        <f t="shared" si="32"/>
        <v>0.10594696735145581</v>
      </c>
      <c r="M160" s="271">
        <f t="shared" si="32"/>
        <v>0.1053620310202019</v>
      </c>
      <c r="N160" s="271">
        <f t="shared" si="32"/>
        <v>0.1044295366797859</v>
      </c>
      <c r="O160" s="271">
        <f t="shared" si="32"/>
        <v>9.9993606711001007E-2</v>
      </c>
      <c r="P160" s="271">
        <f t="shared" si="32"/>
        <v>0.10188139810547572</v>
      </c>
      <c r="Q160" s="271">
        <f t="shared" si="32"/>
        <v>0.10901454048141361</v>
      </c>
      <c r="R160" s="271">
        <f t="shared" si="32"/>
        <v>0.10149371584110194</v>
      </c>
      <c r="S160" s="271">
        <f t="shared" si="32"/>
        <v>0.10116165214662107</v>
      </c>
      <c r="T160" s="271">
        <f t="shared" si="32"/>
        <v>9.7773516829521331E-2</v>
      </c>
      <c r="U160" s="271">
        <f t="shared" si="32"/>
        <v>0.10227376974760066</v>
      </c>
      <c r="V160" s="271">
        <f t="shared" si="32"/>
        <v>0.10118140476328656</v>
      </c>
      <c r="W160" s="271">
        <f t="shared" si="32"/>
        <v>0.10326251043350997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4.9975888945010476E-2</v>
      </c>
      <c r="C161" s="320">
        <f t="shared" si="33"/>
        <v>4.9754917728956558E-2</v>
      </c>
      <c r="D161" s="320">
        <f t="shared" si="33"/>
        <v>4.741679630239682E-2</v>
      </c>
      <c r="E161" s="320">
        <f t="shared" si="33"/>
        <v>4.790009770755476E-2</v>
      </c>
      <c r="F161" s="320">
        <f t="shared" si="33"/>
        <v>4.9788630929621096E-2</v>
      </c>
      <c r="G161" s="320">
        <f t="shared" si="33"/>
        <v>5.0588897689358883E-2</v>
      </c>
      <c r="H161" s="320">
        <f t="shared" si="33"/>
        <v>5.1158595438551217E-2</v>
      </c>
      <c r="I161" s="320">
        <f t="shared" si="33"/>
        <v>5.0782175926053851E-2</v>
      </c>
      <c r="J161" s="320">
        <f t="shared" si="33"/>
        <v>5.0176359979141896E-2</v>
      </c>
      <c r="K161" s="320">
        <f t="shared" si="33"/>
        <v>5.0451402641389025E-2</v>
      </c>
      <c r="L161" s="320">
        <f t="shared" si="33"/>
        <v>5.0215311360271991E-2</v>
      </c>
      <c r="M161" s="320">
        <f t="shared" si="33"/>
        <v>4.9960547737048895E-2</v>
      </c>
      <c r="N161" s="320">
        <f t="shared" si="33"/>
        <v>4.8716147830511349E-2</v>
      </c>
      <c r="O161" s="320">
        <f t="shared" si="33"/>
        <v>4.8777926720603146E-2</v>
      </c>
      <c r="P161" s="320">
        <f t="shared" si="33"/>
        <v>4.7736075272912765E-2</v>
      </c>
      <c r="Q161" s="320">
        <f t="shared" si="33"/>
        <v>4.697229416583984E-2</v>
      </c>
      <c r="R161" s="320">
        <f t="shared" si="33"/>
        <v>4.9935496993899375E-2</v>
      </c>
      <c r="S161" s="320">
        <f t="shared" si="33"/>
        <v>4.9330507172821954E-2</v>
      </c>
      <c r="T161" s="320">
        <f t="shared" si="33"/>
        <v>4.8800221459269169E-2</v>
      </c>
      <c r="U161" s="320">
        <f t="shared" si="33"/>
        <v>4.8821917942405535E-2</v>
      </c>
      <c r="V161" s="320">
        <f t="shared" si="33"/>
        <v>4.8047586470626701E-2</v>
      </c>
      <c r="W161" s="320">
        <f t="shared" si="33"/>
        <v>4.8085492549215361E-2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6.2560091862418218E-2</v>
      </c>
      <c r="C162" s="328">
        <f t="shared" si="34"/>
        <v>6.0557578224309003E-2</v>
      </c>
      <c r="D162" s="328">
        <f t="shared" si="34"/>
        <v>6.9104401379884176E-2</v>
      </c>
      <c r="E162" s="328">
        <f t="shared" si="34"/>
        <v>6.7148200406637118E-2</v>
      </c>
      <c r="F162" s="328">
        <f t="shared" si="34"/>
        <v>5.7985873783307183E-2</v>
      </c>
      <c r="G162" s="328">
        <f t="shared" si="34"/>
        <v>5.5018912416088063E-2</v>
      </c>
      <c r="H162" s="328">
        <f t="shared" si="34"/>
        <v>5.3156424755764965E-2</v>
      </c>
      <c r="I162" s="328">
        <f t="shared" si="34"/>
        <v>5.445903607148142E-2</v>
      </c>
      <c r="J162" s="328">
        <f t="shared" si="34"/>
        <v>5.5463525741903913E-2</v>
      </c>
      <c r="K162" s="328">
        <f t="shared" si="34"/>
        <v>4.9688708880092226E-2</v>
      </c>
      <c r="L162" s="328">
        <f t="shared" si="34"/>
        <v>5.5731655991183814E-2</v>
      </c>
      <c r="M162" s="328">
        <f t="shared" si="34"/>
        <v>5.5401483283153002E-2</v>
      </c>
      <c r="N162" s="328">
        <f t="shared" si="34"/>
        <v>5.5713388849274556E-2</v>
      </c>
      <c r="O162" s="328">
        <f t="shared" si="34"/>
        <v>5.1215679990397861E-2</v>
      </c>
      <c r="P162" s="328">
        <f t="shared" si="34"/>
        <v>5.4145322832562952E-2</v>
      </c>
      <c r="Q162" s="328">
        <f t="shared" si="34"/>
        <v>6.2042246315573771E-2</v>
      </c>
      <c r="R162" s="328">
        <f t="shared" si="34"/>
        <v>5.1558218847202568E-2</v>
      </c>
      <c r="S162" s="328">
        <f t="shared" si="34"/>
        <v>5.1831144973799113E-2</v>
      </c>
      <c r="T162" s="328">
        <f t="shared" si="34"/>
        <v>4.8973295370252169E-2</v>
      </c>
      <c r="U162" s="328">
        <f t="shared" si="34"/>
        <v>5.3451851805195127E-2</v>
      </c>
      <c r="V162" s="328">
        <f t="shared" si="34"/>
        <v>5.3133818292659854E-2</v>
      </c>
      <c r="W162" s="328">
        <f t="shared" si="34"/>
        <v>5.5177017884294619E-2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0.99999999999999989</v>
      </c>
      <c r="C165" s="234">
        <f t="shared" si="35"/>
        <v>1.0000000000000002</v>
      </c>
      <c r="D165" s="234">
        <f t="shared" si="35"/>
        <v>1.0000000000000004</v>
      </c>
      <c r="E165" s="234">
        <f t="shared" si="35"/>
        <v>1.0000000000000002</v>
      </c>
      <c r="F165" s="234">
        <f t="shared" si="35"/>
        <v>1</v>
      </c>
      <c r="G165" s="234">
        <f t="shared" si="35"/>
        <v>1.0000000000000002</v>
      </c>
      <c r="H165" s="234">
        <f t="shared" si="35"/>
        <v>1</v>
      </c>
      <c r="I165" s="234">
        <f t="shared" si="35"/>
        <v>1</v>
      </c>
      <c r="J165" s="234">
        <f t="shared" si="35"/>
        <v>1</v>
      </c>
      <c r="K165" s="234">
        <f t="shared" si="35"/>
        <v>1</v>
      </c>
      <c r="L165" s="234">
        <f t="shared" si="35"/>
        <v>1</v>
      </c>
      <c r="M165" s="234">
        <f t="shared" si="35"/>
        <v>0.99999999999999989</v>
      </c>
      <c r="N165" s="234">
        <f t="shared" si="35"/>
        <v>0.99999999999999989</v>
      </c>
      <c r="O165" s="234">
        <f t="shared" si="35"/>
        <v>1.0000000000000002</v>
      </c>
      <c r="P165" s="234">
        <f t="shared" si="35"/>
        <v>0.99999999999999989</v>
      </c>
      <c r="Q165" s="234">
        <f t="shared" si="35"/>
        <v>1.0000000000000002</v>
      </c>
      <c r="R165" s="234">
        <f t="shared" si="35"/>
        <v>1.0000000000000002</v>
      </c>
      <c r="S165" s="234">
        <f t="shared" si="35"/>
        <v>0.99999999999999989</v>
      </c>
      <c r="T165" s="234">
        <f t="shared" si="35"/>
        <v>1.0000000000000002</v>
      </c>
      <c r="U165" s="234">
        <f t="shared" si="35"/>
        <v>1</v>
      </c>
      <c r="V165" s="234">
        <f t="shared" si="35"/>
        <v>0.99999999999999978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8.1690206621913841E-3</v>
      </c>
      <c r="C166" s="268">
        <f t="shared" si="36"/>
        <v>8.2436938421607958E-3</v>
      </c>
      <c r="D166" s="268">
        <f t="shared" si="36"/>
        <v>8.1462690698733495E-3</v>
      </c>
      <c r="E166" s="268">
        <f t="shared" si="36"/>
        <v>8.1259742414913558E-3</v>
      </c>
      <c r="F166" s="268">
        <f t="shared" si="36"/>
        <v>8.2002408121841282E-3</v>
      </c>
      <c r="G166" s="268">
        <f t="shared" si="36"/>
        <v>8.1886615677345398E-3</v>
      </c>
      <c r="H166" s="268">
        <f t="shared" si="36"/>
        <v>8.1915841349675771E-3</v>
      </c>
      <c r="I166" s="268">
        <f t="shared" si="36"/>
        <v>8.2104738065768325E-3</v>
      </c>
      <c r="J166" s="268">
        <f t="shared" si="36"/>
        <v>8.2174541712514461E-3</v>
      </c>
      <c r="K166" s="268">
        <f t="shared" si="36"/>
        <v>8.2471726035143484E-3</v>
      </c>
      <c r="L166" s="268">
        <f t="shared" si="36"/>
        <v>8.0950196761844142E-3</v>
      </c>
      <c r="M166" s="268">
        <f t="shared" si="36"/>
        <v>8.1245527807904255E-3</v>
      </c>
      <c r="N166" s="268">
        <f t="shared" si="36"/>
        <v>8.1391990453533007E-3</v>
      </c>
      <c r="O166" s="268">
        <f t="shared" si="36"/>
        <v>8.1498150772168869E-3</v>
      </c>
      <c r="P166" s="268">
        <f t="shared" si="36"/>
        <v>8.0954720329238037E-3</v>
      </c>
      <c r="Q166" s="268">
        <f t="shared" si="36"/>
        <v>7.9773072185673529E-3</v>
      </c>
      <c r="R166" s="268">
        <f t="shared" si="36"/>
        <v>8.0674440035453012E-3</v>
      </c>
      <c r="S166" s="268">
        <f t="shared" si="36"/>
        <v>8.0674204372829916E-3</v>
      </c>
      <c r="T166" s="268">
        <f t="shared" si="36"/>
        <v>8.0844693618902577E-3</v>
      </c>
      <c r="U166" s="268">
        <f t="shared" si="36"/>
        <v>8.0459147343447598E-3</v>
      </c>
      <c r="V166" s="268">
        <f t="shared" si="36"/>
        <v>8.0639866772700269E-3</v>
      </c>
      <c r="W166" s="268">
        <f t="shared" si="36"/>
        <v>8.0449110821876873E-3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2.377329333815693E-3</v>
      </c>
      <c r="C167" s="269">
        <f t="shared" si="37"/>
        <v>2.399060548428996E-3</v>
      </c>
      <c r="D167" s="269">
        <f t="shared" si="37"/>
        <v>2.3707082185014661E-3</v>
      </c>
      <c r="E167" s="269">
        <f t="shared" si="37"/>
        <v>2.3648020648959832E-3</v>
      </c>
      <c r="F167" s="269">
        <f t="shared" si="37"/>
        <v>2.3864149490262637E-3</v>
      </c>
      <c r="G167" s="269">
        <f t="shared" si="37"/>
        <v>2.3830451843222982E-3</v>
      </c>
      <c r="H167" s="269">
        <f t="shared" si="37"/>
        <v>2.3838957030197592E-3</v>
      </c>
      <c r="I167" s="269">
        <f t="shared" si="37"/>
        <v>2.3893929311796401E-3</v>
      </c>
      <c r="J167" s="269">
        <f t="shared" si="37"/>
        <v>2.3914243406212249E-3</v>
      </c>
      <c r="K167" s="269">
        <f t="shared" si="37"/>
        <v>2.4000729294417437E-3</v>
      </c>
      <c r="L167" s="269">
        <f t="shared" si="37"/>
        <v>2.3557937395210326E-3</v>
      </c>
      <c r="M167" s="269">
        <f t="shared" si="37"/>
        <v>2.364388394719235E-3</v>
      </c>
      <c r="N167" s="269">
        <f t="shared" si="37"/>
        <v>2.3686507164608498E-3</v>
      </c>
      <c r="O167" s="269">
        <f t="shared" si="37"/>
        <v>2.3717401692853264E-3</v>
      </c>
      <c r="P167" s="269">
        <f t="shared" si="37"/>
        <v>2.3559253833239278E-3</v>
      </c>
      <c r="Q167" s="269">
        <f t="shared" si="37"/>
        <v>2.3215373347424575E-3</v>
      </c>
      <c r="R167" s="269">
        <f t="shared" si="37"/>
        <v>2.3477687316069175E-3</v>
      </c>
      <c r="S167" s="269">
        <f t="shared" si="37"/>
        <v>2.3477618734082419E-3</v>
      </c>
      <c r="T167" s="269">
        <f t="shared" si="37"/>
        <v>2.3527234116702844E-3</v>
      </c>
      <c r="U167" s="269">
        <f t="shared" si="37"/>
        <v>2.3415033339145167E-3</v>
      </c>
      <c r="V167" s="269">
        <f t="shared" si="37"/>
        <v>2.3467625885806405E-3</v>
      </c>
      <c r="W167" s="269">
        <f t="shared" si="37"/>
        <v>2.341211253405404E-3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2.9452122021170632E-2</v>
      </c>
      <c r="C168" s="269">
        <f t="shared" si="38"/>
        <v>2.8945734844971403E-2</v>
      </c>
      <c r="D168" s="269">
        <f t="shared" si="38"/>
        <v>3.2148259429059377E-2</v>
      </c>
      <c r="E168" s="269">
        <f t="shared" si="38"/>
        <v>3.1452584547414009E-2</v>
      </c>
      <c r="F168" s="269">
        <f t="shared" si="38"/>
        <v>2.8178074975742085E-2</v>
      </c>
      <c r="G168" s="269">
        <f t="shared" si="38"/>
        <v>2.7004445415153573E-2</v>
      </c>
      <c r="H168" s="269">
        <f t="shared" si="38"/>
        <v>2.6232650647338627E-2</v>
      </c>
      <c r="I168" s="269">
        <f t="shared" si="38"/>
        <v>2.6764615490558457E-2</v>
      </c>
      <c r="J168" s="269">
        <f t="shared" si="38"/>
        <v>2.7277771591996628E-2</v>
      </c>
      <c r="K168" s="269">
        <f t="shared" si="38"/>
        <v>2.5331367595245378E-2</v>
      </c>
      <c r="L168" s="269">
        <f t="shared" si="38"/>
        <v>2.7359691045775413E-2</v>
      </c>
      <c r="M168" s="269">
        <f t="shared" si="38"/>
        <v>2.7339978886390309E-2</v>
      </c>
      <c r="N168" s="269">
        <f t="shared" si="38"/>
        <v>2.7865075909546507E-2</v>
      </c>
      <c r="O168" s="269">
        <f t="shared" si="38"/>
        <v>2.6404296882024569E-2</v>
      </c>
      <c r="P168" s="269">
        <f t="shared" si="38"/>
        <v>2.7718868469834183E-2</v>
      </c>
      <c r="Q168" s="269">
        <f t="shared" si="38"/>
        <v>3.0388828084460983E-2</v>
      </c>
      <c r="R168" s="269">
        <f t="shared" si="38"/>
        <v>2.6132955932676932E-2</v>
      </c>
      <c r="S168" s="269">
        <f t="shared" si="38"/>
        <v>2.642486041521553E-2</v>
      </c>
      <c r="T168" s="269">
        <f t="shared" si="38"/>
        <v>2.5652739855829377E-2</v>
      </c>
      <c r="U168" s="269">
        <f t="shared" si="38"/>
        <v>2.7090576463122976E-2</v>
      </c>
      <c r="V168" s="269">
        <f t="shared" si="38"/>
        <v>2.7289129520947402E-2</v>
      </c>
      <c r="W168" s="269">
        <f t="shared" si="38"/>
        <v>2.7924850740170145E-2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7.2641086786111846E-3</v>
      </c>
      <c r="C169" s="269">
        <f t="shared" si="39"/>
        <v>7.3305100401826924E-3</v>
      </c>
      <c r="D169" s="269">
        <f t="shared" si="39"/>
        <v>7.2438773625154128E-3</v>
      </c>
      <c r="E169" s="269">
        <f t="shared" si="39"/>
        <v>7.2258306657231189E-3</v>
      </c>
      <c r="F169" s="269">
        <f t="shared" si="39"/>
        <v>7.2918704595991372E-3</v>
      </c>
      <c r="G169" s="269">
        <f t="shared" si="39"/>
        <v>7.281573889964134E-3</v>
      </c>
      <c r="H169" s="269">
        <f t="shared" si="39"/>
        <v>7.2841727138475915E-3</v>
      </c>
      <c r="I169" s="269">
        <f t="shared" si="39"/>
        <v>7.3009699081683253E-3</v>
      </c>
      <c r="J169" s="269">
        <f t="shared" si="39"/>
        <v>7.3071770325850126E-3</v>
      </c>
      <c r="K169" s="269">
        <f t="shared" si="39"/>
        <v>7.3336034465509908E-3</v>
      </c>
      <c r="L169" s="269">
        <f t="shared" si="39"/>
        <v>7.1983050496441303E-3</v>
      </c>
      <c r="M169" s="269">
        <f t="shared" si="39"/>
        <v>7.2245666653684973E-3</v>
      </c>
      <c r="N169" s="269">
        <f t="shared" si="39"/>
        <v>7.2375905101988661E-3</v>
      </c>
      <c r="O169" s="269">
        <f t="shared" si="39"/>
        <v>7.2470305657920077E-3</v>
      </c>
      <c r="P169" s="269">
        <f t="shared" si="39"/>
        <v>7.1987072971903543E-3</v>
      </c>
      <c r="Q169" s="269">
        <f t="shared" si="39"/>
        <v>7.0936320269751703E-3</v>
      </c>
      <c r="R169" s="269">
        <f t="shared" si="39"/>
        <v>7.1737840340634724E-3</v>
      </c>
      <c r="S169" s="269">
        <f t="shared" si="39"/>
        <v>7.1737630783213317E-3</v>
      </c>
      <c r="T169" s="269">
        <f t="shared" si="39"/>
        <v>7.1889234318474049E-3</v>
      </c>
      <c r="U169" s="269">
        <f t="shared" si="39"/>
        <v>7.1546396399297151E-3</v>
      </c>
      <c r="V169" s="269">
        <f t="shared" si="39"/>
        <v>7.1707096883322574E-3</v>
      </c>
      <c r="W169" s="269">
        <f t="shared" si="39"/>
        <v>7.1537471659544353E-3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1.1944980606348344E-2</v>
      </c>
      <c r="C170" s="270">
        <f t="shared" si="40"/>
        <v>1.2165042168574541E-2</v>
      </c>
      <c r="D170" s="270">
        <f t="shared" si="40"/>
        <v>1.2771708594443347E-2</v>
      </c>
      <c r="E170" s="270">
        <f t="shared" si="40"/>
        <v>1.2645842008068566E-2</v>
      </c>
      <c r="F170" s="270">
        <f t="shared" si="40"/>
        <v>1.2181069007396678E-2</v>
      </c>
      <c r="G170" s="270">
        <f t="shared" si="40"/>
        <v>1.1964982910424839E-2</v>
      </c>
      <c r="H170" s="270">
        <f t="shared" si="40"/>
        <v>1.183105930575609E-2</v>
      </c>
      <c r="I170" s="270">
        <f t="shared" si="40"/>
        <v>1.1926995651345883E-2</v>
      </c>
      <c r="J170" s="270">
        <f t="shared" si="40"/>
        <v>1.207326465600727E-2</v>
      </c>
      <c r="K170" s="270">
        <f t="shared" si="40"/>
        <v>1.1883816947597194E-2</v>
      </c>
      <c r="L170" s="270">
        <f t="shared" si="40"/>
        <v>1.1899376371285171E-2</v>
      </c>
      <c r="M170" s="270">
        <f t="shared" si="40"/>
        <v>1.2012669832792651E-2</v>
      </c>
      <c r="N170" s="270">
        <f t="shared" si="40"/>
        <v>1.221803125826529E-2</v>
      </c>
      <c r="O170" s="270">
        <f t="shared" si="40"/>
        <v>1.2112650894922129E-2</v>
      </c>
      <c r="P170" s="270">
        <f t="shared" si="40"/>
        <v>1.2451812582734971E-2</v>
      </c>
      <c r="Q170" s="270">
        <f t="shared" si="40"/>
        <v>1.2879734287878124E-2</v>
      </c>
      <c r="R170" s="270">
        <f t="shared" si="40"/>
        <v>1.183993295760164E-2</v>
      </c>
      <c r="S170" s="270">
        <f t="shared" si="40"/>
        <v>1.1960310635219016E-2</v>
      </c>
      <c r="T170" s="270">
        <f t="shared" si="40"/>
        <v>1.1911468408024452E-2</v>
      </c>
      <c r="U170" s="270">
        <f t="shared" si="40"/>
        <v>1.2095765484292094E-2</v>
      </c>
      <c r="V170" s="270">
        <f t="shared" si="40"/>
        <v>1.2272622497706496E-2</v>
      </c>
      <c r="W170" s="270">
        <f t="shared" si="40"/>
        <v>1.236609183823217E-2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0.66483576759129437</v>
      </c>
      <c r="C171" s="271">
        <f t="shared" si="41"/>
        <v>0.6684139608420494</v>
      </c>
      <c r="D171" s="271">
        <f t="shared" si="41"/>
        <v>0.64319176798865818</v>
      </c>
      <c r="E171" s="271">
        <f t="shared" si="41"/>
        <v>0.64874849538416823</v>
      </c>
      <c r="F171" s="271">
        <f t="shared" si="41"/>
        <v>0.67444529270204789</v>
      </c>
      <c r="G171" s="271">
        <f t="shared" si="41"/>
        <v>0.68377765592118245</v>
      </c>
      <c r="H171" s="271">
        <f t="shared" si="41"/>
        <v>0.68988605915261902</v>
      </c>
      <c r="I171" s="271">
        <f t="shared" si="41"/>
        <v>0.68563049006410692</v>
      </c>
      <c r="J171" s="271">
        <f t="shared" si="41"/>
        <v>0.68149848227107945</v>
      </c>
      <c r="K171" s="271">
        <f t="shared" si="41"/>
        <v>0.69672195389697666</v>
      </c>
      <c r="L171" s="271">
        <f t="shared" si="41"/>
        <v>0.68126853003722665</v>
      </c>
      <c r="M171" s="271">
        <f t="shared" si="41"/>
        <v>0.68125792289584897</v>
      </c>
      <c r="N171" s="271">
        <f t="shared" si="41"/>
        <v>0.67696341918081082</v>
      </c>
      <c r="O171" s="271">
        <f t="shared" si="41"/>
        <v>0.68837823416867194</v>
      </c>
      <c r="P171" s="271">
        <f t="shared" si="41"/>
        <v>0.67797084521630069</v>
      </c>
      <c r="Q171" s="271">
        <f t="shared" si="41"/>
        <v>0.65708884923975608</v>
      </c>
      <c r="R171" s="271">
        <f t="shared" si="41"/>
        <v>0.6909009882894539</v>
      </c>
      <c r="S171" s="271">
        <f t="shared" si="41"/>
        <v>0.6885243184432055</v>
      </c>
      <c r="T171" s="271">
        <f t="shared" si="41"/>
        <v>0.69452854175297485</v>
      </c>
      <c r="U171" s="271">
        <f t="shared" si="41"/>
        <v>0.68304434309199336</v>
      </c>
      <c r="V171" s="271">
        <f t="shared" si="41"/>
        <v>0.68153485312188378</v>
      </c>
      <c r="W171" s="271">
        <f t="shared" si="41"/>
        <v>0.67655238408278862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0.53584504190064486</v>
      </c>
      <c r="C172" s="320">
        <f t="shared" si="42"/>
        <v>0.5416410464619541</v>
      </c>
      <c r="D172" s="320">
        <f t="shared" si="42"/>
        <v>0.50239283640522825</v>
      </c>
      <c r="E172" s="320">
        <f t="shared" si="42"/>
        <v>0.5109963937630646</v>
      </c>
      <c r="F172" s="320">
        <f t="shared" si="42"/>
        <v>0.55103447914254211</v>
      </c>
      <c r="G172" s="320">
        <f t="shared" si="42"/>
        <v>0.56550695853406963</v>
      </c>
      <c r="H172" s="320">
        <f t="shared" si="42"/>
        <v>0.57499557209850483</v>
      </c>
      <c r="I172" s="320">
        <f t="shared" si="42"/>
        <v>0.56841016982787052</v>
      </c>
      <c r="J172" s="320">
        <f t="shared" si="42"/>
        <v>0.56203070503091246</v>
      </c>
      <c r="K172" s="320">
        <f t="shared" si="42"/>
        <v>0.58577879379127817</v>
      </c>
      <c r="L172" s="320">
        <f t="shared" si="42"/>
        <v>0.56144197220449277</v>
      </c>
      <c r="M172" s="320">
        <f t="shared" si="42"/>
        <v>0.56151769791689676</v>
      </c>
      <c r="N172" s="320">
        <f t="shared" si="42"/>
        <v>0.55492343984031456</v>
      </c>
      <c r="O172" s="320">
        <f t="shared" si="42"/>
        <v>0.57273599237314066</v>
      </c>
      <c r="P172" s="320">
        <f t="shared" si="42"/>
        <v>0.55657120696010065</v>
      </c>
      <c r="Q172" s="320">
        <f t="shared" si="42"/>
        <v>0.52399565532030457</v>
      </c>
      <c r="R172" s="320">
        <f t="shared" si="42"/>
        <v>0.57644713169553163</v>
      </c>
      <c r="S172" s="320">
        <f t="shared" si="42"/>
        <v>0.57279201505322763</v>
      </c>
      <c r="T172" s="320">
        <f t="shared" si="42"/>
        <v>0.58217787555723022</v>
      </c>
      <c r="U172" s="320">
        <f t="shared" si="42"/>
        <v>0.56424861118736824</v>
      </c>
      <c r="V172" s="320">
        <f t="shared" si="42"/>
        <v>0.56201733184301395</v>
      </c>
      <c r="W172" s="320">
        <f t="shared" si="42"/>
        <v>0.55425061040453161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0.12899072569064951</v>
      </c>
      <c r="C173" s="320">
        <f t="shared" si="43"/>
        <v>0.12677291438009519</v>
      </c>
      <c r="D173" s="320">
        <f t="shared" si="43"/>
        <v>0.14079893158342996</v>
      </c>
      <c r="E173" s="320">
        <f t="shared" si="43"/>
        <v>0.13775210162110368</v>
      </c>
      <c r="F173" s="320">
        <f t="shared" si="43"/>
        <v>0.12341081355950573</v>
      </c>
      <c r="G173" s="320">
        <f t="shared" si="43"/>
        <v>0.11827069738711278</v>
      </c>
      <c r="H173" s="320">
        <f t="shared" si="43"/>
        <v>0.11489048705411421</v>
      </c>
      <c r="I173" s="320">
        <f t="shared" si="43"/>
        <v>0.11722032023623646</v>
      </c>
      <c r="J173" s="320">
        <f t="shared" si="43"/>
        <v>0.11946777724016694</v>
      </c>
      <c r="K173" s="320">
        <f t="shared" si="43"/>
        <v>0.1109431601056986</v>
      </c>
      <c r="L173" s="320">
        <f t="shared" si="43"/>
        <v>0.11982655783273388</v>
      </c>
      <c r="M173" s="320">
        <f t="shared" si="43"/>
        <v>0.11974022497895216</v>
      </c>
      <c r="N173" s="320">
        <f t="shared" si="43"/>
        <v>0.12203997934049625</v>
      </c>
      <c r="O173" s="320">
        <f t="shared" si="43"/>
        <v>0.11564224179553124</v>
      </c>
      <c r="P173" s="320">
        <f t="shared" si="43"/>
        <v>0.12139963825619997</v>
      </c>
      <c r="Q173" s="320">
        <f t="shared" si="43"/>
        <v>0.13309319391945157</v>
      </c>
      <c r="R173" s="320">
        <f t="shared" si="43"/>
        <v>0.11445385659392224</v>
      </c>
      <c r="S173" s="320">
        <f t="shared" si="43"/>
        <v>0.11573230338997793</v>
      </c>
      <c r="T173" s="320">
        <f t="shared" si="43"/>
        <v>0.11235066619574459</v>
      </c>
      <c r="U173" s="320">
        <f t="shared" si="43"/>
        <v>0.11879573190462506</v>
      </c>
      <c r="V173" s="320">
        <f t="shared" si="43"/>
        <v>0.11951752127886989</v>
      </c>
      <c r="W173" s="320">
        <f t="shared" si="43"/>
        <v>0.12230177367825693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0.10340077073861213</v>
      </c>
      <c r="C174" s="271">
        <f t="shared" si="44"/>
        <v>0.10162294215724491</v>
      </c>
      <c r="D174" s="271">
        <f t="shared" si="44"/>
        <v>0.11286639381977771</v>
      </c>
      <c r="E174" s="271">
        <f t="shared" si="44"/>
        <v>0.11042401228632094</v>
      </c>
      <c r="F174" s="271">
        <f t="shared" si="44"/>
        <v>9.8927835092078059E-2</v>
      </c>
      <c r="G174" s="271">
        <f t="shared" si="44"/>
        <v>9.4807446040340526E-2</v>
      </c>
      <c r="H174" s="271">
        <f t="shared" si="44"/>
        <v>9.2097822136611981E-2</v>
      </c>
      <c r="I174" s="271">
        <f t="shared" si="44"/>
        <v>9.3965449017800184E-2</v>
      </c>
      <c r="J174" s="271">
        <f t="shared" si="44"/>
        <v>9.5767042001823177E-2</v>
      </c>
      <c r="K174" s="271">
        <f t="shared" si="44"/>
        <v>8.893358961804837E-2</v>
      </c>
      <c r="L174" s="271">
        <f t="shared" si="44"/>
        <v>9.6054645545402287E-2</v>
      </c>
      <c r="M174" s="271">
        <f t="shared" si="44"/>
        <v>9.5985439921716542E-2</v>
      </c>
      <c r="N174" s="271">
        <f t="shared" si="44"/>
        <v>9.7828955199422918E-2</v>
      </c>
      <c r="O174" s="271">
        <f t="shared" si="44"/>
        <v>9.2700439256972578E-2</v>
      </c>
      <c r="P174" s="271">
        <f t="shared" si="44"/>
        <v>9.7315648825671494E-2</v>
      </c>
      <c r="Q174" s="271">
        <f t="shared" si="44"/>
        <v>0.10668936667849484</v>
      </c>
      <c r="R174" s="271">
        <f t="shared" si="44"/>
        <v>9.1747813049756474E-2</v>
      </c>
      <c r="S174" s="271">
        <f t="shared" si="44"/>
        <v>9.2772633891353304E-2</v>
      </c>
      <c r="T174" s="271">
        <f t="shared" si="44"/>
        <v>9.0061866195692231E-2</v>
      </c>
      <c r="U174" s="271">
        <f t="shared" si="44"/>
        <v>9.5228321056621462E-2</v>
      </c>
      <c r="V174" s="271">
        <f t="shared" si="44"/>
        <v>9.5806917519337953E-2</v>
      </c>
      <c r="W174" s="271">
        <f t="shared" si="44"/>
        <v>9.8038813203977337E-2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7.7727672160664812E-2</v>
      </c>
      <c r="C175" s="271">
        <f t="shared" si="45"/>
        <v>7.76812633044867E-2</v>
      </c>
      <c r="D175" s="271">
        <f t="shared" si="45"/>
        <v>7.7751921014075923E-2</v>
      </c>
      <c r="E175" s="271">
        <f t="shared" si="45"/>
        <v>7.7743257790616499E-2</v>
      </c>
      <c r="F175" s="271">
        <f t="shared" si="45"/>
        <v>7.7663076314917395E-2</v>
      </c>
      <c r="G175" s="271">
        <f t="shared" si="45"/>
        <v>7.764484753131759E-2</v>
      </c>
      <c r="H175" s="271">
        <f t="shared" si="45"/>
        <v>7.7630394536963326E-2</v>
      </c>
      <c r="I175" s="271">
        <f t="shared" si="45"/>
        <v>7.7636462022486349E-2</v>
      </c>
      <c r="J175" s="271">
        <f t="shared" si="45"/>
        <v>7.7640002679972314E-2</v>
      </c>
      <c r="K175" s="271">
        <f t="shared" si="45"/>
        <v>7.7587960005218365E-2</v>
      </c>
      <c r="L175" s="271">
        <f t="shared" si="45"/>
        <v>7.7677497791185754E-2</v>
      </c>
      <c r="M175" s="271">
        <f t="shared" si="45"/>
        <v>7.7662807942029649E-2</v>
      </c>
      <c r="N175" s="271">
        <f t="shared" si="45"/>
        <v>7.7660728667991799E-2</v>
      </c>
      <c r="O175" s="271">
        <f t="shared" si="45"/>
        <v>7.7620774760557565E-2</v>
      </c>
      <c r="P175" s="271">
        <f t="shared" si="45"/>
        <v>7.7645120884374641E-2</v>
      </c>
      <c r="Q175" s="271">
        <f t="shared" si="45"/>
        <v>7.7716565260727469E-2</v>
      </c>
      <c r="R175" s="271">
        <f t="shared" si="45"/>
        <v>7.7647942571903272E-2</v>
      </c>
      <c r="S175" s="271">
        <f t="shared" si="45"/>
        <v>7.7647703734180104E-2</v>
      </c>
      <c r="T175" s="271">
        <f t="shared" si="45"/>
        <v>7.7624068925679982E-2</v>
      </c>
      <c r="U175" s="271">
        <f t="shared" si="45"/>
        <v>7.766561269684534E-2</v>
      </c>
      <c r="V175" s="271">
        <f t="shared" si="45"/>
        <v>7.7651067532736248E-2</v>
      </c>
      <c r="W175" s="271">
        <f t="shared" si="45"/>
        <v>7.7667181600918456E-2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4.6055016049573988E-2</v>
      </c>
      <c r="C176" s="320">
        <f t="shared" si="46"/>
        <v>4.6553173282022568E-2</v>
      </c>
      <c r="D176" s="320">
        <f t="shared" si="46"/>
        <v>4.3179853007063798E-2</v>
      </c>
      <c r="E176" s="320">
        <f t="shared" si="46"/>
        <v>4.3919314868636927E-2</v>
      </c>
      <c r="F176" s="320">
        <f t="shared" si="46"/>
        <v>4.7360523652067194E-2</v>
      </c>
      <c r="G176" s="320">
        <f t="shared" si="46"/>
        <v>4.8604409885090329E-2</v>
      </c>
      <c r="H176" s="320">
        <f t="shared" si="46"/>
        <v>4.9419940898400135E-2</v>
      </c>
      <c r="I176" s="320">
        <f t="shared" si="46"/>
        <v>4.8853936207582833E-2</v>
      </c>
      <c r="J176" s="320">
        <f t="shared" si="46"/>
        <v>4.8305631510072763E-2</v>
      </c>
      <c r="K176" s="320">
        <f t="shared" si="46"/>
        <v>5.0346741389760967E-2</v>
      </c>
      <c r="L176" s="320">
        <f t="shared" si="46"/>
        <v>4.8255030874348882E-2</v>
      </c>
      <c r="M176" s="320">
        <f t="shared" si="46"/>
        <v>4.8261539377045408E-2</v>
      </c>
      <c r="N176" s="320">
        <f t="shared" si="46"/>
        <v>4.769477354400755E-2</v>
      </c>
      <c r="O176" s="320">
        <f t="shared" si="46"/>
        <v>4.9225733669855477E-2</v>
      </c>
      <c r="P176" s="320">
        <f t="shared" si="46"/>
        <v>4.7836396467079788E-2</v>
      </c>
      <c r="Q176" s="320">
        <f t="shared" si="46"/>
        <v>4.5036580407808009E-2</v>
      </c>
      <c r="R176" s="320">
        <f t="shared" si="46"/>
        <v>4.9544700101734125E-2</v>
      </c>
      <c r="S176" s="320">
        <f t="shared" si="46"/>
        <v>4.9230548728741483E-2</v>
      </c>
      <c r="T176" s="320">
        <f t="shared" si="46"/>
        <v>5.0037248282436456E-2</v>
      </c>
      <c r="U176" s="320">
        <f t="shared" si="46"/>
        <v>4.8496256962665775E-2</v>
      </c>
      <c r="V176" s="320">
        <f t="shared" si="46"/>
        <v>4.8304482106168417E-2</v>
      </c>
      <c r="W176" s="320">
        <f t="shared" si="46"/>
        <v>4.7636944940511107E-2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3.1672656111090824E-2</v>
      </c>
      <c r="C177" s="320">
        <f t="shared" si="47"/>
        <v>3.1128090022464128E-2</v>
      </c>
      <c r="D177" s="320">
        <f t="shared" si="47"/>
        <v>3.4572068007012118E-2</v>
      </c>
      <c r="E177" s="320">
        <f t="shared" si="47"/>
        <v>3.3823942921979579E-2</v>
      </c>
      <c r="F177" s="320">
        <f t="shared" si="47"/>
        <v>3.0302552662850195E-2</v>
      </c>
      <c r="G177" s="320">
        <f t="shared" si="47"/>
        <v>2.9040437646227251E-2</v>
      </c>
      <c r="H177" s="320">
        <f t="shared" si="47"/>
        <v>2.8210453638563195E-2</v>
      </c>
      <c r="I177" s="320">
        <f t="shared" si="47"/>
        <v>2.8782525814903509E-2</v>
      </c>
      <c r="J177" s="320">
        <f t="shared" si="47"/>
        <v>2.9334371169899544E-2</v>
      </c>
      <c r="K177" s="320">
        <f t="shared" si="47"/>
        <v>2.7241218615457401E-2</v>
      </c>
      <c r="L177" s="320">
        <f t="shared" si="47"/>
        <v>2.9422466916836872E-2</v>
      </c>
      <c r="M177" s="320">
        <f t="shared" si="47"/>
        <v>2.9401268564984234E-2</v>
      </c>
      <c r="N177" s="320">
        <f t="shared" si="47"/>
        <v>2.9965955123984239E-2</v>
      </c>
      <c r="O177" s="320">
        <f t="shared" si="47"/>
        <v>2.8395041090702091E-2</v>
      </c>
      <c r="P177" s="320">
        <f t="shared" si="47"/>
        <v>2.9808724417294857E-2</v>
      </c>
      <c r="Q177" s="320">
        <f t="shared" si="47"/>
        <v>3.2679984852919459E-2</v>
      </c>
      <c r="R177" s="320">
        <f t="shared" si="47"/>
        <v>2.8103242470169154E-2</v>
      </c>
      <c r="S177" s="320">
        <f t="shared" si="47"/>
        <v>2.8417155005438628E-2</v>
      </c>
      <c r="T177" s="320">
        <f t="shared" si="47"/>
        <v>2.7586820643243529E-2</v>
      </c>
      <c r="U177" s="320">
        <f t="shared" si="47"/>
        <v>2.9169355734179562E-2</v>
      </c>
      <c r="V177" s="320">
        <f t="shared" si="47"/>
        <v>2.9346585426567831E-2</v>
      </c>
      <c r="W177" s="320">
        <f t="shared" si="47"/>
        <v>3.0030236660407345E-2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9.4828228207291448E-2</v>
      </c>
      <c r="C178" s="321">
        <f t="shared" si="48"/>
        <v>9.3197792251900849E-2</v>
      </c>
      <c r="D178" s="321">
        <f t="shared" si="48"/>
        <v>0.10350909450309555</v>
      </c>
      <c r="E178" s="321">
        <f t="shared" si="48"/>
        <v>0.10126920101130138</v>
      </c>
      <c r="F178" s="321">
        <f t="shared" si="48"/>
        <v>9.072612568700851E-2</v>
      </c>
      <c r="G178" s="321">
        <f t="shared" si="48"/>
        <v>8.6947341539560311E-2</v>
      </c>
      <c r="H178" s="321">
        <f t="shared" si="48"/>
        <v>8.4462361668875927E-2</v>
      </c>
      <c r="I178" s="321">
        <f t="shared" si="48"/>
        <v>8.6175151107777584E-2</v>
      </c>
      <c r="J178" s="321">
        <f t="shared" si="48"/>
        <v>8.7827381254663606E-2</v>
      </c>
      <c r="K178" s="321">
        <f t="shared" si="48"/>
        <v>8.156046295740689E-2</v>
      </c>
      <c r="L178" s="321">
        <f t="shared" si="48"/>
        <v>8.8091140743775082E-2</v>
      </c>
      <c r="M178" s="321">
        <f t="shared" si="48"/>
        <v>8.8027672680343616E-2</v>
      </c>
      <c r="N178" s="321">
        <f t="shared" si="48"/>
        <v>8.9718349511949583E-2</v>
      </c>
      <c r="O178" s="321">
        <f t="shared" si="48"/>
        <v>8.5015018224557051E-2</v>
      </c>
      <c r="P178" s="321">
        <f t="shared" si="48"/>
        <v>8.924759930764592E-2</v>
      </c>
      <c r="Q178" s="321">
        <f t="shared" si="48"/>
        <v>9.7844179868397579E-2</v>
      </c>
      <c r="R178" s="321">
        <f t="shared" si="48"/>
        <v>8.4141370429392195E-2</v>
      </c>
      <c r="S178" s="321">
        <f t="shared" si="48"/>
        <v>8.5081227491813877E-2</v>
      </c>
      <c r="T178" s="321">
        <f t="shared" si="48"/>
        <v>8.2595198656391408E-2</v>
      </c>
      <c r="U178" s="321">
        <f t="shared" si="48"/>
        <v>8.7333323498935925E-2</v>
      </c>
      <c r="V178" s="321">
        <f t="shared" si="48"/>
        <v>8.7863950853205017E-2</v>
      </c>
      <c r="W178" s="321">
        <f t="shared" si="48"/>
        <v>8.9910809032365688E-2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0.50348307939400705</v>
      </c>
      <c r="C183" s="322">
        <f>IF(C$5=0,0,C$5/NMM_fec!C$5)</f>
        <v>0.50176600575313857</v>
      </c>
      <c r="D183" s="322">
        <f>IF(D$5=0,0,D$5/NMM_fec!D$5)</f>
        <v>0.5068649056651261</v>
      </c>
      <c r="E183" s="322">
        <f>IF(E$5=0,0,E$5/NMM_fec!E$5)</f>
        <v>0.50635582794045886</v>
      </c>
      <c r="F183" s="322">
        <f>IF(F$5=0,0,F$5/NMM_fec!F$5)</f>
        <v>0.5024738371262919</v>
      </c>
      <c r="G183" s="322">
        <f>IF(G$5=0,0,G$5/NMM_fec!G$5)</f>
        <v>0.50144104915981103</v>
      </c>
      <c r="H183" s="322">
        <f>IF(H$5=0,0,H$5/NMM_fec!H$5)</f>
        <v>0.50060652588834231</v>
      </c>
      <c r="I183" s="322">
        <f>IF(I$5=0,0,I$5/NMM_fec!I$5)</f>
        <v>0.50710465841372665</v>
      </c>
      <c r="J183" s="322">
        <f>IF(J$5=0,0,J$5/NMM_fec!J$5)</f>
        <v>0.51478342635722418</v>
      </c>
      <c r="K183" s="322">
        <f>IF(K$5=0,0,K$5/NMM_fec!K$5)</f>
        <v>0.51002411121423596</v>
      </c>
      <c r="L183" s="322">
        <f>IF(L$5=0,0,L$5/NMM_fec!L$5)</f>
        <v>0.51514138311543189</v>
      </c>
      <c r="M183" s="322">
        <f>IF(M$5=0,0,M$5/NMM_fec!M$5)</f>
        <v>0.51356690969472929</v>
      </c>
      <c r="N183" s="322">
        <f>IF(N$5=0,0,N$5/NMM_fec!N$5)</f>
        <v>0.51233374244050278</v>
      </c>
      <c r="O183" s="322">
        <f>IF(O$5=0,0,O$5/NMM_fec!O$5)</f>
        <v>0.50739327546549429</v>
      </c>
      <c r="P183" s="322">
        <f>IF(P$5=0,0,P$5/NMM_fec!P$5)</f>
        <v>0.50630416552900148</v>
      </c>
      <c r="Q183" s="322">
        <f>IF(Q$5=0,0,Q$5/NMM_fec!Q$5)</f>
        <v>0.51136077949018643</v>
      </c>
      <c r="R183" s="322">
        <f>IF(R$5=0,0,R$5/NMM_fec!R$5)</f>
        <v>0.5087775293724498</v>
      </c>
      <c r="S183" s="322">
        <f>IF(S$5=0,0,S$5/NMM_fec!S$5)</f>
        <v>0.50751156546427001</v>
      </c>
      <c r="T183" s="322">
        <f>IF(T$5=0,0,T$5/NMM_fec!T$5)</f>
        <v>0.51656305560029492</v>
      </c>
      <c r="U183" s="322">
        <f>IF(U$5=0,0,U$5/NMM_fec!U$5)</f>
        <v>0.51880179749370126</v>
      </c>
      <c r="V183" s="322">
        <f>IF(V$5=0,0,V$5/NMM_fec!V$5)</f>
        <v>0.51709827498172733</v>
      </c>
      <c r="W183" s="322">
        <f>IF(W$5=0,0,W$5/NMM_fec!W$5)</f>
        <v>0.51887037473949127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0.43972153941949421</v>
      </c>
      <c r="C184" s="275">
        <f>IF(C$6=0,0,C$6/NMM_fec!C$6)</f>
        <v>0.43972153941949416</v>
      </c>
      <c r="D184" s="275">
        <f>IF(D$6=0,0,D$6/NMM_fec!D$6)</f>
        <v>0.43972153941949427</v>
      </c>
      <c r="E184" s="275">
        <f>IF(E$6=0,0,E$6/NMM_fec!E$6)</f>
        <v>0.44147950638544808</v>
      </c>
      <c r="F184" s="275">
        <f>IF(F$6=0,0,F$6/NMM_fec!F$6)</f>
        <v>0.44147950638544808</v>
      </c>
      <c r="G184" s="275">
        <f>IF(G$6=0,0,G$6/NMM_fec!G$6)</f>
        <v>0.44147950638544797</v>
      </c>
      <c r="H184" s="275">
        <f>IF(H$6=0,0,H$6/NMM_fec!H$6)</f>
        <v>0.44147950638544814</v>
      </c>
      <c r="I184" s="275">
        <f>IF(I$6=0,0,I$6/NMM_fec!I$6)</f>
        <v>0.44555740168471558</v>
      </c>
      <c r="J184" s="275">
        <f>IF(J$6=0,0,J$6/NMM_fec!J$6)</f>
        <v>0.45300887178600419</v>
      </c>
      <c r="K184" s="275">
        <f>IF(K$6=0,0,K$6/NMM_fec!K$6)</f>
        <v>0.45300887178600424</v>
      </c>
      <c r="L184" s="275">
        <f>IF(L$6=0,0,L$6/NMM_fec!L$6)</f>
        <v>0.45300887178600441</v>
      </c>
      <c r="M184" s="275">
        <f>IF(M$6=0,0,M$6/NMM_fec!M$6)</f>
        <v>0.45300887178600419</v>
      </c>
      <c r="N184" s="275">
        <f>IF(N$6=0,0,N$6/NMM_fec!N$6)</f>
        <v>0.45300887178600413</v>
      </c>
      <c r="O184" s="275">
        <f>IF(O$6=0,0,O$6/NMM_fec!O$6)</f>
        <v>0.45300887178600441</v>
      </c>
      <c r="P184" s="275">
        <f>IF(P$6=0,0,P$6/NMM_fec!P$6)</f>
        <v>0.4530088717860043</v>
      </c>
      <c r="Q184" s="275">
        <f>IF(Q$6=0,0,Q$6/NMM_fec!Q$6)</f>
        <v>0.45300887178600413</v>
      </c>
      <c r="R184" s="275">
        <f>IF(R$6=0,0,R$6/NMM_fec!R$6)</f>
        <v>0.45300887178600402</v>
      </c>
      <c r="S184" s="275">
        <f>IF(S$6=0,0,S$6/NMM_fec!S$6)</f>
        <v>0.45300887178600457</v>
      </c>
      <c r="T184" s="275">
        <f>IF(T$6=0,0,T$6/NMM_fec!T$6)</f>
        <v>0.46270798460740376</v>
      </c>
      <c r="U184" s="275">
        <f>IF(U$6=0,0,U$6/NMM_fec!U$6)</f>
        <v>0.46371289451338438</v>
      </c>
      <c r="V184" s="275">
        <f>IF(V$6=0,0,V$6/NMM_fec!V$6)</f>
        <v>0.46371289451338432</v>
      </c>
      <c r="W184" s="275">
        <f>IF(W$6=0,0,W$6/NMM_fec!W$6)</f>
        <v>0.46371289451338438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0.113906531997242</v>
      </c>
      <c r="C185" s="276">
        <f>IF(C$7=0,0,C$7/NMM_fec!C$7)</f>
        <v>0.11390653199724202</v>
      </c>
      <c r="D185" s="276">
        <f>IF(D$7=0,0,D$7/NMM_fec!D$7)</f>
        <v>0.11390653199724202</v>
      </c>
      <c r="E185" s="276">
        <f>IF(E$7=0,0,E$7/NMM_fec!E$7)</f>
        <v>0.11436192001558168</v>
      </c>
      <c r="F185" s="276">
        <f>IF(F$7=0,0,F$7/NMM_fec!F$7)</f>
        <v>0.11436192001558169</v>
      </c>
      <c r="G185" s="276">
        <f>IF(G$7=0,0,G$7/NMM_fec!G$7)</f>
        <v>0.11436192001558171</v>
      </c>
      <c r="H185" s="276">
        <f>IF(H$7=0,0,H$7/NMM_fec!H$7)</f>
        <v>0.11436192001558167</v>
      </c>
      <c r="I185" s="276">
        <f>IF(I$7=0,0,I$7/NMM_fec!I$7)</f>
        <v>0.11541826788519172</v>
      </c>
      <c r="J185" s="276">
        <f>IF(J$7=0,0,J$7/NMM_fec!J$7)</f>
        <v>0.11734851473786907</v>
      </c>
      <c r="K185" s="276">
        <f>IF(K$7=0,0,K$7/NMM_fec!K$7)</f>
        <v>0.11734851473786911</v>
      </c>
      <c r="L185" s="276">
        <f>IF(L$7=0,0,L$7/NMM_fec!L$7)</f>
        <v>0.11734851473786907</v>
      </c>
      <c r="M185" s="276">
        <f>IF(M$7=0,0,M$7/NMM_fec!M$7)</f>
        <v>0.11734851473786906</v>
      </c>
      <c r="N185" s="276">
        <f>IF(N$7=0,0,N$7/NMM_fec!N$7)</f>
        <v>0.1173485147378691</v>
      </c>
      <c r="O185" s="276">
        <f>IF(O$7=0,0,O$7/NMM_fec!O$7)</f>
        <v>0.11734851473786911</v>
      </c>
      <c r="P185" s="276">
        <f>IF(P$7=0,0,P$7/NMM_fec!P$7)</f>
        <v>0.11734851473786906</v>
      </c>
      <c r="Q185" s="276">
        <f>IF(Q$7=0,0,Q$7/NMM_fec!Q$7)</f>
        <v>0.11734851473786907</v>
      </c>
      <c r="R185" s="276">
        <f>IF(R$7=0,0,R$7/NMM_fec!R$7)</f>
        <v>0.11734851473786911</v>
      </c>
      <c r="S185" s="276">
        <f>IF(S$7=0,0,S$7/NMM_fec!S$7)</f>
        <v>0.11734851473786907</v>
      </c>
      <c r="T185" s="276">
        <f>IF(T$7=0,0,T$7/NMM_fec!T$7)</f>
        <v>0.12012131069620482</v>
      </c>
      <c r="U185" s="276">
        <f>IF(U$7=0,0,U$7/NMM_fec!U$7)</f>
        <v>0.12012131069620474</v>
      </c>
      <c r="V185" s="276">
        <f>IF(V$7=0,0,V$7/NMM_fec!V$7)</f>
        <v>0.12012131069620474</v>
      </c>
      <c r="W185" s="276">
        <f>IF(W$7=0,0,W$7/NMM_fec!W$7)</f>
        <v>0.12012131069620478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0.62438841388320643</v>
      </c>
      <c r="C186" s="276">
        <f>IF(C$8=0,0,C$8/NMM_fec!C$8)</f>
        <v>0.62438841388320654</v>
      </c>
      <c r="D186" s="276">
        <f>IF(D$8=0,0,D$8/NMM_fec!D$8)</f>
        <v>0.62438841388320654</v>
      </c>
      <c r="E186" s="276">
        <f>IF(E$8=0,0,E$8/NMM_fec!E$8)</f>
        <v>0.62688466232029716</v>
      </c>
      <c r="F186" s="276">
        <f>IF(F$8=0,0,F$8/NMM_fec!F$8)</f>
        <v>0.62688466232029705</v>
      </c>
      <c r="G186" s="276">
        <f>IF(G$8=0,0,G$8/NMM_fec!G$8)</f>
        <v>0.62688466232029716</v>
      </c>
      <c r="H186" s="276">
        <f>IF(H$8=0,0,H$8/NMM_fec!H$8)</f>
        <v>0.62688466232029738</v>
      </c>
      <c r="I186" s="276">
        <f>IF(I$8=0,0,I$8/NMM_fec!I$8)</f>
        <v>0.63267512366829637</v>
      </c>
      <c r="J186" s="276">
        <f>IF(J$8=0,0,J$8/NMM_fec!J$8)</f>
        <v>0.64325593716172713</v>
      </c>
      <c r="K186" s="276">
        <f>IF(K$8=0,0,K$8/NMM_fec!K$8)</f>
        <v>0.64325593716172702</v>
      </c>
      <c r="L186" s="276">
        <f>IF(L$8=0,0,L$8/NMM_fec!L$8)</f>
        <v>0.64325593716172702</v>
      </c>
      <c r="M186" s="276">
        <f>IF(M$8=0,0,M$8/NMM_fec!M$8)</f>
        <v>0.64325593716172713</v>
      </c>
      <c r="N186" s="276">
        <f>IF(N$8=0,0,N$8/NMM_fec!N$8)</f>
        <v>0.64325593716172702</v>
      </c>
      <c r="O186" s="276">
        <f>IF(O$8=0,0,O$8/NMM_fec!O$8)</f>
        <v>0.64325593716172713</v>
      </c>
      <c r="P186" s="276">
        <f>IF(P$8=0,0,P$8/NMM_fec!P$8)</f>
        <v>0.64325593716172724</v>
      </c>
      <c r="Q186" s="276">
        <f>IF(Q$8=0,0,Q$8/NMM_fec!Q$8)</f>
        <v>0.64325593716172702</v>
      </c>
      <c r="R186" s="276">
        <f>IF(R$8=0,0,R$8/NMM_fec!R$8)</f>
        <v>0.64325593716172702</v>
      </c>
      <c r="S186" s="276">
        <f>IF(S$8=0,0,S$8/NMM_fec!S$8)</f>
        <v>0.64325593716172713</v>
      </c>
      <c r="T186" s="276">
        <f>IF(T$8=0,0,T$8/NMM_fec!T$8)</f>
        <v>0.65554634536128753</v>
      </c>
      <c r="U186" s="276">
        <f>IF(U$8=0,0,U$8/NMM_fec!U$8)</f>
        <v>0.65845525576172548</v>
      </c>
      <c r="V186" s="276">
        <f>IF(V$8=0,0,V$8/NMM_fec!V$8)</f>
        <v>0.65845525576172526</v>
      </c>
      <c r="W186" s="276">
        <f>IF(W$8=0,0,W$8/NMM_fec!W$8)</f>
        <v>0.65845525576172548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0.43462066896908746</v>
      </c>
      <c r="C187" s="276">
        <f>IF(C$9=0,0,C$9/NMM_fec!C$9)</f>
        <v>0.43462066896908746</v>
      </c>
      <c r="D187" s="276">
        <f>IF(D$9=0,0,D$9/NMM_fec!D$9)</f>
        <v>0.43462066896908741</v>
      </c>
      <c r="E187" s="276">
        <f>IF(E$9=0,0,E$9/NMM_fec!E$9)</f>
        <v>0.43635824311607418</v>
      </c>
      <c r="F187" s="276">
        <f>IF(F$9=0,0,F$9/NMM_fec!F$9)</f>
        <v>0.43635824311607413</v>
      </c>
      <c r="G187" s="276">
        <f>IF(G$9=0,0,G$9/NMM_fec!G$9)</f>
        <v>0.43635824311607402</v>
      </c>
      <c r="H187" s="276">
        <f>IF(H$9=0,0,H$9/NMM_fec!H$9)</f>
        <v>0.43635824311607407</v>
      </c>
      <c r="I187" s="276">
        <f>IF(I$9=0,0,I$9/NMM_fec!I$9)</f>
        <v>0.44038883389698813</v>
      </c>
      <c r="J187" s="276">
        <f>IF(J$9=0,0,J$9/NMM_fec!J$9)</f>
        <v>0.44775386524046207</v>
      </c>
      <c r="K187" s="276">
        <f>IF(K$9=0,0,K$9/NMM_fec!K$9)</f>
        <v>0.44775386524046212</v>
      </c>
      <c r="L187" s="276">
        <f>IF(L$9=0,0,L$9/NMM_fec!L$9)</f>
        <v>0.44775386524046201</v>
      </c>
      <c r="M187" s="276">
        <f>IF(M$9=0,0,M$9/NMM_fec!M$9)</f>
        <v>0.44775386524046207</v>
      </c>
      <c r="N187" s="276">
        <f>IF(N$9=0,0,N$9/NMM_fec!N$9)</f>
        <v>0.44775386524046212</v>
      </c>
      <c r="O187" s="276">
        <f>IF(O$9=0,0,O$9/NMM_fec!O$9)</f>
        <v>0.44775386524046207</v>
      </c>
      <c r="P187" s="276">
        <f>IF(P$9=0,0,P$9/NMM_fec!P$9)</f>
        <v>0.44775386524046212</v>
      </c>
      <c r="Q187" s="276">
        <f>IF(Q$9=0,0,Q$9/NMM_fec!Q$9)</f>
        <v>0.44775386524046196</v>
      </c>
      <c r="R187" s="276">
        <f>IF(R$9=0,0,R$9/NMM_fec!R$9)</f>
        <v>0.44775386524046207</v>
      </c>
      <c r="S187" s="276">
        <f>IF(S$9=0,0,S$9/NMM_fec!S$9)</f>
        <v>0.44775386524046201</v>
      </c>
      <c r="T187" s="276">
        <f>IF(T$9=0,0,T$9/NMM_fec!T$9)</f>
        <v>0.45833371885549296</v>
      </c>
      <c r="U187" s="276">
        <f>IF(U$9=0,0,U$9/NMM_fec!U$9)</f>
        <v>0.45833371885549296</v>
      </c>
      <c r="V187" s="276">
        <f>IF(V$9=0,0,V$9/NMM_fec!V$9)</f>
        <v>0.45833371885549273</v>
      </c>
      <c r="W187" s="276">
        <f>IF(W$9=0,0,W$9/NMM_fec!W$9)</f>
        <v>0.45833371885549301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0.67887899213848135</v>
      </c>
      <c r="C188" s="277">
        <f>IF(C$10=0,0,C$10/NMM_fec!C$10)</f>
        <v>0.68087989725801767</v>
      </c>
      <c r="D188" s="277">
        <f>IF(D$10=0,0,D$10/NMM_fec!D$10)</f>
        <v>0.70118765748161993</v>
      </c>
      <c r="E188" s="277">
        <f>IF(E$10=0,0,E$10/NMM_fec!E$10)</f>
        <v>0.70019372506094246</v>
      </c>
      <c r="F188" s="277">
        <f>IF(F$10=0,0,F$10/NMM_fec!F$10)</f>
        <v>0.68626320637433758</v>
      </c>
      <c r="G188" s="277">
        <f>IF(G$10=0,0,G$10/NMM_fec!G$10)</f>
        <v>0.68028058266612779</v>
      </c>
      <c r="H188" s="277">
        <f>IF(H$10=0,0,H$10/NMM_fec!H$10)</f>
        <v>0.67537998680379774</v>
      </c>
      <c r="I188" s="277">
        <f>IF(I$10=0,0,I$10/NMM_fec!I$10)</f>
        <v>0.6844041635339061</v>
      </c>
      <c r="J188" s="277">
        <f>IF(J$10=0,0,J$10/NMM_fec!J$10)</f>
        <v>0.70044110551404148</v>
      </c>
      <c r="K188" s="277">
        <f>IF(K$10=0,0,K$10/NMM_fec!K$10)</f>
        <v>0.69177470374295247</v>
      </c>
      <c r="L188" s="277">
        <f>IF(L$10=0,0,L$10/NMM_fec!L$10)</f>
        <v>0.700834430335745</v>
      </c>
      <c r="M188" s="277">
        <f>IF(M$10=0,0,M$10/NMM_fec!M$10)</f>
        <v>0.70267261956769733</v>
      </c>
      <c r="N188" s="277">
        <f>IF(N$10=0,0,N$10/NMM_fec!N$10)</f>
        <v>0.70808936798600164</v>
      </c>
      <c r="O188" s="277">
        <f>IF(O$10=0,0,O$10/NMM_fec!O$10)</f>
        <v>0.70412089468081818</v>
      </c>
      <c r="P188" s="277">
        <f>IF(P$10=0,0,P$10/NMM_fec!P$10)</f>
        <v>0.71580327728137083</v>
      </c>
      <c r="Q188" s="277">
        <f>IF(Q$10=0,0,Q$10/NMM_fec!Q$10)</f>
        <v>0.72913215886565608</v>
      </c>
      <c r="R188" s="277">
        <f>IF(R$10=0,0,R$10/NMM_fec!R$10)</f>
        <v>0.69979912126238331</v>
      </c>
      <c r="S188" s="277">
        <f>IF(S$10=0,0,S$10/NMM_fec!S$10)</f>
        <v>0.70371669228464473</v>
      </c>
      <c r="T188" s="277">
        <f>IF(T$10=0,0,T$10/NMM_fec!T$10)</f>
        <v>0.71787776884525822</v>
      </c>
      <c r="U188" s="277">
        <f>IF(U$10=0,0,U$10/NMM_fec!U$10)</f>
        <v>0.72542325092099624</v>
      </c>
      <c r="V188" s="277">
        <f>IF(V$10=0,0,V$10/NMM_fec!V$10)</f>
        <v>0.72940214586554619</v>
      </c>
      <c r="W188" s="277">
        <f>IF(W$10=0,0,W$10/NMM_fec!W$10)</f>
        <v>0.732672087950624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0.61408692797994591</v>
      </c>
      <c r="C189" s="278">
        <f>IF(C$16=0,0,C$16/NMM_fec!C$16)</f>
        <v>0.61408692797994591</v>
      </c>
      <c r="D189" s="278">
        <f>IF(D$16=0,0,D$16/NMM_fec!D$16)</f>
        <v>0.61408692797994591</v>
      </c>
      <c r="E189" s="278">
        <f>IF(E$16=0,0,E$16/NMM_fec!E$16)</f>
        <v>0.61654199200759874</v>
      </c>
      <c r="F189" s="278">
        <f>IF(F$16=0,0,F$16/NMM_fec!F$16)</f>
        <v>0.61654199200759874</v>
      </c>
      <c r="G189" s="278">
        <f>IF(G$16=0,0,G$16/NMM_fec!G$16)</f>
        <v>0.61654199200759841</v>
      </c>
      <c r="H189" s="278">
        <f>IF(H$16=0,0,H$16/NMM_fec!H$16)</f>
        <v>0.61654199200759863</v>
      </c>
      <c r="I189" s="278">
        <f>IF(I$16=0,0,I$16/NMM_fec!I$16)</f>
        <v>0.62223691930239722</v>
      </c>
      <c r="J189" s="278">
        <f>IF(J$16=0,0,J$16/NMM_fec!J$16)</f>
        <v>0.63264316501297968</v>
      </c>
      <c r="K189" s="278">
        <f>IF(K$16=0,0,K$16/NMM_fec!K$16)</f>
        <v>0.63264316501297957</v>
      </c>
      <c r="L189" s="278">
        <f>IF(L$16=0,0,L$16/NMM_fec!L$16)</f>
        <v>0.63264316501297968</v>
      </c>
      <c r="M189" s="278">
        <f>IF(M$16=0,0,M$16/NMM_fec!M$16)</f>
        <v>0.6326431650129799</v>
      </c>
      <c r="N189" s="278">
        <f>IF(N$16=0,0,N$16/NMM_fec!N$16)</f>
        <v>0.63264316501297968</v>
      </c>
      <c r="O189" s="278">
        <f>IF(O$16=0,0,O$16/NMM_fec!O$16)</f>
        <v>0.63264316501297979</v>
      </c>
      <c r="P189" s="278">
        <f>IF(P$16=0,0,P$16/NMM_fec!P$16)</f>
        <v>0.63264316501297968</v>
      </c>
      <c r="Q189" s="278">
        <f>IF(Q$16=0,0,Q$16/NMM_fec!Q$16)</f>
        <v>0.63264316501297935</v>
      </c>
      <c r="R189" s="278">
        <f>IF(R$16=0,0,R$16/NMM_fec!R$16)</f>
        <v>0.63264316501297957</v>
      </c>
      <c r="S189" s="278">
        <f>IF(S$16=0,0,S$16/NMM_fec!S$16)</f>
        <v>0.63264316501297957</v>
      </c>
      <c r="T189" s="278">
        <f>IF(T$16=0,0,T$16/NMM_fec!T$16)</f>
        <v>0.64632884851168171</v>
      </c>
      <c r="U189" s="278">
        <f>IF(U$16=0,0,U$16/NMM_fec!U$16)</f>
        <v>0.64759171732261211</v>
      </c>
      <c r="V189" s="278">
        <f>IF(V$16=0,0,V$16/NMM_fec!V$16)</f>
        <v>0.64759171732261189</v>
      </c>
      <c r="W189" s="278">
        <f>IF(W$16=0,0,W$16/NMM_fec!W$16)</f>
        <v>0.64759171732261189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0.41549152980970927</v>
      </c>
      <c r="C190" s="278">
        <f>IF(C$17=0,0,C$17/NMM_fec!C$17)</f>
        <v>0.4108024771684059</v>
      </c>
      <c r="D190" s="278">
        <f>IF(D$17=0,0,D$17/NMM_fec!D$17)</f>
        <v>0.41043315155795917</v>
      </c>
      <c r="E190" s="278">
        <f>IF(E$17=0,0,E$17/NMM_fec!E$17)</f>
        <v>0.41189272481772238</v>
      </c>
      <c r="F190" s="278">
        <f>IF(F$17=0,0,F$17/NMM_fec!F$17)</f>
        <v>0.41234303194830757</v>
      </c>
      <c r="G190" s="278">
        <f>IF(G$17=0,0,G$17/NMM_fec!G$17)</f>
        <v>0.41348302798814907</v>
      </c>
      <c r="H190" s="278">
        <f>IF(H$17=0,0,H$17/NMM_fec!H$17)</f>
        <v>0.41479199955864599</v>
      </c>
      <c r="I190" s="278">
        <f>IF(I$17=0,0,I$17/NMM_fec!I$17)</f>
        <v>0.41895778353468066</v>
      </c>
      <c r="J190" s="278">
        <f>IF(J$17=0,0,J$17/NMM_fec!J$17)</f>
        <v>0.42348241030938527</v>
      </c>
      <c r="K190" s="278">
        <f>IF(K$17=0,0,K$17/NMM_fec!K$17)</f>
        <v>0.41907370143236128</v>
      </c>
      <c r="L190" s="278">
        <f>IF(L$17=0,0,L$17/NMM_fec!L$17)</f>
        <v>0.42456818770713961</v>
      </c>
      <c r="M190" s="278">
        <f>IF(M$17=0,0,M$17/NMM_fec!M$17)</f>
        <v>0.42118618559031296</v>
      </c>
      <c r="N190" s="278">
        <f>IF(N$17=0,0,N$17/NMM_fec!N$17)</f>
        <v>0.41697359861871586</v>
      </c>
      <c r="O190" s="278">
        <f>IF(O$17=0,0,O$17/NMM_fec!O$17)</f>
        <v>0.41527360891088411</v>
      </c>
      <c r="P190" s="278">
        <f>IF(P$17=0,0,P$17/NMM_fec!P$17)</f>
        <v>0.41129096146299382</v>
      </c>
      <c r="Q190" s="278">
        <f>IF(Q$17=0,0,Q$17/NMM_fec!Q$17)</f>
        <v>0.41374540928814424</v>
      </c>
      <c r="R190" s="278">
        <f>IF(R$17=0,0,R$17/NMM_fec!R$17)</f>
        <v>0.41564925350806242</v>
      </c>
      <c r="S190" s="278">
        <f>IF(S$17=0,0,S$17/NMM_fec!S$17)</f>
        <v>0.41305255570354016</v>
      </c>
      <c r="T190" s="278">
        <f>IF(T$17=0,0,T$17/NMM_fec!T$17)</f>
        <v>0.41939267384553736</v>
      </c>
      <c r="U190" s="278">
        <f>IF(U$17=0,0,U$17/NMM_fec!U$17)</f>
        <v>0.41947959177133454</v>
      </c>
      <c r="V190" s="278">
        <f>IF(V$17=0,0,V$17/NMM_fec!V$17)</f>
        <v>0.41825172715175263</v>
      </c>
      <c r="W190" s="278">
        <f>IF(W$17=0,0,W$17/NMM_fec!W$17)</f>
        <v>0.42105636988160683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0.57957402753004827</v>
      </c>
      <c r="C191" s="278">
        <f>IF(C$25=0,0,C$25/NMM_fec!C$25)</f>
        <v>0.58260342538931287</v>
      </c>
      <c r="D191" s="278">
        <f>IF(D$25=0,0,D$25/NMM_fec!D$25)</f>
        <v>0.58900382026931775</v>
      </c>
      <c r="E191" s="278">
        <f>IF(E$25=0,0,E$25/NMM_fec!E$25)</f>
        <v>0.58686067113870632</v>
      </c>
      <c r="F191" s="278">
        <f>IF(F$25=0,0,F$25/NMM_fec!F$25)</f>
        <v>0.58387239474562158</v>
      </c>
      <c r="G191" s="278">
        <f>IF(G$25=0,0,G$25/NMM_fec!G$25)</f>
        <v>0.58216958220480453</v>
      </c>
      <c r="H191" s="278">
        <f>IF(H$25=0,0,H$25/NMM_fec!H$25)</f>
        <v>0.57990719167907323</v>
      </c>
      <c r="I191" s="278">
        <f>IF(I$25=0,0,I$25/NMM_fec!I$25)</f>
        <v>0.58841535696575031</v>
      </c>
      <c r="J191" s="278">
        <f>IF(J$25=0,0,J$25/NMM_fec!J$25)</f>
        <v>0.5984798617231244</v>
      </c>
      <c r="K191" s="278">
        <f>IF(K$25=0,0,K$25/NMM_fec!K$25)</f>
        <v>0.5964574184176652</v>
      </c>
      <c r="L191" s="278">
        <f>IF(L$25=0,0,L$25/NMM_fec!L$25)</f>
        <v>0.59767015713389471</v>
      </c>
      <c r="M191" s="278">
        <f>IF(M$25=0,0,M$25/NMM_fec!M$25)</f>
        <v>0.5984320528277175</v>
      </c>
      <c r="N191" s="278">
        <f>IF(N$25=0,0,N$25/NMM_fec!N$25)</f>
        <v>0.59963172775178364</v>
      </c>
      <c r="O191" s="278">
        <f>IF(O$25=0,0,O$25/NMM_fec!O$25)</f>
        <v>0.59386630210856273</v>
      </c>
      <c r="P191" s="278">
        <f>IF(P$25=0,0,P$25/NMM_fec!P$25)</f>
        <v>0.59399726946358589</v>
      </c>
      <c r="Q191" s="278">
        <f>IF(Q$25=0,0,Q$25/NMM_fec!Q$25)</f>
        <v>0.59678614048579115</v>
      </c>
      <c r="R191" s="278">
        <f>IF(R$25=0,0,R$25/NMM_fec!R$25)</f>
        <v>0.59676389565403953</v>
      </c>
      <c r="S191" s="278">
        <f>IF(S$25=0,0,S$25/NMM_fec!S$25)</f>
        <v>0.59673037980998422</v>
      </c>
      <c r="T191" s="278">
        <f>IF(T$25=0,0,T$25/NMM_fec!T$25)</f>
        <v>0.61063643849165261</v>
      </c>
      <c r="U191" s="278">
        <f>IF(U$25=0,0,U$25/NMM_fec!U$25)</f>
        <v>0.61192806943722655</v>
      </c>
      <c r="V191" s="278">
        <f>IF(V$25=0,0,V$25/NMM_fec!V$25)</f>
        <v>0.60965384829431857</v>
      </c>
      <c r="W191" s="278">
        <f>IF(W$25=0,0,W$25/NMM_fec!W$25)</f>
        <v>0.6087918055454562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0.64742401308676156</v>
      </c>
      <c r="C192" s="279">
        <f>IF(C$33=0,0,C$33/NMM_fec!C$33)</f>
        <v>0.64726583193132481</v>
      </c>
      <c r="D192" s="279">
        <f>IF(D$33=0,0,D$33/NMM_fec!D$33)</f>
        <v>0.6474043813769913</v>
      </c>
      <c r="E192" s="279">
        <f>IF(E$33=0,0,E$33/NMM_fec!E$33)</f>
        <v>0.64990177580031916</v>
      </c>
      <c r="F192" s="279">
        <f>IF(F$33=0,0,F$33/NMM_fec!F$33)</f>
        <v>0.64967299064955408</v>
      </c>
      <c r="G192" s="279">
        <f>IF(G$33=0,0,G$33/NMM_fec!G$33)</f>
        <v>0.6496256995223878</v>
      </c>
      <c r="H192" s="279">
        <f>IF(H$33=0,0,H$33/NMM_fec!H$33)</f>
        <v>0.64957440082895923</v>
      </c>
      <c r="I192" s="279">
        <f>IF(I$33=0,0,I$33/NMM_fec!I$33)</f>
        <v>0.65569519813549859</v>
      </c>
      <c r="J192" s="279">
        <f>IF(J$33=0,0,J$33/NMM_fec!J$33)</f>
        <v>0.66678765076178048</v>
      </c>
      <c r="K192" s="279">
        <f>IF(K$33=0,0,K$33/NMM_fec!K$33)</f>
        <v>0.66707806548920046</v>
      </c>
      <c r="L192" s="279">
        <f>IF(L$33=0,0,L$33/NMM_fec!L$33)</f>
        <v>0.66708095741390039</v>
      </c>
      <c r="M192" s="279">
        <f>IF(M$33=0,0,M$33/NMM_fec!M$33)</f>
        <v>0.66675945656936808</v>
      </c>
      <c r="N192" s="279">
        <f>IF(N$33=0,0,N$33/NMM_fec!N$33)</f>
        <v>0.66760902297466496</v>
      </c>
      <c r="O192" s="279">
        <f>IF(O$33=0,0,O$33/NMM_fec!O$33)</f>
        <v>0.66682291252997328</v>
      </c>
      <c r="P192" s="279">
        <f>IF(P$33=0,0,P$33/NMM_fec!P$33)</f>
        <v>0.66656836154692278</v>
      </c>
      <c r="Q192" s="279">
        <f>IF(Q$33=0,0,Q$33/NMM_fec!Q$33)</f>
        <v>0.66688827739219025</v>
      </c>
      <c r="R192" s="279">
        <f>IF(R$33=0,0,R$33/NMM_fec!R$33)</f>
        <v>0.66635342324935232</v>
      </c>
      <c r="S192" s="279">
        <f>IF(S$33=0,0,S$33/NMM_fec!S$33)</f>
        <v>0.66627530666327395</v>
      </c>
      <c r="T192" s="279">
        <f>IF(T$33=0,0,T$33/NMM_fec!T$33)</f>
        <v>0.6804962257339735</v>
      </c>
      <c r="U192" s="279">
        <f>IF(U$33=0,0,U$33/NMM_fec!U$33)</f>
        <v>0.68201244157746721</v>
      </c>
      <c r="V192" s="279">
        <f>IF(V$33=0,0,V$33/NMM_fec!V$33)</f>
        <v>0.68189870577210709</v>
      </c>
      <c r="W192" s="279">
        <f>IF(W$33=0,0,W$33/NMM_fec!W$33)</f>
        <v>0.68203019857652314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0.4403835892495665</v>
      </c>
      <c r="C194" s="322">
        <f>IF(C$48=0,0,C$48/NMM_fec!C$48)</f>
        <v>0.44243516402236088</v>
      </c>
      <c r="D194" s="322">
        <f>IF(D$48=0,0,D$48/NMM_fec!D$48)</f>
        <v>0.44692428027492148</v>
      </c>
      <c r="E194" s="322">
        <f>IF(E$48=0,0,E$48/NMM_fec!E$48)</f>
        <v>0.44523733729778708</v>
      </c>
      <c r="F194" s="322">
        <f>IF(F$48=0,0,F$48/NMM_fec!F$48)</f>
        <v>0.44715032188783205</v>
      </c>
      <c r="G194" s="322">
        <f>IF(G$48=0,0,G$48/NMM_fec!G$48)</f>
        <v>0.45498729411916861</v>
      </c>
      <c r="H194" s="322">
        <f>IF(H$48=0,0,H$48/NMM_fec!H$48)</f>
        <v>0.45378867311011051</v>
      </c>
      <c r="I194" s="322">
        <f>IF(I$48=0,0,I$48/NMM_fec!I$48)</f>
        <v>0.4550823279679061</v>
      </c>
      <c r="J194" s="322">
        <f>IF(J$48=0,0,J$48/NMM_fec!J$48)</f>
        <v>0.45527155818114168</v>
      </c>
      <c r="K194" s="322">
        <f>IF(K$48=0,0,K$48/NMM_fec!K$48)</f>
        <v>0.45436932050278406</v>
      </c>
      <c r="L194" s="322">
        <f>IF(L$48=0,0,L$48/NMM_fec!L$48)</f>
        <v>0.4569353164707744</v>
      </c>
      <c r="M194" s="322">
        <f>IF(M$48=0,0,M$48/NMM_fec!M$48)</f>
        <v>0.45673751084696768</v>
      </c>
      <c r="N194" s="322">
        <f>IF(N$48=0,0,N$48/NMM_fec!N$48)</f>
        <v>0.45790438266387251</v>
      </c>
      <c r="O194" s="322">
        <f>IF(O$48=0,0,O$48/NMM_fec!O$48)</f>
        <v>0.45488496924727267</v>
      </c>
      <c r="P194" s="322">
        <f>IF(P$48=0,0,P$48/NMM_fec!P$48)</f>
        <v>0.45575377205996315</v>
      </c>
      <c r="Q194" s="322">
        <f>IF(Q$48=0,0,Q$48/NMM_fec!Q$48)</f>
        <v>0.45889520166907061</v>
      </c>
      <c r="R194" s="322">
        <f>IF(R$48=0,0,R$48/NMM_fec!R$48)</f>
        <v>0.46179866464161684</v>
      </c>
      <c r="S194" s="322">
        <f>IF(S$48=0,0,S$48/NMM_fec!S$48)</f>
        <v>0.4619011311512099</v>
      </c>
      <c r="T194" s="322">
        <f>IF(T$48=0,0,T$48/NMM_fec!T$48)</f>
        <v>0.46176867113037662</v>
      </c>
      <c r="U194" s="322">
        <f>IF(U$48=0,0,U$48/NMM_fec!U$48)</f>
        <v>0.4687585269113122</v>
      </c>
      <c r="V194" s="322">
        <f>IF(V$48=0,0,V$48/NMM_fec!V$48)</f>
        <v>0.46759328180306697</v>
      </c>
      <c r="W194" s="322">
        <f>IF(W$48=0,0,W$48/NMM_fec!W$48)</f>
        <v>0.46743638662982434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0.39183300630746065</v>
      </c>
      <c r="C195" s="275">
        <f>IF(C$49=0,0,C$49/NMM_fec!C$49)</f>
        <v>0.39338698811465961</v>
      </c>
      <c r="D195" s="275">
        <f>IF(D$49=0,0,D$49/NMM_fec!D$49)</f>
        <v>0.3933869881146595</v>
      </c>
      <c r="E195" s="275">
        <f>IF(E$49=0,0,E$49/NMM_fec!E$49)</f>
        <v>0.39338698811465977</v>
      </c>
      <c r="F195" s="275">
        <f>IF(F$49=0,0,F$49/NMM_fec!F$49)</f>
        <v>0.39733844541595764</v>
      </c>
      <c r="G195" s="275">
        <f>IF(G$49=0,0,G$49/NMM_fec!G$49)</f>
        <v>0.4049056947685698</v>
      </c>
      <c r="H195" s="275">
        <f>IF(H$49=0,0,H$49/NMM_fec!H$49)</f>
        <v>0.40490569476856969</v>
      </c>
      <c r="I195" s="275">
        <f>IF(I$49=0,0,I$49/NMM_fec!I$49)</f>
        <v>0.40490569476856975</v>
      </c>
      <c r="J195" s="275">
        <f>IF(J$49=0,0,J$49/NMM_fec!J$49)</f>
        <v>0.40490569476856975</v>
      </c>
      <c r="K195" s="275">
        <f>IF(K$49=0,0,K$49/NMM_fec!K$49)</f>
        <v>0.40490569476856991</v>
      </c>
      <c r="L195" s="275">
        <f>IF(L$49=0,0,L$49/NMM_fec!L$49)</f>
        <v>0.40490569476856986</v>
      </c>
      <c r="M195" s="275">
        <f>IF(M$49=0,0,M$49/NMM_fec!M$49)</f>
        <v>0.40490569476856991</v>
      </c>
      <c r="N195" s="275">
        <f>IF(N$49=0,0,N$49/NMM_fec!N$49)</f>
        <v>0.4049056947685698</v>
      </c>
      <c r="O195" s="275">
        <f>IF(O$49=0,0,O$49/NMM_fec!O$49)</f>
        <v>0.40490569476856975</v>
      </c>
      <c r="P195" s="275">
        <f>IF(P$49=0,0,P$49/NMM_fec!P$49)</f>
        <v>0.40490569476856975</v>
      </c>
      <c r="Q195" s="275">
        <f>IF(Q$49=0,0,Q$49/NMM_fec!Q$49)</f>
        <v>0.4049056947685698</v>
      </c>
      <c r="R195" s="275">
        <f>IF(R$49=0,0,R$49/NMM_fec!R$49)</f>
        <v>0.40931213084869972</v>
      </c>
      <c r="S195" s="275">
        <f>IF(S$49=0,0,S$49/NMM_fec!S$49)</f>
        <v>0.40931213084869972</v>
      </c>
      <c r="T195" s="275">
        <f>IF(T$49=0,0,T$49/NMM_fec!T$49)</f>
        <v>0.40931213084869966</v>
      </c>
      <c r="U195" s="275">
        <f>IF(U$49=0,0,U$49/NMM_fec!U$49)</f>
        <v>0.41459596416262651</v>
      </c>
      <c r="V195" s="275">
        <f>IF(V$49=0,0,V$49/NMM_fec!V$49)</f>
        <v>0.4145959641626264</v>
      </c>
      <c r="W195" s="275">
        <f>IF(W$49=0,0,W$49/NMM_fec!W$49)</f>
        <v>0.41459596416262634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0.10171554522458537</v>
      </c>
      <c r="C196" s="276">
        <f>IF(C$50=0,0,C$50/NMM_fec!C$50)</f>
        <v>0.10211894183549848</v>
      </c>
      <c r="D196" s="276">
        <f>IF(D$50=0,0,D$50/NMM_fec!D$50)</f>
        <v>0.10211894183549854</v>
      </c>
      <c r="E196" s="276">
        <f>IF(E$50=0,0,E$50/NMM_fec!E$50)</f>
        <v>0.10211894183549849</v>
      </c>
      <c r="F196" s="276">
        <f>IF(F$50=0,0,F$50/NMM_fec!F$50)</f>
        <v>0.10314469675497513</v>
      </c>
      <c r="G196" s="276">
        <f>IF(G$50=0,0,G$50/NMM_fec!G$50)</f>
        <v>0.1051090715813964</v>
      </c>
      <c r="H196" s="276">
        <f>IF(H$50=0,0,H$50/NMM_fec!H$50)</f>
        <v>0.10510907158139639</v>
      </c>
      <c r="I196" s="276">
        <f>IF(I$50=0,0,I$50/NMM_fec!I$50)</f>
        <v>0.10510907158139636</v>
      </c>
      <c r="J196" s="276">
        <f>IF(J$50=0,0,J$50/NMM_fec!J$50)</f>
        <v>0.10510907158139639</v>
      </c>
      <c r="K196" s="276">
        <f>IF(K$50=0,0,K$50/NMM_fec!K$50)</f>
        <v>0.10510907158139639</v>
      </c>
      <c r="L196" s="276">
        <f>IF(L$50=0,0,L$50/NMM_fec!L$50)</f>
        <v>0.1051090715813964</v>
      </c>
      <c r="M196" s="276">
        <f>IF(M$50=0,0,M$50/NMM_fec!M$50)</f>
        <v>0.1051090715813964</v>
      </c>
      <c r="N196" s="276">
        <f>IF(N$50=0,0,N$50/NMM_fec!N$50)</f>
        <v>0.1051090715813964</v>
      </c>
      <c r="O196" s="276">
        <f>IF(O$50=0,0,O$50/NMM_fec!O$50)</f>
        <v>0.1051090715813964</v>
      </c>
      <c r="P196" s="276">
        <f>IF(P$50=0,0,P$50/NMM_fec!P$50)</f>
        <v>0.1051090715813964</v>
      </c>
      <c r="Q196" s="276">
        <f>IF(Q$50=0,0,Q$50/NMM_fec!Q$50)</f>
        <v>0.1051090715813964</v>
      </c>
      <c r="R196" s="276">
        <f>IF(R$50=0,0,R$50/NMM_fec!R$50)</f>
        <v>0.10625293399516153</v>
      </c>
      <c r="S196" s="276">
        <f>IF(S$50=0,0,S$50/NMM_fec!S$50)</f>
        <v>0.10625293399516152</v>
      </c>
      <c r="T196" s="276">
        <f>IF(T$50=0,0,T$50/NMM_fec!T$50)</f>
        <v>0.10625293399516152</v>
      </c>
      <c r="U196" s="276">
        <f>IF(U$50=0,0,U$50/NMM_fec!U$50)</f>
        <v>0.10762455909501378</v>
      </c>
      <c r="V196" s="276">
        <f>IF(V$50=0,0,V$50/NMM_fec!V$50)</f>
        <v>0.10762455909501377</v>
      </c>
      <c r="W196" s="276">
        <f>IF(W$50=0,0,W$50/NMM_fec!W$50)</f>
        <v>0.10762455909501382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0.55552348067286084</v>
      </c>
      <c r="C197" s="276">
        <f>IF(C$51=0,0,C$51/NMM_fec!C$51)</f>
        <v>0.55772664724775645</v>
      </c>
      <c r="D197" s="276">
        <f>IF(D$51=0,0,D$51/NMM_fec!D$51)</f>
        <v>0.55772664724775622</v>
      </c>
      <c r="E197" s="276">
        <f>IF(E$51=0,0,E$51/NMM_fec!E$51)</f>
        <v>0.55772664724775645</v>
      </c>
      <c r="F197" s="276">
        <f>IF(F$51=0,0,F$51/NMM_fec!F$51)</f>
        <v>0.56332884838551578</v>
      </c>
      <c r="G197" s="276">
        <f>IF(G$51=0,0,G$51/NMM_fec!G$51)</f>
        <v>0.57405735933740787</v>
      </c>
      <c r="H197" s="276">
        <f>IF(H$51=0,0,H$51/NMM_fec!H$51)</f>
        <v>0.57405735933740798</v>
      </c>
      <c r="I197" s="276">
        <f>IF(I$51=0,0,I$51/NMM_fec!I$51)</f>
        <v>0.57405735933740809</v>
      </c>
      <c r="J197" s="276">
        <f>IF(J$51=0,0,J$51/NMM_fec!J$51)</f>
        <v>0.57405735933740798</v>
      </c>
      <c r="K197" s="276">
        <f>IF(K$51=0,0,K$51/NMM_fec!K$51)</f>
        <v>0.57405735933740798</v>
      </c>
      <c r="L197" s="276">
        <f>IF(L$51=0,0,L$51/NMM_fec!L$51)</f>
        <v>0.5740573593374082</v>
      </c>
      <c r="M197" s="276">
        <f>IF(M$51=0,0,M$51/NMM_fec!M$51)</f>
        <v>0.57405735933740831</v>
      </c>
      <c r="N197" s="276">
        <f>IF(N$51=0,0,N$51/NMM_fec!N$51)</f>
        <v>0.57405735933740798</v>
      </c>
      <c r="O197" s="276">
        <f>IF(O$51=0,0,O$51/NMM_fec!O$51)</f>
        <v>0.57405735933740809</v>
      </c>
      <c r="P197" s="276">
        <f>IF(P$51=0,0,P$51/NMM_fec!P$51)</f>
        <v>0.57405735933740787</v>
      </c>
      <c r="Q197" s="276">
        <f>IF(Q$51=0,0,Q$51/NMM_fec!Q$51)</f>
        <v>0.5740573593374082</v>
      </c>
      <c r="R197" s="276">
        <f>IF(R$51=0,0,R$51/NMM_fec!R$51)</f>
        <v>0.58030460923517591</v>
      </c>
      <c r="S197" s="276">
        <f>IF(S$51=0,0,S$51/NMM_fec!S$51)</f>
        <v>0.58030460923517546</v>
      </c>
      <c r="T197" s="276">
        <f>IF(T$51=0,0,T$51/NMM_fec!T$51)</f>
        <v>0.58030460923517579</v>
      </c>
      <c r="U197" s="276">
        <f>IF(U$51=0,0,U$51/NMM_fec!U$51)</f>
        <v>0.58779579406799298</v>
      </c>
      <c r="V197" s="276">
        <f>IF(V$51=0,0,V$51/NMM_fec!V$51)</f>
        <v>0.58779579406799309</v>
      </c>
      <c r="W197" s="276">
        <f>IF(W$51=0,0,W$51/NMM_fec!W$51)</f>
        <v>0.58779579406799332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0.38808904888665446</v>
      </c>
      <c r="C198" s="276">
        <f>IF(C$52=0,0,C$52/NMM_fec!C$52)</f>
        <v>0.38962818242526653</v>
      </c>
      <c r="D198" s="276">
        <f>IF(D$52=0,0,D$52/NMM_fec!D$52)</f>
        <v>0.38962818242526653</v>
      </c>
      <c r="E198" s="276">
        <f>IF(E$52=0,0,E$52/NMM_fec!E$52)</f>
        <v>0.38962818242526664</v>
      </c>
      <c r="F198" s="276">
        <f>IF(F$52=0,0,F$52/NMM_fec!F$52)</f>
        <v>0.39354188362218334</v>
      </c>
      <c r="G198" s="276">
        <f>IF(G$52=0,0,G$52/NMM_fec!G$52)</f>
        <v>0.4010368280415389</v>
      </c>
      <c r="H198" s="276">
        <f>IF(H$52=0,0,H$52/NMM_fec!H$52)</f>
        <v>0.4010368280415389</v>
      </c>
      <c r="I198" s="276">
        <f>IF(I$52=0,0,I$52/NMM_fec!I$52)</f>
        <v>0.40103682804153884</v>
      </c>
      <c r="J198" s="276">
        <f>IF(J$52=0,0,J$52/NMM_fec!J$52)</f>
        <v>0.40103682804153873</v>
      </c>
      <c r="K198" s="276">
        <f>IF(K$52=0,0,K$52/NMM_fec!K$52)</f>
        <v>0.4010368280415389</v>
      </c>
      <c r="L198" s="276">
        <f>IF(L$52=0,0,L$52/NMM_fec!L$52)</f>
        <v>0.40103682804153895</v>
      </c>
      <c r="M198" s="276">
        <f>IF(M$52=0,0,M$52/NMM_fec!M$52)</f>
        <v>0.40103682804153884</v>
      </c>
      <c r="N198" s="276">
        <f>IF(N$52=0,0,N$52/NMM_fec!N$52)</f>
        <v>0.4010368280415389</v>
      </c>
      <c r="O198" s="276">
        <f>IF(O$52=0,0,O$52/NMM_fec!O$52)</f>
        <v>0.4010368280415389</v>
      </c>
      <c r="P198" s="276">
        <f>IF(P$52=0,0,P$52/NMM_fec!P$52)</f>
        <v>0.40103682804153895</v>
      </c>
      <c r="Q198" s="276">
        <f>IF(Q$52=0,0,Q$52/NMM_fec!Q$52)</f>
        <v>0.40103682804153895</v>
      </c>
      <c r="R198" s="276">
        <f>IF(R$52=0,0,R$52/NMM_fec!R$52)</f>
        <v>0.40540116070313087</v>
      </c>
      <c r="S198" s="276">
        <f>IF(S$52=0,0,S$52/NMM_fec!S$52)</f>
        <v>0.40540116070313098</v>
      </c>
      <c r="T198" s="276">
        <f>IF(T$52=0,0,T$52/NMM_fec!T$52)</f>
        <v>0.40540116070313098</v>
      </c>
      <c r="U198" s="276">
        <f>IF(U$52=0,0,U$52/NMM_fec!U$52)</f>
        <v>0.41063450708352339</v>
      </c>
      <c r="V198" s="276">
        <f>IF(V$52=0,0,V$52/NMM_fec!V$52)</f>
        <v>0.41063450708352345</v>
      </c>
      <c r="W198" s="276">
        <f>IF(W$52=0,0,W$52/NMM_fec!W$52)</f>
        <v>0.41063450708352339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0.60411604267992758</v>
      </c>
      <c r="C199" s="277">
        <f>IF(C$53=0,0,C$53/NMM_fec!C$53)</f>
        <v>0.60829953675165205</v>
      </c>
      <c r="D199" s="277">
        <f>IF(D$53=0,0,D$53/NMM_fec!D$53)</f>
        <v>0.62644253258135496</v>
      </c>
      <c r="E199" s="277">
        <f>IF(E$53=0,0,E$53/NMM_fec!E$53)</f>
        <v>0.62306359931150257</v>
      </c>
      <c r="F199" s="277">
        <f>IF(F$53=0,0,F$53/NMM_fec!F$53)</f>
        <v>0.61680158015881981</v>
      </c>
      <c r="G199" s="277">
        <f>IF(G$53=0,0,G$53/NMM_fec!G$53)</f>
        <v>0.62306898597523119</v>
      </c>
      <c r="H199" s="277">
        <f>IF(H$53=0,0,H$53/NMM_fec!H$53)</f>
        <v>0.61858053022268078</v>
      </c>
      <c r="I199" s="277">
        <f>IF(I$53=0,0,I$53/NMM_fec!I$53)</f>
        <v>0.62110866457117131</v>
      </c>
      <c r="J199" s="277">
        <f>IF(J$53=0,0,J$53/NMM_fec!J$53)</f>
        <v>0.6252065581955365</v>
      </c>
      <c r="K199" s="277">
        <f>IF(K$53=0,0,K$53/NMM_fec!K$53)</f>
        <v>0.61747101671947535</v>
      </c>
      <c r="L199" s="277">
        <f>IF(L$53=0,0,L$53/NMM_fec!L$53)</f>
        <v>0.62555763590370439</v>
      </c>
      <c r="M199" s="277">
        <f>IF(M$53=0,0,M$53/NMM_fec!M$53)</f>
        <v>0.62719838478890566</v>
      </c>
      <c r="N199" s="277">
        <f>IF(N$53=0,0,N$53/NMM_fec!N$53)</f>
        <v>0.63203331895904291</v>
      </c>
      <c r="O199" s="277">
        <f>IF(O$53=0,0,O$53/NMM_fec!O$53)</f>
        <v>0.62849110032439603</v>
      </c>
      <c r="P199" s="277">
        <f>IF(P$53=0,0,P$53/NMM_fec!P$53)</f>
        <v>0.63891867540489478</v>
      </c>
      <c r="Q199" s="277">
        <f>IF(Q$53=0,0,Q$53/NMM_fec!Q$53)</f>
        <v>0.65081589861796008</v>
      </c>
      <c r="R199" s="277">
        <f>IF(R$53=0,0,R$53/NMM_fec!R$53)</f>
        <v>0.63143118092496819</v>
      </c>
      <c r="S199" s="277">
        <f>IF(S$53=0,0,S$53/NMM_fec!S$53)</f>
        <v>0.63496601888315463</v>
      </c>
      <c r="T199" s="277">
        <f>IF(T$53=0,0,T$53/NMM_fec!T$53)</f>
        <v>0.63279154907804946</v>
      </c>
      <c r="U199" s="277">
        <f>IF(U$53=0,0,U$53/NMM_fec!U$53)</f>
        <v>0.64769730728489683</v>
      </c>
      <c r="V199" s="277">
        <f>IF(V$53=0,0,V$53/NMM_fec!V$53)</f>
        <v>0.65124988095589864</v>
      </c>
      <c r="W199" s="277">
        <f>IF(W$53=0,0,W$53/NMM_fec!W$53)</f>
        <v>0.65416946298031475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0.47180138315697823</v>
      </c>
      <c r="C200" s="278">
        <f>IF(C$59=0,0,C$59/NMM_fec!C$59)</f>
        <v>0.47367251385356346</v>
      </c>
      <c r="D200" s="278">
        <f>IF(D$59=0,0,D$59/NMM_fec!D$59)</f>
        <v>0.47367251385356357</v>
      </c>
      <c r="E200" s="278">
        <f>IF(E$59=0,0,E$59/NMM_fec!E$59)</f>
        <v>0.47367251385356374</v>
      </c>
      <c r="F200" s="278">
        <f>IF(F$59=0,0,F$59/NMM_fec!F$59)</f>
        <v>0.47843041579196061</v>
      </c>
      <c r="G200" s="278">
        <f>IF(G$59=0,0,G$59/NMM_fec!G$59)</f>
        <v>0.4875420492015633</v>
      </c>
      <c r="H200" s="278">
        <f>IF(H$59=0,0,H$59/NMM_fec!H$59)</f>
        <v>0.48754204920156324</v>
      </c>
      <c r="I200" s="278">
        <f>IF(I$59=0,0,I$59/NMM_fec!I$59)</f>
        <v>0.48754204920156324</v>
      </c>
      <c r="J200" s="278">
        <f>IF(J$59=0,0,J$59/NMM_fec!J$59)</f>
        <v>0.48754204920156324</v>
      </c>
      <c r="K200" s="278">
        <f>IF(K$59=0,0,K$59/NMM_fec!K$59)</f>
        <v>0.48754204920156341</v>
      </c>
      <c r="L200" s="278">
        <f>IF(L$59=0,0,L$59/NMM_fec!L$59)</f>
        <v>0.48754204920156347</v>
      </c>
      <c r="M200" s="278">
        <f>IF(M$59=0,0,M$59/NMM_fec!M$59)</f>
        <v>0.4875420492015633</v>
      </c>
      <c r="N200" s="278">
        <f>IF(N$59=0,0,N$59/NMM_fec!N$59)</f>
        <v>0.48754204920156324</v>
      </c>
      <c r="O200" s="278">
        <f>IF(O$59=0,0,O$59/NMM_fec!O$59)</f>
        <v>0.48754204920156335</v>
      </c>
      <c r="P200" s="278">
        <f>IF(P$59=0,0,P$59/NMM_fec!P$59)</f>
        <v>0.4875420492015633</v>
      </c>
      <c r="Q200" s="278">
        <f>IF(Q$59=0,0,Q$59/NMM_fec!Q$59)</f>
        <v>0.48754204920156324</v>
      </c>
      <c r="R200" s="278">
        <f>IF(R$59=0,0,R$59/NMM_fec!R$59)</f>
        <v>0.49284778558398235</v>
      </c>
      <c r="S200" s="278">
        <f>IF(S$59=0,0,S$59/NMM_fec!S$59)</f>
        <v>0.49284778558398246</v>
      </c>
      <c r="T200" s="278">
        <f>IF(T$59=0,0,T$59/NMM_fec!T$59)</f>
        <v>0.4928477855839824</v>
      </c>
      <c r="U200" s="278">
        <f>IF(U$59=0,0,U$59/NMM_fec!U$59)</f>
        <v>0.49920998536233729</v>
      </c>
      <c r="V200" s="278">
        <f>IF(V$59=0,0,V$59/NMM_fec!V$59)</f>
        <v>0.49920998536233757</v>
      </c>
      <c r="W200" s="278">
        <f>IF(W$59=0,0,W$59/NMM_fec!W$59)</f>
        <v>0.49920998536233746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0.33885226522633177</v>
      </c>
      <c r="C201" s="278">
        <f>IF(C$60=0,0,C$60/NMM_fec!C$60)</f>
        <v>0.336314511164235</v>
      </c>
      <c r="D201" s="278">
        <f>IF(D$60=0,0,D$60/NMM_fec!D$60)</f>
        <v>0.33597475307639901</v>
      </c>
      <c r="E201" s="278">
        <f>IF(E$60=0,0,E$60/NMM_fec!E$60)</f>
        <v>0.33800492002113502</v>
      </c>
      <c r="F201" s="278">
        <f>IF(F$60=0,0,F$60/NMM_fec!F$60)</f>
        <v>0.34257979189312487</v>
      </c>
      <c r="G201" s="278">
        <f>IF(G$60=0,0,G$60/NMM_fec!G$60)</f>
        <v>0.35174097417472494</v>
      </c>
      <c r="H201" s="278">
        <f>IF(H$60=0,0,H$60/NMM_fec!H$60)</f>
        <v>0.35277811220710631</v>
      </c>
      <c r="I201" s="278">
        <f>IF(I$60=0,0,I$60/NMM_fec!I$60)</f>
        <v>0.35161729427552063</v>
      </c>
      <c r="J201" s="278">
        <f>IF(J$60=0,0,J$60/NMM_fec!J$60)</f>
        <v>0.35207024718569824</v>
      </c>
      <c r="K201" s="278">
        <f>IF(K$60=0,0,K$60/NMM_fec!K$60)</f>
        <v>0.35889881909703408</v>
      </c>
      <c r="L201" s="278">
        <f>IF(L$60=0,0,L$60/NMM_fec!L$60)</f>
        <v>0.36128261474415907</v>
      </c>
      <c r="M201" s="278">
        <f>IF(M$60=0,0,M$60/NMM_fec!M$60)</f>
        <v>0.35658615466654114</v>
      </c>
      <c r="N201" s="278">
        <f>IF(N$60=0,0,N$60/NMM_fec!N$60)</f>
        <v>0.36586358832676813</v>
      </c>
      <c r="O201" s="278">
        <f>IF(O$60=0,0,O$60/NMM_fec!O$60)</f>
        <v>0.36034844580837699</v>
      </c>
      <c r="P201" s="278">
        <f>IF(P$60=0,0,P$60/NMM_fec!P$60)</f>
        <v>0.35830268640311547</v>
      </c>
      <c r="Q201" s="278">
        <f>IF(Q$60=0,0,Q$60/NMM_fec!Q$60)</f>
        <v>0.36147107147155916</v>
      </c>
      <c r="R201" s="278">
        <f>IF(R$60=0,0,R$60/NMM_fec!R$60)</f>
        <v>0.36309320175800824</v>
      </c>
      <c r="S201" s="278">
        <f>IF(S$60=0,0,S$60/NMM_fec!S$60)</f>
        <v>0.36227611360655826</v>
      </c>
      <c r="T201" s="278">
        <f>IF(T$60=0,0,T$60/NMM_fec!T$60)</f>
        <v>0.36213246134506383</v>
      </c>
      <c r="U201" s="278">
        <f>IF(U$60=0,0,U$60/NMM_fec!U$60)</f>
        <v>0.36677754980217192</v>
      </c>
      <c r="V201" s="278">
        <f>IF(V$60=0,0,V$60/NMM_fec!V$60)</f>
        <v>0.36516099643647004</v>
      </c>
      <c r="W201" s="278">
        <f>IF(W$60=0,0,W$60/NMM_fec!W$60)</f>
        <v>0.36555087857423491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0.46985290468939728</v>
      </c>
      <c r="C202" s="278">
        <f>IF(C$79=0,0,C$79/NMM_fec!C$79)</f>
        <v>0.47379457641530925</v>
      </c>
      <c r="D202" s="278">
        <f>IF(D$79=0,0,D$79/NMM_fec!D$79)</f>
        <v>0.47910452835166611</v>
      </c>
      <c r="E202" s="278">
        <f>IF(E$79=0,0,E$79/NMM_fec!E$79)</f>
        <v>0.47569120662069292</v>
      </c>
      <c r="F202" s="278">
        <f>IF(F$79=0,0,F$79/NMM_fec!F$79)</f>
        <v>0.4775590408545593</v>
      </c>
      <c r="G202" s="278">
        <f>IF(G$79=0,0,G$79/NMM_fec!G$79)</f>
        <v>0.48512419215530372</v>
      </c>
      <c r="H202" s="278">
        <f>IF(H$79=0,0,H$79/NMM_fec!H$79)</f>
        <v>0.48324050815695946</v>
      </c>
      <c r="I202" s="278">
        <f>IF(I$79=0,0,I$79/NMM_fec!I$79)</f>
        <v>0.4857453332301348</v>
      </c>
      <c r="J202" s="278">
        <f>IF(J$79=0,0,J$79/NMM_fec!J$79)</f>
        <v>0.48599230589824793</v>
      </c>
      <c r="K202" s="278">
        <f>IF(K$79=0,0,K$79/NMM_fec!K$79)</f>
        <v>0.48404349263564495</v>
      </c>
      <c r="L202" s="278">
        <f>IF(L$79=0,0,L$79/NMM_fec!L$79)</f>
        <v>0.4854204398615346</v>
      </c>
      <c r="M202" s="278">
        <f>IF(M$79=0,0,M$79/NMM_fec!M$79)</f>
        <v>0.48594554359434833</v>
      </c>
      <c r="N202" s="278">
        <f>IF(N$79=0,0,N$79/NMM_fec!N$79)</f>
        <v>0.48690420682254237</v>
      </c>
      <c r="O202" s="278">
        <f>IF(O$79=0,0,O$79/NMM_fec!O$79)</f>
        <v>0.48218078346932663</v>
      </c>
      <c r="P202" s="278">
        <f>IF(P$79=0,0,P$79/NMM_fec!P$79)</f>
        <v>0.48249544822308882</v>
      </c>
      <c r="Q202" s="278">
        <f>IF(Q$79=0,0,Q$79/NMM_fec!Q$79)</f>
        <v>0.4852276994754629</v>
      </c>
      <c r="R202" s="278">
        <f>IF(R$79=0,0,R$79/NMM_fec!R$79)</f>
        <v>0.48965063814869081</v>
      </c>
      <c r="S202" s="278">
        <f>IF(S$79=0,0,S$79/NMM_fec!S$79)</f>
        <v>0.48963791979764937</v>
      </c>
      <c r="T202" s="278">
        <f>IF(T$79=0,0,T$79/NMM_fec!T$79)</f>
        <v>0.48925856866779943</v>
      </c>
      <c r="U202" s="278">
        <f>IF(U$79=0,0,U$79/NMM_fec!U$79)</f>
        <v>0.4969071118217907</v>
      </c>
      <c r="V202" s="278">
        <f>IF(V$79=0,0,V$79/NMM_fec!V$79)</f>
        <v>0.495161475366107</v>
      </c>
      <c r="W202" s="278">
        <f>IF(W$79=0,0,W$79/NMM_fec!W$79)</f>
        <v>0.49468766700012845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0.39698888714519592</v>
      </c>
      <c r="C203" s="279">
        <f>IF(C$89=0,0,C$89/NMM_fec!C$89)</f>
        <v>0.39545489460085359</v>
      </c>
      <c r="D203" s="279">
        <f>IF(D$89=0,0,D$89/NMM_fec!D$89)</f>
        <v>0.40035880608889562</v>
      </c>
      <c r="E203" s="279">
        <f>IF(E$89=0,0,E$89/NMM_fec!E$89)</f>
        <v>0.40088859339846172</v>
      </c>
      <c r="F203" s="279">
        <f>IF(F$89=0,0,F$89/NMM_fec!F$89)</f>
        <v>0.40076709722621856</v>
      </c>
      <c r="G203" s="279">
        <f>IF(G$89=0,0,G$89/NMM_fec!G$89)</f>
        <v>0.40838575219739492</v>
      </c>
      <c r="H203" s="279">
        <f>IF(H$89=0,0,H$89/NMM_fec!H$89)</f>
        <v>0.4079528461467547</v>
      </c>
      <c r="I203" s="279">
        <f>IF(I$89=0,0,I$89/NMM_fec!I$89)</f>
        <v>0.40741322355298887</v>
      </c>
      <c r="J203" s="279">
        <f>IF(J$89=0,0,J$89/NMM_fec!J$89)</f>
        <v>0.40733499132005141</v>
      </c>
      <c r="K203" s="279">
        <f>IF(K$89=0,0,K$89/NMM_fec!K$89)</f>
        <v>0.40529259748309449</v>
      </c>
      <c r="L203" s="279">
        <f>IF(L$89=0,0,L$89/NMM_fec!L$89)</f>
        <v>0.41233227014012902</v>
      </c>
      <c r="M203" s="279">
        <f>IF(M$89=0,0,M$89/NMM_fec!M$89)</f>
        <v>0.41110250072266652</v>
      </c>
      <c r="N203" s="279">
        <f>IF(N$89=0,0,N$89/NMM_fec!N$89)</f>
        <v>0.41069302651503292</v>
      </c>
      <c r="O203" s="279">
        <f>IF(O$89=0,0,O$89/NMM_fec!O$89)</f>
        <v>0.40965423906061954</v>
      </c>
      <c r="P203" s="279">
        <f>IF(P$89=0,0,P$89/NMM_fec!P$89)</f>
        <v>0.41235301336916336</v>
      </c>
      <c r="Q203" s="279">
        <f>IF(Q$89=0,0,Q$89/NMM_fec!Q$89)</f>
        <v>0.41813237277180393</v>
      </c>
      <c r="R203" s="279">
        <f>IF(R$89=0,0,R$89/NMM_fec!R$89)</f>
        <v>0.41745814115623525</v>
      </c>
      <c r="S203" s="279">
        <f>IF(S$89=0,0,S$89/NMM_fec!S$89)</f>
        <v>0.41755531659064749</v>
      </c>
      <c r="T203" s="279">
        <f>IF(T$89=0,0,T$89/NMM_fec!T$89)</f>
        <v>0.41652696244097409</v>
      </c>
      <c r="U203" s="279">
        <f>IF(U$89=0,0,U$89/NMM_fec!U$89)</f>
        <v>0.42412863676278773</v>
      </c>
      <c r="V203" s="279">
        <f>IF(V$89=0,0,V$89/NMM_fec!V$89)</f>
        <v>0.42339044946841636</v>
      </c>
      <c r="W203" s="279">
        <f>IF(W$89=0,0,W$89/NMM_fec!W$89)</f>
        <v>0.42443562937322599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0.37295150407404976</v>
      </c>
      <c r="C205" s="322">
        <f>IF(C$99=0,0,C$99/NMM_fec!C$99)</f>
        <v>0.36957322786418906</v>
      </c>
      <c r="D205" s="322">
        <f>IF(D$99=0,0,D$99/NMM_fec!D$99)</f>
        <v>0.37477622821859741</v>
      </c>
      <c r="E205" s="322">
        <f>IF(E$99=0,0,E$99/NMM_fec!E$99)</f>
        <v>0.37629515790172419</v>
      </c>
      <c r="F205" s="322">
        <f>IF(F$99=0,0,F$99/NMM_fec!F$99)</f>
        <v>0.3749640241841391</v>
      </c>
      <c r="G205" s="322">
        <f>IF(G$99=0,0,G$99/NMM_fec!G$99)</f>
        <v>0.3778609925780449</v>
      </c>
      <c r="H205" s="322">
        <f>IF(H$99=0,0,H$99/NMM_fec!H$99)</f>
        <v>0.3819610281490185</v>
      </c>
      <c r="I205" s="322">
        <f>IF(I$99=0,0,I$99/NMM_fec!I$99)</f>
        <v>0.38321735419880454</v>
      </c>
      <c r="J205" s="322">
        <f>IF(J$99=0,0,J$99/NMM_fec!J$99)</f>
        <v>0.38289182796799304</v>
      </c>
      <c r="K205" s="322">
        <f>IF(K$99=0,0,K$99/NMM_fec!K$99)</f>
        <v>0.38151208906826761</v>
      </c>
      <c r="L205" s="322">
        <f>IF(L$99=0,0,L$99/NMM_fec!L$99)</f>
        <v>0.38868294021941996</v>
      </c>
      <c r="M205" s="322">
        <f>IF(M$99=0,0,M$99/NMM_fec!M$99)</f>
        <v>0.38727006073646586</v>
      </c>
      <c r="N205" s="322">
        <f>IF(N$99=0,0,N$99/NMM_fec!N$99)</f>
        <v>0.38657317892576737</v>
      </c>
      <c r="O205" s="322">
        <f>IF(O$99=0,0,O$99/NMM_fec!O$99)</f>
        <v>0.38606962477839496</v>
      </c>
      <c r="P205" s="322">
        <f>IF(P$99=0,0,P$99/NMM_fec!P$99)</f>
        <v>0.38866122149242266</v>
      </c>
      <c r="Q205" s="322">
        <f>IF(Q$99=0,0,Q$99/NMM_fec!Q$99)</f>
        <v>0.40428810118542197</v>
      </c>
      <c r="R205" s="322">
        <f>IF(R$99=0,0,R$99/NMM_fec!R$99)</f>
        <v>0.40236383652042468</v>
      </c>
      <c r="S205" s="322">
        <f>IF(S$99=0,0,S$99/NMM_fec!S$99)</f>
        <v>0.40737219630827759</v>
      </c>
      <c r="T205" s="322">
        <f>IF(T$99=0,0,T$99/NMM_fec!T$99)</f>
        <v>0.41402851611329289</v>
      </c>
      <c r="U205" s="322">
        <f>IF(U$99=0,0,U$99/NMM_fec!U$99)</f>
        <v>0.4319522599937326</v>
      </c>
      <c r="V205" s="322">
        <f>IF(V$99=0,0,V$99/NMM_fec!V$99)</f>
        <v>0.43098422558231259</v>
      </c>
      <c r="W205" s="322">
        <f>IF(W$99=0,0,W$99/NMM_fec!W$99)</f>
        <v>0.43874365729030945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0.35884688562429656</v>
      </c>
      <c r="C206" s="275">
        <f>IF(C$100=0,0,C$100/NMM_fec!C$100)</f>
        <v>0.35884688562429645</v>
      </c>
      <c r="D206" s="275">
        <f>IF(D$100=0,0,D$100/NMM_fec!D$100)</f>
        <v>0.35959828405838901</v>
      </c>
      <c r="E206" s="275">
        <f>IF(E$100=0,0,E$100/NMM_fec!E$100)</f>
        <v>0.36015619977242447</v>
      </c>
      <c r="F206" s="275">
        <f>IF(F$100=0,0,F$100/NMM_fec!F$100)</f>
        <v>0.36216212660262248</v>
      </c>
      <c r="G206" s="275">
        <f>IF(G$100=0,0,G$100/NMM_fec!G$100)</f>
        <v>0.36444484142547573</v>
      </c>
      <c r="H206" s="275">
        <f>IF(H$100=0,0,H$100/NMM_fec!H$100)</f>
        <v>0.36853078633728698</v>
      </c>
      <c r="I206" s="275">
        <f>IF(I$100=0,0,I$100/NMM_fec!I$100)</f>
        <v>0.37059556008074584</v>
      </c>
      <c r="J206" s="275">
        <f>IF(J$100=0,0,J$100/NMM_fec!J$100)</f>
        <v>0.37059556008074612</v>
      </c>
      <c r="K206" s="275">
        <f>IF(K$100=0,0,K$100/NMM_fec!K$100)</f>
        <v>0.37059556008074601</v>
      </c>
      <c r="L206" s="275">
        <f>IF(L$100=0,0,L$100/NMM_fec!L$100)</f>
        <v>0.37059556008074612</v>
      </c>
      <c r="M206" s="275">
        <f>IF(M$100=0,0,M$100/NMM_fec!M$100)</f>
        <v>0.37059556008074601</v>
      </c>
      <c r="N206" s="275">
        <f>IF(N$100=0,0,N$100/NMM_fec!N$100)</f>
        <v>0.3705955600807459</v>
      </c>
      <c r="O206" s="275">
        <f>IF(O$100=0,0,O$100/NMM_fec!O$100)</f>
        <v>0.37059556008074612</v>
      </c>
      <c r="P206" s="275">
        <f>IF(P$100=0,0,P$100/NMM_fec!P$100)</f>
        <v>0.37059556008074612</v>
      </c>
      <c r="Q206" s="275">
        <f>IF(Q$100=0,0,Q$100/NMM_fec!Q$100)</f>
        <v>0.37986921668356205</v>
      </c>
      <c r="R206" s="275">
        <f>IF(R$100=0,0,R$100/NMM_fec!R$100)</f>
        <v>0.38233294671854329</v>
      </c>
      <c r="S206" s="275">
        <f>IF(S$100=0,0,S$100/NMM_fec!S$100)</f>
        <v>0.38709084443908892</v>
      </c>
      <c r="T206" s="275">
        <f>IF(T$100=0,0,T$100/NMM_fec!T$100)</f>
        <v>0.39424718176749241</v>
      </c>
      <c r="U206" s="275">
        <f>IF(U$100=0,0,U$100/NMM_fec!U$100)</f>
        <v>0.4093530215502611</v>
      </c>
      <c r="V206" s="275">
        <f>IF(V$100=0,0,V$100/NMM_fec!V$100)</f>
        <v>0.40935302155026132</v>
      </c>
      <c r="W206" s="275">
        <f>IF(W$100=0,0,W$100/NMM_fec!W$100)</f>
        <v>0.41573723508341937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9.3142854861092486E-2</v>
      </c>
      <c r="C207" s="276">
        <f>IF(C$101=0,0,C$101/NMM_fec!C$101)</f>
        <v>9.3142854861092528E-2</v>
      </c>
      <c r="D207" s="276">
        <f>IF(D$101=0,0,D$101/NMM_fec!D$101)</f>
        <v>9.3337889005440128E-2</v>
      </c>
      <c r="E207" s="276">
        <f>IF(E$101=0,0,E$101/NMM_fec!E$101)</f>
        <v>9.3482702474523838E-2</v>
      </c>
      <c r="F207" s="276">
        <f>IF(F$101=0,0,F$101/NMM_fec!F$101)</f>
        <v>9.4003363957434721E-2</v>
      </c>
      <c r="G207" s="276">
        <f>IF(G$101=0,0,G$101/NMM_fec!G$101)</f>
        <v>9.4595868961524096E-2</v>
      </c>
      <c r="H207" s="276">
        <f>IF(H$101=0,0,H$101/NMM_fec!H$101)</f>
        <v>9.5656423167614316E-2</v>
      </c>
      <c r="I207" s="276">
        <f>IF(I$101=0,0,I$101/NMM_fec!I$101)</f>
        <v>9.619235904671064E-2</v>
      </c>
      <c r="J207" s="276">
        <f>IF(J$101=0,0,J$101/NMM_fec!J$101)</f>
        <v>9.619235904671064E-2</v>
      </c>
      <c r="K207" s="276">
        <f>IF(K$101=0,0,K$101/NMM_fec!K$101)</f>
        <v>9.6192359046710613E-2</v>
      </c>
      <c r="L207" s="276">
        <f>IF(L$101=0,0,L$101/NMM_fec!L$101)</f>
        <v>9.619235904671064E-2</v>
      </c>
      <c r="M207" s="276">
        <f>IF(M$101=0,0,M$101/NMM_fec!M$101)</f>
        <v>9.619235904671064E-2</v>
      </c>
      <c r="N207" s="276">
        <f>IF(N$101=0,0,N$101/NMM_fec!N$101)</f>
        <v>9.6192359046710613E-2</v>
      </c>
      <c r="O207" s="276">
        <f>IF(O$101=0,0,O$101/NMM_fec!O$101)</f>
        <v>9.6192359046710654E-2</v>
      </c>
      <c r="P207" s="276">
        <f>IF(P$101=0,0,P$101/NMM_fec!P$101)</f>
        <v>9.6192359046710599E-2</v>
      </c>
      <c r="Q207" s="276">
        <f>IF(Q$101=0,0,Q$101/NMM_fec!Q$101)</f>
        <v>9.8599443754955968E-2</v>
      </c>
      <c r="R207" s="276">
        <f>IF(R$101=0,0,R$101/NMM_fec!R$101)</f>
        <v>9.9238933348591282E-2</v>
      </c>
      <c r="S207" s="276">
        <f>IF(S$101=0,0,S$101/NMM_fec!S$101)</f>
        <v>0.10047390066914552</v>
      </c>
      <c r="T207" s="276">
        <f>IF(T$101=0,0,T$101/NMM_fec!T$101)</f>
        <v>0.10233141069868606</v>
      </c>
      <c r="U207" s="276">
        <f>IF(U$101=0,0,U$101/NMM_fec!U$101)</f>
        <v>0.10625230592951283</v>
      </c>
      <c r="V207" s="276">
        <f>IF(V$101=0,0,V$101/NMM_fec!V$101)</f>
        <v>0.10625230592951292</v>
      </c>
      <c r="W207" s="276">
        <f>IF(W$101=0,0,W$101/NMM_fec!W$101)</f>
        <v>0.10790940230778194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0.50893719249329683</v>
      </c>
      <c r="C208" s="276">
        <f>IF(C$102=0,0,C$102/NMM_fec!C$102)</f>
        <v>0.50893719249329683</v>
      </c>
      <c r="D208" s="276">
        <f>IF(D$102=0,0,D$102/NMM_fec!D$102)</f>
        <v>0.51000286876028078</v>
      </c>
      <c r="E208" s="276">
        <f>IF(E$102=0,0,E$102/NMM_fec!E$102)</f>
        <v>0.51079413675931906</v>
      </c>
      <c r="F208" s="276">
        <f>IF(F$102=0,0,F$102/NMM_fec!F$102)</f>
        <v>0.51363905700303791</v>
      </c>
      <c r="G208" s="276">
        <f>IF(G$102=0,0,G$102/NMM_fec!G$102)</f>
        <v>0.51687653382044019</v>
      </c>
      <c r="H208" s="276">
        <f>IF(H$102=0,0,H$102/NMM_fec!H$102)</f>
        <v>0.52267145476139176</v>
      </c>
      <c r="I208" s="276">
        <f>IF(I$102=0,0,I$102/NMM_fec!I$102)</f>
        <v>0.52559983506571528</v>
      </c>
      <c r="J208" s="276">
        <f>IF(J$102=0,0,J$102/NMM_fec!J$102)</f>
        <v>0.52559983506571528</v>
      </c>
      <c r="K208" s="276">
        <f>IF(K$102=0,0,K$102/NMM_fec!K$102)</f>
        <v>0.52559983506571539</v>
      </c>
      <c r="L208" s="276">
        <f>IF(L$102=0,0,L$102/NMM_fec!L$102)</f>
        <v>0.52559983506571517</v>
      </c>
      <c r="M208" s="276">
        <f>IF(M$102=0,0,M$102/NMM_fec!M$102)</f>
        <v>0.52559983506571528</v>
      </c>
      <c r="N208" s="276">
        <f>IF(N$102=0,0,N$102/NMM_fec!N$102)</f>
        <v>0.52559983506571528</v>
      </c>
      <c r="O208" s="276">
        <f>IF(O$102=0,0,O$102/NMM_fec!O$102)</f>
        <v>0.52559983506571506</v>
      </c>
      <c r="P208" s="276">
        <f>IF(P$102=0,0,P$102/NMM_fec!P$102)</f>
        <v>0.52559983506571528</v>
      </c>
      <c r="Q208" s="276">
        <f>IF(Q$102=0,0,Q$102/NMM_fec!Q$102)</f>
        <v>0.53875226565563938</v>
      </c>
      <c r="R208" s="276">
        <f>IF(R$102=0,0,R$102/NMM_fec!R$102)</f>
        <v>0.54224646860764025</v>
      </c>
      <c r="S208" s="276">
        <f>IF(S$102=0,0,S$102/NMM_fec!S$102)</f>
        <v>0.54899439148246765</v>
      </c>
      <c r="T208" s="276">
        <f>IF(T$102=0,0,T$102/NMM_fec!T$102)</f>
        <v>0.55914391868852498</v>
      </c>
      <c r="U208" s="276">
        <f>IF(U$102=0,0,U$102/NMM_fec!U$102)</f>
        <v>0.57984552873540551</v>
      </c>
      <c r="V208" s="276">
        <f>IF(V$102=0,0,V$102/NMM_fec!V$102)</f>
        <v>0.5805678852806303</v>
      </c>
      <c r="W208" s="276">
        <f>IF(W$102=0,0,W$102/NMM_fec!W$102)</f>
        <v>0.58962234232625976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0.35552402703331126</v>
      </c>
      <c r="C209" s="276">
        <f>IF(C$103=0,0,C$103/NMM_fec!C$103)</f>
        <v>0.35552402703331132</v>
      </c>
      <c r="D209" s="276">
        <f>IF(D$103=0,0,D$103/NMM_fec!D$103)</f>
        <v>0.35626846765101466</v>
      </c>
      <c r="E209" s="276">
        <f>IF(E$103=0,0,E$103/NMM_fec!E$103)</f>
        <v>0.35682121716437326</v>
      </c>
      <c r="F209" s="276">
        <f>IF(F$103=0,0,F$103/NMM_fec!F$103)</f>
        <v>0.35880856946747458</v>
      </c>
      <c r="G209" s="276">
        <f>IF(G$103=0,0,G$103/NMM_fec!G$103)</f>
        <v>0.36107014675545207</v>
      </c>
      <c r="H209" s="276">
        <f>IF(H$103=0,0,H$103/NMM_fec!H$103)</f>
        <v>0.36511825654120683</v>
      </c>
      <c r="I209" s="276">
        <f>IF(I$103=0,0,I$103/NMM_fec!I$103)</f>
        <v>0.3671639108455772</v>
      </c>
      <c r="J209" s="276">
        <f>IF(J$103=0,0,J$103/NMM_fec!J$103)</f>
        <v>0.36716391084557737</v>
      </c>
      <c r="K209" s="276">
        <f>IF(K$103=0,0,K$103/NMM_fec!K$103)</f>
        <v>0.36716391084557726</v>
      </c>
      <c r="L209" s="276">
        <f>IF(L$103=0,0,L$103/NMM_fec!L$103)</f>
        <v>0.36716391084557737</v>
      </c>
      <c r="M209" s="276">
        <f>IF(M$103=0,0,M$103/NMM_fec!M$103)</f>
        <v>0.36716391084557726</v>
      </c>
      <c r="N209" s="276">
        <f>IF(N$103=0,0,N$103/NMM_fec!N$103)</f>
        <v>0.36716391084557737</v>
      </c>
      <c r="O209" s="276">
        <f>IF(O$103=0,0,O$103/NMM_fec!O$103)</f>
        <v>0.36716391084557731</v>
      </c>
      <c r="P209" s="276">
        <f>IF(P$103=0,0,P$103/NMM_fec!P$103)</f>
        <v>0.36716391084557726</v>
      </c>
      <c r="Q209" s="276">
        <f>IF(Q$103=0,0,Q$103/NMM_fec!Q$103)</f>
        <v>0.37635169503108373</v>
      </c>
      <c r="R209" s="276">
        <f>IF(R$103=0,0,R$103/NMM_fec!R$103)</f>
        <v>0.37879261136239195</v>
      </c>
      <c r="S209" s="276">
        <f>IF(S$103=0,0,S$103/NMM_fec!S$103)</f>
        <v>0.38350645179290926</v>
      </c>
      <c r="T209" s="276">
        <f>IF(T$103=0,0,T$103/NMM_fec!T$103)</f>
        <v>0.3905965227054003</v>
      </c>
      <c r="U209" s="276">
        <f>IF(U$103=0,0,U$103/NMM_fec!U$103)</f>
        <v>0.40556248508778758</v>
      </c>
      <c r="V209" s="276">
        <f>IF(V$103=0,0,V$103/NMM_fec!V$103)</f>
        <v>0.40556248508778725</v>
      </c>
      <c r="W209" s="276">
        <f>IF(W$103=0,0,W$103/NMM_fec!W$103)</f>
        <v>0.41188758193459502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0.55264401524010931</v>
      </c>
      <c r="C210" s="277">
        <f>IF(C$104=0,0,C$104/NMM_fec!C$104)</f>
        <v>0.55427285963238015</v>
      </c>
      <c r="D210" s="277">
        <f>IF(D$104=0,0,D$104/NMM_fec!D$104)</f>
        <v>0.57199969046921406</v>
      </c>
      <c r="E210" s="277">
        <f>IF(E$104=0,0,E$104/NMM_fec!E$104)</f>
        <v>0.56979708248721694</v>
      </c>
      <c r="F210" s="277">
        <f>IF(F$104=0,0,F$104/NMM_fec!F$104)</f>
        <v>0.56157124044792994</v>
      </c>
      <c r="G210" s="277">
        <f>IF(G$104=0,0,G$104/NMM_fec!G$104)</f>
        <v>0.56018437875483829</v>
      </c>
      <c r="H210" s="277">
        <f>IF(H$104=0,0,H$104/NMM_fec!H$104)</f>
        <v>0.56238415061728009</v>
      </c>
      <c r="I210" s="277">
        <f>IF(I$104=0,0,I$104/NMM_fec!I$104)</f>
        <v>0.56784636767796026</v>
      </c>
      <c r="J210" s="277">
        <f>IF(J$104=0,0,J$104/NMM_fec!J$104)</f>
        <v>0.57159285221836387</v>
      </c>
      <c r="K210" s="277">
        <f>IF(K$104=0,0,K$104/NMM_fec!K$104)</f>
        <v>0.56452066118358513</v>
      </c>
      <c r="L210" s="277">
        <f>IF(L$104=0,0,L$104/NMM_fec!L$104)</f>
        <v>0.57191382375318078</v>
      </c>
      <c r="M210" s="277">
        <f>IF(M$104=0,0,M$104/NMM_fec!M$104)</f>
        <v>0.57341387253349618</v>
      </c>
      <c r="N210" s="277">
        <f>IF(N$104=0,0,N$104/NMM_fec!N$104)</f>
        <v>0.57783419374793299</v>
      </c>
      <c r="O210" s="277">
        <f>IF(O$104=0,0,O$104/NMM_fec!O$104)</f>
        <v>0.57459573307278811</v>
      </c>
      <c r="P210" s="277">
        <f>IF(P$104=0,0,P$104/NMM_fec!P$104)</f>
        <v>0.58412910616981051</v>
      </c>
      <c r="Q210" s="277">
        <f>IF(Q$104=0,0,Q$104/NMM_fec!Q$104)</f>
        <v>0.60989532902926569</v>
      </c>
      <c r="R210" s="277">
        <f>IF(R$104=0,0,R$104/NMM_fec!R$104)</f>
        <v>0.58915568043929578</v>
      </c>
      <c r="S210" s="277">
        <f>IF(S$104=0,0,S$104/NMM_fec!S$104)</f>
        <v>0.5998265771996294</v>
      </c>
      <c r="T210" s="277">
        <f>IF(T$104=0,0,T$104/NMM_fec!T$104)</f>
        <v>0.60882375486435614</v>
      </c>
      <c r="U210" s="277">
        <f>IF(U$104=0,0,U$104/NMM_fec!U$104)</f>
        <v>0.63879566317980585</v>
      </c>
      <c r="V210" s="277">
        <f>IF(V$104=0,0,V$104/NMM_fec!V$104)</f>
        <v>0.64229941196591078</v>
      </c>
      <c r="W210" s="277">
        <f>IF(W$104=0,0,W$104/NMM_fec!W$104)</f>
        <v>0.65524098971505207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0.35366688845947281</v>
      </c>
      <c r="C211" s="278">
        <f>IF(C$110=0,0,C$110/NMM_fec!C$110)</f>
        <v>0.34988968861266456</v>
      </c>
      <c r="D211" s="278">
        <f>IF(D$110=0,0,D$110/NMM_fec!D$110)</f>
        <v>0.35305126889384825</v>
      </c>
      <c r="E211" s="278">
        <f>IF(E$110=0,0,E$110/NMM_fec!E$110)</f>
        <v>0.35545110580013634</v>
      </c>
      <c r="F211" s="278">
        <f>IF(F$110=0,0,F$110/NMM_fec!F$110)</f>
        <v>0.35620569740461644</v>
      </c>
      <c r="G211" s="278">
        <f>IF(G$110=0,0,G$110/NMM_fec!G$110)</f>
        <v>0.36018073323246624</v>
      </c>
      <c r="H211" s="278">
        <f>IF(H$110=0,0,H$110/NMM_fec!H$110)</f>
        <v>0.36475984416263235</v>
      </c>
      <c r="I211" s="278">
        <f>IF(I$110=0,0,I$110/NMM_fec!I$110)</f>
        <v>0.36524374901461254</v>
      </c>
      <c r="J211" s="278">
        <f>IF(J$110=0,0,J$110/NMM_fec!J$110)</f>
        <v>0.36435050030106159</v>
      </c>
      <c r="K211" s="278">
        <f>IF(K$110=0,0,K$110/NMM_fec!K$110)</f>
        <v>0.36444805522421303</v>
      </c>
      <c r="L211" s="278">
        <f>IF(L$110=0,0,L$110/NMM_fec!L$110)</f>
        <v>0.37139041829015801</v>
      </c>
      <c r="M211" s="278">
        <f>IF(M$110=0,0,M$110/NMM_fec!M$110)</f>
        <v>0.36964376264484905</v>
      </c>
      <c r="N211" s="278">
        <f>IF(N$110=0,0,N$110/NMM_fec!N$110)</f>
        <v>0.36827665693208156</v>
      </c>
      <c r="O211" s="278">
        <f>IF(O$110=0,0,O$110/NMM_fec!O$110)</f>
        <v>0.36893818115654653</v>
      </c>
      <c r="P211" s="278">
        <f>IF(P$110=0,0,P$110/NMM_fec!P$110)</f>
        <v>0.37088233030998308</v>
      </c>
      <c r="Q211" s="278">
        <f>IF(Q$110=0,0,Q$110/NMM_fec!Q$110)</f>
        <v>0.38508455515791068</v>
      </c>
      <c r="R211" s="278">
        <f>IF(R$110=0,0,R$110/NMM_fec!R$110)</f>
        <v>0.38587690606862307</v>
      </c>
      <c r="S211" s="278">
        <f>IF(S$110=0,0,S$110/NMM_fec!S$110)</f>
        <v>0.39039161777623738</v>
      </c>
      <c r="T211" s="278">
        <f>IF(T$110=0,0,T$110/NMM_fec!T$110)</f>
        <v>0.39722484192080476</v>
      </c>
      <c r="U211" s="278">
        <f>IF(U$110=0,0,U$110/NMM_fec!U$110)</f>
        <v>0.41359524628436217</v>
      </c>
      <c r="V211" s="278">
        <f>IF(V$110=0,0,V$110/NMM_fec!V$110)</f>
        <v>0.41217973958358628</v>
      </c>
      <c r="W211" s="278">
        <f>IF(W$110=0,0,W$110/NMM_fec!W$110)</f>
        <v>0.41926573259099398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0.43393748366598611</v>
      </c>
      <c r="C212" s="278">
        <f>IF(C$118=0,0,C$118/NMM_fec!C$118)</f>
        <v>0.43393748366598595</v>
      </c>
      <c r="D212" s="278">
        <f>IF(D$118=0,0,D$118/NMM_fec!D$118)</f>
        <v>0.43484611617411956</v>
      </c>
      <c r="E212" s="278">
        <f>IF(E$118=0,0,E$118/NMM_fec!E$118)</f>
        <v>0.43552077868547173</v>
      </c>
      <c r="F212" s="278">
        <f>IF(F$118=0,0,F$118/NMM_fec!F$118)</f>
        <v>0.43794645625433198</v>
      </c>
      <c r="G212" s="278">
        <f>IF(G$118=0,0,G$118/NMM_fec!G$118)</f>
        <v>0.44070684115897674</v>
      </c>
      <c r="H212" s="278">
        <f>IF(H$118=0,0,H$118/NMM_fec!H$118)</f>
        <v>0.44564779153212675</v>
      </c>
      <c r="I212" s="278">
        <f>IF(I$118=0,0,I$118/NMM_fec!I$118)</f>
        <v>0.44814463004033184</v>
      </c>
      <c r="J212" s="278">
        <f>IF(J$118=0,0,J$118/NMM_fec!J$118)</f>
        <v>0.44814463004033189</v>
      </c>
      <c r="K212" s="278">
        <f>IF(K$118=0,0,K$118/NMM_fec!K$118)</f>
        <v>0.44814463004033206</v>
      </c>
      <c r="L212" s="278">
        <f>IF(L$118=0,0,L$118/NMM_fec!L$118)</f>
        <v>0.44814463004033195</v>
      </c>
      <c r="M212" s="278">
        <f>IF(M$118=0,0,M$118/NMM_fec!M$118)</f>
        <v>0.448144630040332</v>
      </c>
      <c r="N212" s="278">
        <f>IF(N$118=0,0,N$118/NMM_fec!N$118)</f>
        <v>0.44814463004033211</v>
      </c>
      <c r="O212" s="278">
        <f>IF(O$118=0,0,O$118/NMM_fec!O$118)</f>
        <v>0.44814463004033195</v>
      </c>
      <c r="P212" s="278">
        <f>IF(P$118=0,0,P$118/NMM_fec!P$118)</f>
        <v>0.44814463004033189</v>
      </c>
      <c r="Q212" s="278">
        <f>IF(Q$118=0,0,Q$118/NMM_fec!Q$118)</f>
        <v>0.45935884805871435</v>
      </c>
      <c r="R212" s="278">
        <f>IF(R$118=0,0,R$118/NMM_fec!R$118)</f>
        <v>0.46233812656060808</v>
      </c>
      <c r="S212" s="278">
        <f>IF(S$118=0,0,S$118/NMM_fec!S$118)</f>
        <v>0.46809163940161236</v>
      </c>
      <c r="T212" s="278">
        <f>IF(T$118=0,0,T$118/NMM_fec!T$118)</f>
        <v>0.47674547795214023</v>
      </c>
      <c r="U212" s="278">
        <f>IF(U$118=0,0,U$118/NMM_fec!U$118)</f>
        <v>0.49501229415312914</v>
      </c>
      <c r="V212" s="278">
        <f>IF(V$118=0,0,V$118/NMM_fec!V$118)</f>
        <v>0.49501229415312903</v>
      </c>
      <c r="W212" s="278">
        <f>IF(W$118=0,0,W$118/NMM_fec!W$118)</f>
        <v>0.50273243794355171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0.38409653884326289</v>
      </c>
      <c r="C213" s="278">
        <f>IF(C$119=0,0,C$119/NMM_fec!C$119)</f>
        <v>0.38052806290384122</v>
      </c>
      <c r="D213" s="278">
        <f>IF(D$119=0,0,D$119/NMM_fec!D$119)</f>
        <v>0.38578198481817289</v>
      </c>
      <c r="E213" s="278">
        <f>IF(E$119=0,0,E$119/NMM_fec!E$119)</f>
        <v>0.38739276457562127</v>
      </c>
      <c r="F213" s="278">
        <f>IF(F$119=0,0,F$119/NMM_fec!F$119)</f>
        <v>0.38609283380041465</v>
      </c>
      <c r="G213" s="278">
        <f>IF(G$119=0,0,G$119/NMM_fec!G$119)</f>
        <v>0.38913792389618856</v>
      </c>
      <c r="H213" s="278">
        <f>IF(H$119=0,0,H$119/NMM_fec!H$119)</f>
        <v>0.3933971881217086</v>
      </c>
      <c r="I213" s="278">
        <f>IF(I$119=0,0,I$119/NMM_fec!I$119)</f>
        <v>0.39465239994786266</v>
      </c>
      <c r="J213" s="278">
        <f>IF(J$119=0,0,J$119/NMM_fec!J$119)</f>
        <v>0.39427271172366851</v>
      </c>
      <c r="K213" s="278">
        <f>IF(K$119=0,0,K$119/NMM_fec!K$119)</f>
        <v>0.39288869656328174</v>
      </c>
      <c r="L213" s="278">
        <f>IF(L$119=0,0,L$119/NMM_fec!L$119)</f>
        <v>0.40034906346118837</v>
      </c>
      <c r="M213" s="278">
        <f>IF(M$119=0,0,M$119/NMM_fec!M$119)</f>
        <v>0.39884839990815213</v>
      </c>
      <c r="N213" s="278">
        <f>IF(N$119=0,0,N$119/NMM_fec!N$119)</f>
        <v>0.39806774363918046</v>
      </c>
      <c r="O213" s="278">
        <f>IF(O$119=0,0,O$119/NMM_fec!O$119)</f>
        <v>0.39757210112640085</v>
      </c>
      <c r="P213" s="278">
        <f>IF(P$119=0,0,P$119/NMM_fec!P$119)</f>
        <v>0.40018237776509885</v>
      </c>
      <c r="Q213" s="278">
        <f>IF(Q$119=0,0,Q$119/NMM_fec!Q$119)</f>
        <v>0.41623190689806611</v>
      </c>
      <c r="R213" s="278">
        <f>IF(R$119=0,0,R$119/NMM_fec!R$119)</f>
        <v>0.41447533723404362</v>
      </c>
      <c r="S213" s="278">
        <f>IF(S$119=0,0,S$119/NMM_fec!S$119)</f>
        <v>0.419598643795005</v>
      </c>
      <c r="T213" s="278">
        <f>IF(T$119=0,0,T$119/NMM_fec!T$119)</f>
        <v>0.42645979538934875</v>
      </c>
      <c r="U213" s="278">
        <f>IF(U$119=0,0,U$119/NMM_fec!U$119)</f>
        <v>0.44490365362016132</v>
      </c>
      <c r="V213" s="278">
        <f>IF(V$119=0,0,V$119/NMM_fec!V$119)</f>
        <v>0.44382988199982598</v>
      </c>
      <c r="W213" s="278">
        <f>IF(W$119=0,0,W$119/NMM_fec!W$119)</f>
        <v>0.45180503554746632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0.445991302656708</v>
      </c>
      <c r="C214" s="279">
        <f>IF(C$127=0,0,C$127/NMM_fec!C$127)</f>
        <v>0.44599130265670806</v>
      </c>
      <c r="D214" s="279">
        <f>IF(D$127=0,0,D$127/NMM_fec!D$127)</f>
        <v>0.44692517495673401</v>
      </c>
      <c r="E214" s="279">
        <f>IF(E$127=0,0,E$127/NMM_fec!E$127)</f>
        <v>0.44761857809340155</v>
      </c>
      <c r="F214" s="279">
        <f>IF(F$127=0,0,F$127/NMM_fec!F$127)</f>
        <v>0.45011163559473016</v>
      </c>
      <c r="G214" s="279">
        <f>IF(G$127=0,0,G$127/NMM_fec!G$127)</f>
        <v>0.4529486978578372</v>
      </c>
      <c r="H214" s="279">
        <f>IF(H$127=0,0,H$127/NMM_fec!H$127)</f>
        <v>0.45802689685246367</v>
      </c>
      <c r="I214" s="279">
        <f>IF(I$127=0,0,I$127/NMM_fec!I$127)</f>
        <v>0.46059309198589671</v>
      </c>
      <c r="J214" s="279">
        <f>IF(J$127=0,0,J$127/NMM_fec!J$127)</f>
        <v>0.46059309198589671</v>
      </c>
      <c r="K214" s="279">
        <f>IF(K$127=0,0,K$127/NMM_fec!K$127)</f>
        <v>0.46059309198589676</v>
      </c>
      <c r="L214" s="279">
        <f>IF(L$127=0,0,L$127/NMM_fec!L$127)</f>
        <v>0.4605930919858966</v>
      </c>
      <c r="M214" s="279">
        <f>IF(M$127=0,0,M$127/NMM_fec!M$127)</f>
        <v>0.46059309198589693</v>
      </c>
      <c r="N214" s="279">
        <f>IF(N$127=0,0,N$127/NMM_fec!N$127)</f>
        <v>0.46059309198589704</v>
      </c>
      <c r="O214" s="279">
        <f>IF(O$127=0,0,O$127/NMM_fec!O$127)</f>
        <v>0.46059309198589676</v>
      </c>
      <c r="P214" s="279">
        <f>IF(P$127=0,0,P$127/NMM_fec!P$127)</f>
        <v>0.46059309198589687</v>
      </c>
      <c r="Q214" s="279">
        <f>IF(Q$127=0,0,Q$127/NMM_fec!Q$127)</f>
        <v>0.47211881606034528</v>
      </c>
      <c r="R214" s="279">
        <f>IF(R$127=0,0,R$127/NMM_fec!R$127)</f>
        <v>0.4751808522984029</v>
      </c>
      <c r="S214" s="279">
        <f>IF(S$127=0,0,S$127/NMM_fec!S$127)</f>
        <v>0.4810941849405459</v>
      </c>
      <c r="T214" s="279">
        <f>IF(T$127=0,0,T$127/NMM_fec!T$127)</f>
        <v>0.4899884078952555</v>
      </c>
      <c r="U214" s="279">
        <f>IF(U$127=0,0,U$127/NMM_fec!U$127)</f>
        <v>0.50876263565738278</v>
      </c>
      <c r="V214" s="279">
        <f>IF(V$127=0,0,V$127/NMM_fec!V$127)</f>
        <v>0.50876263565738267</v>
      </c>
      <c r="W214" s="279">
        <f>IF(W$127=0,0,W$127/NMM_fec!W$127)</f>
        <v>0.51669722788642802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SI: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892.22576343987362</v>
      </c>
      <c r="C5" s="225">
        <f t="shared" si="0"/>
        <v>896.06640382654064</v>
      </c>
      <c r="D5" s="225">
        <f t="shared" si="0"/>
        <v>842.73345067471075</v>
      </c>
      <c r="E5" s="225">
        <f t="shared" si="0"/>
        <v>890.28461058982361</v>
      </c>
      <c r="F5" s="225">
        <f t="shared" si="0"/>
        <v>863.871975520501</v>
      </c>
      <c r="G5" s="225">
        <f t="shared" si="0"/>
        <v>884.64302585323799</v>
      </c>
      <c r="H5" s="225">
        <f t="shared" si="0"/>
        <v>1022.4385930983818</v>
      </c>
      <c r="I5" s="225">
        <f t="shared" si="0"/>
        <v>996.91674758715908</v>
      </c>
      <c r="J5" s="225">
        <f t="shared" si="0"/>
        <v>1045.6698376952554</v>
      </c>
      <c r="K5" s="225">
        <f t="shared" si="0"/>
        <v>748.04135754189315</v>
      </c>
      <c r="L5" s="225">
        <f t="shared" si="0"/>
        <v>637.23920371567715</v>
      </c>
      <c r="M5" s="225">
        <f t="shared" si="0"/>
        <v>584.43855590184762</v>
      </c>
      <c r="N5" s="225">
        <f t="shared" si="0"/>
        <v>572.73906477690298</v>
      </c>
      <c r="O5" s="225">
        <f t="shared" si="0"/>
        <v>598.1606677239804</v>
      </c>
      <c r="P5" s="225">
        <f t="shared" si="0"/>
        <v>659.45421650447929</v>
      </c>
      <c r="Q5" s="225">
        <f t="shared" si="0"/>
        <v>588.82480034382093</v>
      </c>
      <c r="R5" s="225">
        <f t="shared" si="0"/>
        <v>591.56814954186507</v>
      </c>
      <c r="S5" s="225">
        <f t="shared" si="0"/>
        <v>674.79792626581184</v>
      </c>
      <c r="T5" s="225">
        <f t="shared" si="0"/>
        <v>707.49723386029086</v>
      </c>
      <c r="U5" s="225">
        <f t="shared" si="0"/>
        <v>838.95954955134266</v>
      </c>
      <c r="V5" s="225">
        <f t="shared" si="0"/>
        <v>797.4189942128603</v>
      </c>
      <c r="W5" s="225">
        <f t="shared" si="0"/>
        <v>790.41146465845941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0.84758897839270286</v>
      </c>
      <c r="C10" s="262">
        <v>0.74249600118123227</v>
      </c>
      <c r="D10" s="262">
        <v>0.66233165273611749</v>
      </c>
      <c r="E10" s="262">
        <v>0.73488738936660625</v>
      </c>
      <c r="F10" s="262">
        <v>0.66431063047671723</v>
      </c>
      <c r="G10" s="262">
        <v>0.63168124347753674</v>
      </c>
      <c r="H10" s="262">
        <v>0.86688961921473595</v>
      </c>
      <c r="I10" s="262">
        <v>0.76013018486654804</v>
      </c>
      <c r="J10" s="262">
        <v>0.76931079952549242</v>
      </c>
      <c r="K10" s="262">
        <v>0.55352767079158804</v>
      </c>
      <c r="L10" s="262">
        <v>0.41273185820045383</v>
      </c>
      <c r="M10" s="262">
        <v>0.39253719082713201</v>
      </c>
      <c r="N10" s="262">
        <v>0.37096443564961179</v>
      </c>
      <c r="O10" s="262">
        <v>0.27917304825139738</v>
      </c>
      <c r="P10" s="262">
        <v>0.30393007126142357</v>
      </c>
      <c r="Q10" s="262">
        <v>0.23756075879300209</v>
      </c>
      <c r="R10" s="262">
        <v>0.33738979443748118</v>
      </c>
      <c r="S10" s="262">
        <v>0.33965849972113632</v>
      </c>
      <c r="T10" s="262">
        <v>0.30177810196801369</v>
      </c>
      <c r="U10" s="262">
        <v>0.4579059276985884</v>
      </c>
      <c r="V10" s="262">
        <v>0.37330569927638751</v>
      </c>
      <c r="W10" s="262">
        <v>0.36434087126086701</v>
      </c>
      <c r="DA10" s="68" t="s">
        <v>1698</v>
      </c>
    </row>
    <row r="11" spans="1:105" ht="12" customHeight="1" x14ac:dyDescent="0.25">
      <c r="A11" s="37" t="s">
        <v>160</v>
      </c>
      <c r="B11" s="228">
        <v>0.14615241990576969</v>
      </c>
      <c r="C11" s="228">
        <v>0.123784882167425</v>
      </c>
      <c r="D11" s="228">
        <v>5.9419779925320972E-2</v>
      </c>
      <c r="E11" s="228">
        <v>0.13474643384631979</v>
      </c>
      <c r="F11" s="228">
        <v>6.2896761581733546E-2</v>
      </c>
      <c r="G11" s="228">
        <v>4.6856174323295287E-2</v>
      </c>
      <c r="H11" s="228">
        <v>6.6226357424899185E-2</v>
      </c>
      <c r="I11" s="228">
        <v>4.7657771957501358E-2</v>
      </c>
      <c r="J11" s="228">
        <v>4.3720620394162808E-2</v>
      </c>
      <c r="K11" s="228">
        <v>2.896322990206689E-2</v>
      </c>
      <c r="L11" s="228">
        <v>2.2619825839090231E-2</v>
      </c>
      <c r="M11" s="228">
        <v>2.4303996782721219E-2</v>
      </c>
      <c r="N11" s="228">
        <v>2.0329406808195519E-2</v>
      </c>
      <c r="O11" s="228">
        <v>2.2009853193329671E-2</v>
      </c>
      <c r="P11" s="228">
        <v>1.9571286142935681E-2</v>
      </c>
      <c r="Q11" s="228">
        <v>1.3302059629979469E-2</v>
      </c>
      <c r="R11" s="228">
        <v>1.185663967518359E-2</v>
      </c>
      <c r="S11" s="228">
        <v>1.062965300421184E-2</v>
      </c>
      <c r="T11" s="228">
        <v>1.0073922199018891E-2</v>
      </c>
      <c r="U11" s="228">
        <v>1.5206400057743021E-2</v>
      </c>
      <c r="V11" s="228">
        <v>1.892237952641496E-2</v>
      </c>
      <c r="W11" s="228">
        <v>1.5573100426688351E-2</v>
      </c>
      <c r="DA11" s="69" t="s">
        <v>1699</v>
      </c>
    </row>
    <row r="12" spans="1:105" ht="12" customHeight="1" x14ac:dyDescent="0.25">
      <c r="A12" s="37" t="s">
        <v>162</v>
      </c>
      <c r="B12" s="228">
        <v>0.7014365584869332</v>
      </c>
      <c r="C12" s="228">
        <v>0.61871111901380726</v>
      </c>
      <c r="D12" s="228">
        <v>0.6029118728107965</v>
      </c>
      <c r="E12" s="228">
        <v>0.60014095552028646</v>
      </c>
      <c r="F12" s="228">
        <v>0.60141386889498372</v>
      </c>
      <c r="G12" s="228">
        <v>0.58482506915424148</v>
      </c>
      <c r="H12" s="228">
        <v>0.80066326178983671</v>
      </c>
      <c r="I12" s="228">
        <v>0.71247241290904673</v>
      </c>
      <c r="J12" s="228">
        <v>0.72559017913132962</v>
      </c>
      <c r="K12" s="228">
        <v>0.52456444088952114</v>
      </c>
      <c r="L12" s="228">
        <v>0.39011203236136349</v>
      </c>
      <c r="M12" s="228">
        <v>0.36823319404441079</v>
      </c>
      <c r="N12" s="228">
        <v>0.35063502884141629</v>
      </c>
      <c r="O12" s="228">
        <v>0.25716319505806778</v>
      </c>
      <c r="P12" s="228">
        <v>0.28435878511848789</v>
      </c>
      <c r="Q12" s="228">
        <v>0.22425869916302271</v>
      </c>
      <c r="R12" s="228">
        <v>0.32553315476229772</v>
      </c>
      <c r="S12" s="228">
        <v>0.32902884671692451</v>
      </c>
      <c r="T12" s="228">
        <v>0.29170417976899488</v>
      </c>
      <c r="U12" s="228">
        <v>0.44269952764084541</v>
      </c>
      <c r="V12" s="228">
        <v>0.3543833197499725</v>
      </c>
      <c r="W12" s="228">
        <v>0.34876777083417859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178.5220024934749</v>
      </c>
      <c r="C17" s="263">
        <v>169.36440384521941</v>
      </c>
      <c r="D17" s="263">
        <v>177.56815243596731</v>
      </c>
      <c r="E17" s="263">
        <v>197.58968374845571</v>
      </c>
      <c r="F17" s="263">
        <v>171.23605475915721</v>
      </c>
      <c r="G17" s="263">
        <v>155.2116457636059</v>
      </c>
      <c r="H17" s="263">
        <v>211.2427832964361</v>
      </c>
      <c r="I17" s="263">
        <v>185.52544467698121</v>
      </c>
      <c r="J17" s="263">
        <v>192.30746049559531</v>
      </c>
      <c r="K17" s="263">
        <v>143.44552305421669</v>
      </c>
      <c r="L17" s="263">
        <v>105.8884219445351</v>
      </c>
      <c r="M17" s="263">
        <v>105.4597305162014</v>
      </c>
      <c r="N17" s="263">
        <v>102.7126730363551</v>
      </c>
      <c r="O17" s="263">
        <v>83.408790884695662</v>
      </c>
      <c r="P17" s="263">
        <v>103.8473071615105</v>
      </c>
      <c r="Q17" s="263">
        <v>90.77734550666375</v>
      </c>
      <c r="R17" s="263">
        <v>105.1330858578232</v>
      </c>
      <c r="S17" s="263">
        <v>115.75723574371101</v>
      </c>
      <c r="T17" s="263">
        <v>110.1895189753003</v>
      </c>
      <c r="U17" s="263">
        <v>171.07435336225029</v>
      </c>
      <c r="V17" s="263">
        <v>149.39223612415429</v>
      </c>
      <c r="W17" s="263">
        <v>143.01970958046721</v>
      </c>
      <c r="DA17" s="70" t="s">
        <v>1705</v>
      </c>
    </row>
    <row r="18" spans="1:105" ht="12" customHeight="1" x14ac:dyDescent="0.25">
      <c r="A18" s="18" t="s">
        <v>30</v>
      </c>
      <c r="B18" s="232">
        <v>34.367208149308453</v>
      </c>
      <c r="C18" s="232">
        <v>51.992875794567531</v>
      </c>
      <c r="D18" s="232">
        <v>78.778525745780897</v>
      </c>
      <c r="E18" s="232">
        <v>62.128829809526643</v>
      </c>
      <c r="F18" s="232">
        <v>48.932649115468443</v>
      </c>
      <c r="G18" s="232">
        <v>35.994681169598621</v>
      </c>
      <c r="H18" s="232">
        <v>41.903918536496178</v>
      </c>
      <c r="I18" s="232">
        <v>48.225500344989527</v>
      </c>
      <c r="J18" s="232">
        <v>53.521511511499646</v>
      </c>
      <c r="K18" s="232">
        <v>29.898515698580859</v>
      </c>
      <c r="L18" s="232">
        <v>16.49213395874466</v>
      </c>
      <c r="M18" s="232">
        <v>17.50178504692634</v>
      </c>
      <c r="N18" s="232">
        <v>18.984236363622891</v>
      </c>
      <c r="O18" s="232">
        <v>10.294485444950279</v>
      </c>
      <c r="P18" s="232">
        <v>9.9756280210081698</v>
      </c>
      <c r="Q18" s="232">
        <v>7.2513313217216959</v>
      </c>
      <c r="R18" s="232">
        <v>7.2191739754027999</v>
      </c>
      <c r="S18" s="232">
        <v>7.6654151387342928</v>
      </c>
      <c r="T18" s="232">
        <v>6.0149812320871359</v>
      </c>
      <c r="U18" s="232">
        <v>9.6796687295235362</v>
      </c>
      <c r="V18" s="232">
        <v>8.6777477019546847</v>
      </c>
      <c r="W18" s="232">
        <v>9.2047548043386911</v>
      </c>
      <c r="DA18" s="71" t="s">
        <v>1706</v>
      </c>
    </row>
    <row r="19" spans="1:105" ht="12" customHeight="1" x14ac:dyDescent="0.25">
      <c r="A19" s="18" t="s">
        <v>33</v>
      </c>
      <c r="B19" s="232">
        <v>3.0631046247964391</v>
      </c>
      <c r="C19" s="232">
        <v>4.4935631031315673</v>
      </c>
      <c r="D19" s="232">
        <v>4.5155626858831406</v>
      </c>
      <c r="E19" s="232">
        <v>5.0857506941042061</v>
      </c>
      <c r="F19" s="232">
        <v>3.2077683900627361</v>
      </c>
      <c r="G19" s="232">
        <v>2.7305164661821149</v>
      </c>
      <c r="H19" s="232">
        <v>4.7527746764702483</v>
      </c>
      <c r="I19" s="232">
        <v>3.475164947303778</v>
      </c>
      <c r="J19" s="232">
        <v>2.9654987913988111</v>
      </c>
      <c r="K19" s="232">
        <v>0.70277355487682813</v>
      </c>
      <c r="L19" s="232">
        <v>0.53893998004823795</v>
      </c>
      <c r="M19" s="232">
        <v>1.0962290735155349</v>
      </c>
      <c r="N19" s="232">
        <v>0.59125209787838184</v>
      </c>
      <c r="O19" s="232">
        <v>0.79273075178184982</v>
      </c>
      <c r="P19" s="232">
        <v>0.91044751535348756</v>
      </c>
      <c r="Q19" s="232">
        <v>0.41584947327559801</v>
      </c>
      <c r="R19" s="232">
        <v>0.93343850011908169</v>
      </c>
      <c r="S19" s="232">
        <v>0.81728519516389642</v>
      </c>
      <c r="T19" s="232">
        <v>0.54914689397659688</v>
      </c>
      <c r="U19" s="232">
        <v>0.97734038597394701</v>
      </c>
      <c r="V19" s="232">
        <v>0.79395236994746876</v>
      </c>
      <c r="W19" s="232">
        <v>0.60484675947886513</v>
      </c>
      <c r="DA19" s="71" t="s">
        <v>1707</v>
      </c>
    </row>
    <row r="20" spans="1:105" ht="12" customHeight="1" x14ac:dyDescent="0.25">
      <c r="A20" s="18" t="s">
        <v>160</v>
      </c>
      <c r="B20" s="297">
        <v>17.319614905715849</v>
      </c>
      <c r="C20" s="297">
        <v>13.324288025833511</v>
      </c>
      <c r="D20" s="297">
        <v>7.1843496826571984</v>
      </c>
      <c r="E20" s="297">
        <v>15.09548595093109</v>
      </c>
      <c r="F20" s="297">
        <v>5.9393962297044132</v>
      </c>
      <c r="G20" s="297">
        <v>4.3312908218960278</v>
      </c>
      <c r="H20" s="297">
        <v>5.8093761676170779</v>
      </c>
      <c r="I20" s="297">
        <v>4.4882300146955458</v>
      </c>
      <c r="J20" s="297">
        <v>3.9893328766475298</v>
      </c>
      <c r="K20" s="297">
        <v>2.2662219281467828</v>
      </c>
      <c r="L20" s="297">
        <v>2.3212667051114551</v>
      </c>
      <c r="M20" s="297">
        <v>2.3600291628167702</v>
      </c>
      <c r="N20" s="297">
        <v>1.9091051136817361</v>
      </c>
      <c r="O20" s="297">
        <v>1.7034947698071341</v>
      </c>
      <c r="P20" s="297">
        <v>1.467843416392614</v>
      </c>
      <c r="Q20" s="297">
        <v>1.343850955832981</v>
      </c>
      <c r="R20" s="297">
        <v>1.003980874714044</v>
      </c>
      <c r="S20" s="297">
        <v>0.86220587728710696</v>
      </c>
      <c r="T20" s="297">
        <v>0.74449200075843869</v>
      </c>
      <c r="U20" s="297">
        <v>1.200536587032478</v>
      </c>
      <c r="V20" s="297">
        <v>1.378095979848474</v>
      </c>
      <c r="W20" s="297">
        <v>1.228112219009359</v>
      </c>
      <c r="DA20" s="122" t="s">
        <v>1708</v>
      </c>
    </row>
    <row r="21" spans="1:105" ht="12" customHeight="1" x14ac:dyDescent="0.25">
      <c r="A21" s="18" t="s">
        <v>70</v>
      </c>
      <c r="B21" s="297">
        <v>40.649187887683283</v>
      </c>
      <c r="C21" s="297">
        <v>32.95519566793017</v>
      </c>
      <c r="D21" s="297">
        <v>14.19261292641391</v>
      </c>
      <c r="E21" s="297">
        <v>3.1970202073284031</v>
      </c>
      <c r="F21" s="297">
        <v>0.84016109176916698</v>
      </c>
      <c r="G21" s="297">
        <v>0.71516188713250184</v>
      </c>
      <c r="H21" s="297">
        <v>0.82989096637726245</v>
      </c>
      <c r="I21" s="297">
        <v>0.76232865031572816</v>
      </c>
      <c r="J21" s="297">
        <v>0.8120103302147057</v>
      </c>
      <c r="K21" s="297">
        <v>0</v>
      </c>
      <c r="L21" s="297">
        <v>0</v>
      </c>
      <c r="M21" s="297">
        <v>0.60029617778895927</v>
      </c>
      <c r="N21" s="297">
        <v>1.294293390860914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1709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34.300683570050609</v>
      </c>
      <c r="F22" s="297">
        <v>43.392517689473578</v>
      </c>
      <c r="G22" s="297">
        <v>43.54169481003288</v>
      </c>
      <c r="H22" s="297">
        <v>68.756223699016275</v>
      </c>
      <c r="I22" s="297">
        <v>48.171907606375292</v>
      </c>
      <c r="J22" s="297">
        <v>52.201666160258952</v>
      </c>
      <c r="K22" s="297">
        <v>43.968109969619839</v>
      </c>
      <c r="L22" s="297">
        <v>25.134931202565468</v>
      </c>
      <c r="M22" s="297">
        <v>23.459493921897529</v>
      </c>
      <c r="N22" s="297">
        <v>21.063383584588319</v>
      </c>
      <c r="O22" s="297">
        <v>29.521175363062969</v>
      </c>
      <c r="P22" s="297">
        <v>35.717515470107926</v>
      </c>
      <c r="Q22" s="297">
        <v>22.216416473041971</v>
      </c>
      <c r="R22" s="297">
        <v>24.173743973384951</v>
      </c>
      <c r="S22" s="297">
        <v>26.454067318241989</v>
      </c>
      <c r="T22" s="297">
        <v>25.21267488895338</v>
      </c>
      <c r="U22" s="297">
        <v>34.125621475008053</v>
      </c>
      <c r="V22" s="297">
        <v>37.553258156035241</v>
      </c>
      <c r="W22" s="297">
        <v>38.763845376386939</v>
      </c>
      <c r="DA22" s="122" t="s">
        <v>1710</v>
      </c>
    </row>
    <row r="23" spans="1:105" ht="12" customHeight="1" x14ac:dyDescent="0.25">
      <c r="A23" s="18" t="s">
        <v>162</v>
      </c>
      <c r="B23" s="297">
        <v>83.12288692597086</v>
      </c>
      <c r="C23" s="297">
        <v>66.59848125375666</v>
      </c>
      <c r="D23" s="297">
        <v>72.897101395232141</v>
      </c>
      <c r="E23" s="297">
        <v>67.233091845437912</v>
      </c>
      <c r="F23" s="297">
        <v>56.792037866130791</v>
      </c>
      <c r="G23" s="297">
        <v>54.060056994092477</v>
      </c>
      <c r="H23" s="297">
        <v>70.234182464331909</v>
      </c>
      <c r="I23" s="297">
        <v>67.097976613604928</v>
      </c>
      <c r="J23" s="297">
        <v>66.207220539982288</v>
      </c>
      <c r="K23" s="297">
        <v>41.044436089811093</v>
      </c>
      <c r="L23" s="297">
        <v>40.033644751537878</v>
      </c>
      <c r="M23" s="297">
        <v>35.75712605754687</v>
      </c>
      <c r="N23" s="297">
        <v>32.927627102588758</v>
      </c>
      <c r="O23" s="297">
        <v>19.90363833508323</v>
      </c>
      <c r="P23" s="297">
        <v>21.326864651674121</v>
      </c>
      <c r="Q23" s="297">
        <v>22.65591010770067</v>
      </c>
      <c r="R23" s="297">
        <v>27.56506652983137</v>
      </c>
      <c r="S23" s="297">
        <v>26.688604540893571</v>
      </c>
      <c r="T23" s="297">
        <v>21.557782970268399</v>
      </c>
      <c r="U23" s="297">
        <v>34.950874498675681</v>
      </c>
      <c r="V23" s="297">
        <v>25.809345362249029</v>
      </c>
      <c r="W23" s="297">
        <v>27.504218763276491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10.54882167107688</v>
      </c>
      <c r="F24" s="297">
        <v>12.13152437654808</v>
      </c>
      <c r="G24" s="297">
        <v>13.838243614671271</v>
      </c>
      <c r="H24" s="297">
        <v>18.956416786127178</v>
      </c>
      <c r="I24" s="297">
        <v>13.30433649969639</v>
      </c>
      <c r="J24" s="297">
        <v>12.610220285593311</v>
      </c>
      <c r="K24" s="297">
        <v>25.565465813181351</v>
      </c>
      <c r="L24" s="297">
        <v>21.36750534652737</v>
      </c>
      <c r="M24" s="297">
        <v>24.684771075709371</v>
      </c>
      <c r="N24" s="297">
        <v>25.942775383134151</v>
      </c>
      <c r="O24" s="297">
        <v>21.193266220010202</v>
      </c>
      <c r="P24" s="297">
        <v>34.449008086974139</v>
      </c>
      <c r="Q24" s="297">
        <v>36.893987175090842</v>
      </c>
      <c r="R24" s="297">
        <v>44.237682004370932</v>
      </c>
      <c r="S24" s="297">
        <v>53.269657673390157</v>
      </c>
      <c r="T24" s="297">
        <v>56.110440989256347</v>
      </c>
      <c r="U24" s="297">
        <v>90.140311686036611</v>
      </c>
      <c r="V24" s="297">
        <v>75.179836554119376</v>
      </c>
      <c r="W24" s="297">
        <v>65.713931657976886</v>
      </c>
      <c r="DA24" s="122" t="s">
        <v>1712</v>
      </c>
    </row>
    <row r="25" spans="1:105" ht="12" customHeight="1" x14ac:dyDescent="0.25">
      <c r="A25" s="57" t="s">
        <v>1463</v>
      </c>
      <c r="B25" s="263">
        <v>138.5303712005545</v>
      </c>
      <c r="C25" s="263">
        <v>131.42421329099989</v>
      </c>
      <c r="D25" s="263">
        <v>137.79019799674441</v>
      </c>
      <c r="E25" s="263">
        <v>153.32660317920309</v>
      </c>
      <c r="F25" s="263">
        <v>132.8765860643511</v>
      </c>
      <c r="G25" s="263">
        <v>120.44188728539039</v>
      </c>
      <c r="H25" s="263">
        <v>163.9212017272952</v>
      </c>
      <c r="I25" s="263">
        <v>143.96493630632179</v>
      </c>
      <c r="J25" s="263">
        <v>149.22767790521789</v>
      </c>
      <c r="K25" s="263">
        <v>111.31155419615381</v>
      </c>
      <c r="L25" s="263">
        <v>82.167812330883606</v>
      </c>
      <c r="M25" s="263">
        <v>81.835154272671801</v>
      </c>
      <c r="N25" s="263">
        <v>79.703479257395927</v>
      </c>
      <c r="O25" s="263">
        <v>64.723958958888787</v>
      </c>
      <c r="P25" s="263">
        <v>80.583938160719796</v>
      </c>
      <c r="Q25" s="263">
        <v>70.441845789281658</v>
      </c>
      <c r="R25" s="263">
        <v>81.581682963008063</v>
      </c>
      <c r="S25" s="263">
        <v>89.8258624301086</v>
      </c>
      <c r="T25" s="263">
        <v>85.505398510286298</v>
      </c>
      <c r="U25" s="263">
        <v>132.7511082284301</v>
      </c>
      <c r="V25" s="263">
        <v>115.92611350814531</v>
      </c>
      <c r="W25" s="263">
        <v>110.9811293871285</v>
      </c>
      <c r="DA25" s="70" t="s">
        <v>1713</v>
      </c>
    </row>
    <row r="26" spans="1:105" ht="12" customHeight="1" x14ac:dyDescent="0.25">
      <c r="A26" s="18" t="s">
        <v>30</v>
      </c>
      <c r="B26" s="232">
        <v>26.66843322141446</v>
      </c>
      <c r="C26" s="232">
        <v>40.345684470288333</v>
      </c>
      <c r="D26" s="232">
        <v>61.130943311003684</v>
      </c>
      <c r="E26" s="232">
        <v>48.211031332590963</v>
      </c>
      <c r="F26" s="232">
        <v>37.970994897618247</v>
      </c>
      <c r="G26" s="232">
        <v>27.93132764602705</v>
      </c>
      <c r="H26" s="232">
        <v>32.516806379823038</v>
      </c>
      <c r="I26" s="232">
        <v>37.422258157607502</v>
      </c>
      <c r="J26" s="232">
        <v>41.531882643842707</v>
      </c>
      <c r="K26" s="232">
        <v>23.200795533432359</v>
      </c>
      <c r="L26" s="232">
        <v>12.797646269275271</v>
      </c>
      <c r="M26" s="232">
        <v>13.58112022808862</v>
      </c>
      <c r="N26" s="232">
        <v>14.731480006269081</v>
      </c>
      <c r="O26" s="232">
        <v>7.98836485188873</v>
      </c>
      <c r="P26" s="232">
        <v>7.7409363182525626</v>
      </c>
      <c r="Q26" s="232">
        <v>5.6269233241041547</v>
      </c>
      <c r="R26" s="232">
        <v>5.6019697102069284</v>
      </c>
      <c r="S26" s="232">
        <v>5.9482460970827633</v>
      </c>
      <c r="T26" s="232">
        <v>4.6675343722735567</v>
      </c>
      <c r="U26" s="232">
        <v>7.5112763887370493</v>
      </c>
      <c r="V26" s="232">
        <v>6.733800839929966</v>
      </c>
      <c r="W26" s="232">
        <v>7.142750372754378</v>
      </c>
      <c r="DA26" s="71" t="s">
        <v>1714</v>
      </c>
    </row>
    <row r="27" spans="1:105" ht="12" customHeight="1" x14ac:dyDescent="0.25">
      <c r="A27" s="18" t="s">
        <v>33</v>
      </c>
      <c r="B27" s="297">
        <v>2.3769228149605568</v>
      </c>
      <c r="C27" s="297">
        <v>3.4869369377182742</v>
      </c>
      <c r="D27" s="297">
        <v>3.5040082808707469</v>
      </c>
      <c r="E27" s="297">
        <v>3.946465542887267</v>
      </c>
      <c r="F27" s="297">
        <v>2.4891797066697019</v>
      </c>
      <c r="G27" s="297">
        <v>2.1188394390952481</v>
      </c>
      <c r="H27" s="297">
        <v>3.688081194294714</v>
      </c>
      <c r="I27" s="297">
        <v>2.6966753868377862</v>
      </c>
      <c r="J27" s="297">
        <v>2.301182165947798</v>
      </c>
      <c r="K27" s="297">
        <v>0.54534163894211651</v>
      </c>
      <c r="L27" s="297">
        <v>0.41820926523401891</v>
      </c>
      <c r="M27" s="297">
        <v>0.85065716468477071</v>
      </c>
      <c r="N27" s="297">
        <v>0.45880267669074881</v>
      </c>
      <c r="O27" s="297">
        <v>0.61514706183316625</v>
      </c>
      <c r="P27" s="297">
        <v>0.70649348819146862</v>
      </c>
      <c r="Q27" s="297">
        <v>0.32269289550753988</v>
      </c>
      <c r="R27" s="297">
        <v>0.7243341442974881</v>
      </c>
      <c r="S27" s="297">
        <v>0.63420093815556655</v>
      </c>
      <c r="T27" s="297">
        <v>0.42612967591482209</v>
      </c>
      <c r="U27" s="297">
        <v>0.75840134306813334</v>
      </c>
      <c r="V27" s="297">
        <v>0.61609501903499464</v>
      </c>
      <c r="W27" s="297">
        <v>0.46935192827630429</v>
      </c>
      <c r="DA27" s="122" t="s">
        <v>1715</v>
      </c>
    </row>
    <row r="28" spans="1:105" ht="12" customHeight="1" x14ac:dyDescent="0.25">
      <c r="A28" s="18" t="s">
        <v>160</v>
      </c>
      <c r="B28" s="297">
        <v>13.43975895647467</v>
      </c>
      <c r="C28" s="297">
        <v>10.33944578494904</v>
      </c>
      <c r="D28" s="297">
        <v>5.5749465862588279</v>
      </c>
      <c r="E28" s="297">
        <v>11.71386855976856</v>
      </c>
      <c r="F28" s="297">
        <v>4.6088815547439292</v>
      </c>
      <c r="G28" s="297">
        <v>3.361016104201175</v>
      </c>
      <c r="H28" s="297">
        <v>4.5079879550032684</v>
      </c>
      <c r="I28" s="297">
        <v>3.48279854183223</v>
      </c>
      <c r="J28" s="297">
        <v>3.0956619157616592</v>
      </c>
      <c r="K28" s="297">
        <v>1.758553906768354</v>
      </c>
      <c r="L28" s="297">
        <v>1.8012678203423771</v>
      </c>
      <c r="M28" s="297">
        <v>1.8313469006773591</v>
      </c>
      <c r="N28" s="297">
        <v>1.481436665314541</v>
      </c>
      <c r="O28" s="297">
        <v>1.3218861513062561</v>
      </c>
      <c r="P28" s="297">
        <v>1.1390242687009471</v>
      </c>
      <c r="Q28" s="297">
        <v>1.0428079964908941</v>
      </c>
      <c r="R28" s="297">
        <v>0.77907395900669085</v>
      </c>
      <c r="S28" s="297">
        <v>0.66905870740637885</v>
      </c>
      <c r="T28" s="297">
        <v>0.57771452134971235</v>
      </c>
      <c r="U28" s="297">
        <v>0.93159821601001125</v>
      </c>
      <c r="V28" s="297">
        <v>1.069381616674274</v>
      </c>
      <c r="W28" s="297">
        <v>0.95299648894270939</v>
      </c>
      <c r="DA28" s="122" t="s">
        <v>1716</v>
      </c>
    </row>
    <row r="29" spans="1:105" ht="12" customHeight="1" x14ac:dyDescent="0.25">
      <c r="A29" s="18" t="s">
        <v>70</v>
      </c>
      <c r="B29" s="297">
        <v>31.54315439234259</v>
      </c>
      <c r="C29" s="297">
        <v>25.572732913032031</v>
      </c>
      <c r="D29" s="297">
        <v>11.013252761792041</v>
      </c>
      <c r="E29" s="297">
        <v>2.4808392795900049</v>
      </c>
      <c r="F29" s="297">
        <v>0.65195228759155255</v>
      </c>
      <c r="G29" s="297">
        <v>0.55495479721932683</v>
      </c>
      <c r="H29" s="297">
        <v>0.64398282577202826</v>
      </c>
      <c r="I29" s="297">
        <v>0.59155549136816055</v>
      </c>
      <c r="J29" s="297">
        <v>0.63010772281382799</v>
      </c>
      <c r="K29" s="297">
        <v>0</v>
      </c>
      <c r="L29" s="297">
        <v>0</v>
      </c>
      <c r="M29" s="297">
        <v>0.46582074577848248</v>
      </c>
      <c r="N29" s="297">
        <v>1.00435207634947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1717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26.616811155059441</v>
      </c>
      <c r="F30" s="297">
        <v>33.671936785882252</v>
      </c>
      <c r="G30" s="297">
        <v>33.78769597296882</v>
      </c>
      <c r="H30" s="297">
        <v>53.353788655385642</v>
      </c>
      <c r="I30" s="297">
        <v>37.380671003810278</v>
      </c>
      <c r="J30" s="297">
        <v>40.507702633082502</v>
      </c>
      <c r="K30" s="297">
        <v>34.118587681094738</v>
      </c>
      <c r="L30" s="297">
        <v>19.504326082825902</v>
      </c>
      <c r="M30" s="297">
        <v>18.204212118315219</v>
      </c>
      <c r="N30" s="297">
        <v>16.344866772482781</v>
      </c>
      <c r="O30" s="297">
        <v>22.90798514581558</v>
      </c>
      <c r="P30" s="297">
        <v>27.716251259373202</v>
      </c>
      <c r="Q30" s="297">
        <v>17.239602837577991</v>
      </c>
      <c r="R30" s="297">
        <v>18.758459344878698</v>
      </c>
      <c r="S30" s="297">
        <v>20.52795573752578</v>
      </c>
      <c r="T30" s="297">
        <v>19.56465400646216</v>
      </c>
      <c r="U30" s="297">
        <v>26.480965619659511</v>
      </c>
      <c r="V30" s="297">
        <v>29.140759791420979</v>
      </c>
      <c r="W30" s="297">
        <v>30.080157146725121</v>
      </c>
      <c r="DA30" s="122" t="s">
        <v>1718</v>
      </c>
    </row>
    <row r="31" spans="1:105" ht="12" customHeight="1" x14ac:dyDescent="0.25">
      <c r="A31" s="18" t="s">
        <v>162</v>
      </c>
      <c r="B31" s="297">
        <v>64.502101815362195</v>
      </c>
      <c r="C31" s="297">
        <v>51.679413185012272</v>
      </c>
      <c r="D31" s="297">
        <v>56.567047056819092</v>
      </c>
      <c r="E31" s="297">
        <v>52.171861396468003</v>
      </c>
      <c r="F31" s="297">
        <v>44.069761580893093</v>
      </c>
      <c r="G31" s="297">
        <v>41.949785785023828</v>
      </c>
      <c r="H31" s="297">
        <v>54.500662281709481</v>
      </c>
      <c r="I31" s="297">
        <v>52.067014022143049</v>
      </c>
      <c r="J31" s="297">
        <v>51.375800794616083</v>
      </c>
      <c r="K31" s="297">
        <v>31.84986101333245</v>
      </c>
      <c r="L31" s="297">
        <v>31.065502237710881</v>
      </c>
      <c r="M31" s="297">
        <v>27.746988475541201</v>
      </c>
      <c r="N31" s="297">
        <v>25.551340123701468</v>
      </c>
      <c r="O31" s="297">
        <v>15.44492201683344</v>
      </c>
      <c r="P31" s="297">
        <v>16.54932409156897</v>
      </c>
      <c r="Q31" s="297">
        <v>17.58064324435799</v>
      </c>
      <c r="R31" s="297">
        <v>21.390074305743301</v>
      </c>
      <c r="S31" s="297">
        <v>20.709953071526439</v>
      </c>
      <c r="T31" s="297">
        <v>16.72851321080957</v>
      </c>
      <c r="U31" s="297">
        <v>27.12134947210501</v>
      </c>
      <c r="V31" s="297">
        <v>20.027661260445189</v>
      </c>
      <c r="W31" s="297">
        <v>21.34285736010165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8.1857259128389313</v>
      </c>
      <c r="F32" s="297">
        <v>9.4138792509523146</v>
      </c>
      <c r="G32" s="297">
        <v>10.738267540854981</v>
      </c>
      <c r="H32" s="297">
        <v>14.70989243530698</v>
      </c>
      <c r="I32" s="297">
        <v>10.323963702722819</v>
      </c>
      <c r="J32" s="297">
        <v>9.7853400291532857</v>
      </c>
      <c r="K32" s="297">
        <v>19.838414422583821</v>
      </c>
      <c r="L32" s="297">
        <v>16.580860655495169</v>
      </c>
      <c r="M32" s="297">
        <v>19.155008639586139</v>
      </c>
      <c r="N32" s="297">
        <v>20.131200936587842</v>
      </c>
      <c r="O32" s="297">
        <v>16.44565373121161</v>
      </c>
      <c r="P32" s="297">
        <v>26.73190873463264</v>
      </c>
      <c r="Q32" s="297">
        <v>28.629175491243089</v>
      </c>
      <c r="R32" s="297">
        <v>34.327771498874959</v>
      </c>
      <c r="S32" s="297">
        <v>41.336447878411683</v>
      </c>
      <c r="T32" s="297">
        <v>43.540852723476483</v>
      </c>
      <c r="U32" s="297">
        <v>69.947517188850384</v>
      </c>
      <c r="V32" s="297">
        <v>58.33841498063989</v>
      </c>
      <c r="W32" s="297">
        <v>50.993016090328346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0.35005643030640088</v>
      </c>
      <c r="C33" s="263">
        <f t="shared" si="1"/>
        <v>0.33209967288595788</v>
      </c>
      <c r="D33" s="263">
        <f t="shared" si="1"/>
        <v>0.34818606507682148</v>
      </c>
      <c r="E33" s="263">
        <f t="shared" si="1"/>
        <v>0.38744545990000978</v>
      </c>
      <c r="F33" s="263">
        <f t="shared" si="1"/>
        <v>0.33576971595382421</v>
      </c>
      <c r="G33" s="263">
        <f t="shared" si="1"/>
        <v>0.30434811339277579</v>
      </c>
      <c r="H33" s="263">
        <f t="shared" si="1"/>
        <v>0.41421725958648609</v>
      </c>
      <c r="I33" s="263">
        <f t="shared" si="1"/>
        <v>0.35888305011267763</v>
      </c>
      <c r="J33" s="263">
        <f t="shared" si="1"/>
        <v>0.35157007243284821</v>
      </c>
      <c r="K33" s="263">
        <f t="shared" si="1"/>
        <v>0.22297492715009701</v>
      </c>
      <c r="L33" s="263">
        <f t="shared" si="1"/>
        <v>0.18082762935083591</v>
      </c>
      <c r="M33" s="263">
        <f t="shared" si="1"/>
        <v>0.1957167629078376</v>
      </c>
      <c r="N33" s="263">
        <f t="shared" si="1"/>
        <v>0.1385753777624133</v>
      </c>
      <c r="O33" s="263">
        <f t="shared" si="1"/>
        <v>0.1370119972818086</v>
      </c>
      <c r="P33" s="263">
        <f t="shared" si="1"/>
        <v>0.18329375632065811</v>
      </c>
      <c r="Q33" s="263">
        <f t="shared" si="1"/>
        <v>0.15945527476264079</v>
      </c>
      <c r="R33" s="263">
        <f t="shared" si="1"/>
        <v>0.2052186157490378</v>
      </c>
      <c r="S33" s="263">
        <f t="shared" si="1"/>
        <v>0.2263997003431768</v>
      </c>
      <c r="T33" s="263">
        <f t="shared" si="1"/>
        <v>0.21553286115621151</v>
      </c>
      <c r="U33" s="263">
        <f t="shared" si="1"/>
        <v>0.33484437996358701</v>
      </c>
      <c r="V33" s="263">
        <f t="shared" si="1"/>
        <v>0.29226187470329712</v>
      </c>
      <c r="W33" s="263">
        <f t="shared" si="1"/>
        <v>0.27950061960289008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0.35005643030640088</v>
      </c>
      <c r="C35" s="264">
        <v>0.33209967288595788</v>
      </c>
      <c r="D35" s="264">
        <v>0.34818606507682148</v>
      </c>
      <c r="E35" s="264">
        <v>0.38744545990000978</v>
      </c>
      <c r="F35" s="264">
        <v>0.33576971595382421</v>
      </c>
      <c r="G35" s="264">
        <v>0.30434811339277579</v>
      </c>
      <c r="H35" s="264">
        <v>0.41421725958648609</v>
      </c>
      <c r="I35" s="264">
        <v>0.35888305011267763</v>
      </c>
      <c r="J35" s="264">
        <v>0.35157007243284821</v>
      </c>
      <c r="K35" s="264">
        <v>0.22297492715009701</v>
      </c>
      <c r="L35" s="264">
        <v>0.18082762935083591</v>
      </c>
      <c r="M35" s="264">
        <v>0.1957167629078376</v>
      </c>
      <c r="N35" s="264">
        <v>0.1385753777624133</v>
      </c>
      <c r="O35" s="264">
        <v>0.1370119972818086</v>
      </c>
      <c r="P35" s="264">
        <v>0.18329375632065811</v>
      </c>
      <c r="Q35" s="264">
        <v>0.15945527476264079</v>
      </c>
      <c r="R35" s="264">
        <v>0.2052186157490378</v>
      </c>
      <c r="S35" s="264">
        <v>0.2263997003431768</v>
      </c>
      <c r="T35" s="264">
        <v>0.21553286115621151</v>
      </c>
      <c r="U35" s="264">
        <v>0.33484437996358701</v>
      </c>
      <c r="V35" s="264">
        <v>0.29226187470329712</v>
      </c>
      <c r="W35" s="264">
        <v>0.27950061960289008</v>
      </c>
      <c r="DA35" s="72" t="s">
        <v>1722</v>
      </c>
    </row>
    <row r="36" spans="1:105" ht="12" customHeight="1" x14ac:dyDescent="0.25">
      <c r="A36" s="64" t="s">
        <v>30</v>
      </c>
      <c r="B36" s="231">
        <v>6.7389240745177534E-2</v>
      </c>
      <c r="C36" s="231">
        <v>0.1019506853373752</v>
      </c>
      <c r="D36" s="231">
        <v>0.15447356136606699</v>
      </c>
      <c r="E36" s="231">
        <v>0.12182585943730791</v>
      </c>
      <c r="F36" s="231">
        <v>9.5950013082687843E-2</v>
      </c>
      <c r="G36" s="231">
        <v>7.0580485454207614E-2</v>
      </c>
      <c r="H36" s="231">
        <v>8.2167665239315374E-2</v>
      </c>
      <c r="I36" s="231">
        <v>9.3288091491458933E-2</v>
      </c>
      <c r="J36" s="231">
        <v>9.784623867592715E-2</v>
      </c>
      <c r="K36" s="231">
        <v>4.6474921056040057E-2</v>
      </c>
      <c r="L36" s="231">
        <v>2.8163924175377029E-2</v>
      </c>
      <c r="M36" s="231">
        <v>3.2480575265333038E-2</v>
      </c>
      <c r="N36" s="231">
        <v>2.561268875447173E-2</v>
      </c>
      <c r="O36" s="231">
        <v>1.6910304020004058E-2</v>
      </c>
      <c r="P36" s="231">
        <v>1.760729653571505E-2</v>
      </c>
      <c r="Q36" s="231">
        <v>1.273735227491531E-2</v>
      </c>
      <c r="R36" s="231">
        <v>1.409174740753982E-2</v>
      </c>
      <c r="S36" s="231">
        <v>1.4992131414210789E-2</v>
      </c>
      <c r="T36" s="231">
        <v>1.176542131056272E-2</v>
      </c>
      <c r="U36" s="231">
        <v>1.894604661826205E-2</v>
      </c>
      <c r="V36" s="231">
        <v>1.6976617241794171E-2</v>
      </c>
      <c r="W36" s="231">
        <v>1.7988672181283132E-2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6.006315499684476E-3</v>
      </c>
      <c r="C38" s="231">
        <v>8.8112425206315053E-3</v>
      </c>
      <c r="D38" s="231">
        <v>8.8543805949230919E-3</v>
      </c>
      <c r="E38" s="231">
        <v>9.9724387388691205E-3</v>
      </c>
      <c r="F38" s="231">
        <v>6.2899807093308542E-3</v>
      </c>
      <c r="G38" s="231">
        <v>5.3541570993720852E-3</v>
      </c>
      <c r="H38" s="231">
        <v>9.3195198018050755E-3</v>
      </c>
      <c r="I38" s="231">
        <v>6.7224083365195857E-3</v>
      </c>
      <c r="J38" s="231">
        <v>5.4214257845471544E-3</v>
      </c>
      <c r="K38" s="231">
        <v>1.0924069212146039E-3</v>
      </c>
      <c r="L38" s="231">
        <v>9.2035783671946E-4</v>
      </c>
      <c r="M38" s="231">
        <v>2.0344296787384421E-3</v>
      </c>
      <c r="N38" s="231">
        <v>7.976910773933026E-4</v>
      </c>
      <c r="O38" s="231">
        <v>1.3021843675744969E-3</v>
      </c>
      <c r="P38" s="231">
        <v>1.606968438405519E-3</v>
      </c>
      <c r="Q38" s="231">
        <v>7.3046189719429874E-4</v>
      </c>
      <c r="R38" s="231">
        <v>1.822061583356842E-3</v>
      </c>
      <c r="S38" s="231">
        <v>1.598458377925405E-3</v>
      </c>
      <c r="T38" s="231">
        <v>1.0741420994890959E-3</v>
      </c>
      <c r="U38" s="231">
        <v>1.912951468896403E-3</v>
      </c>
      <c r="V38" s="231">
        <v>1.553240075161144E-3</v>
      </c>
      <c r="W38" s="231">
        <v>1.182040185475468E-3</v>
      </c>
      <c r="DA38" s="73" t="s">
        <v>1725</v>
      </c>
    </row>
    <row r="39" spans="1:105" ht="12" customHeight="1" x14ac:dyDescent="0.25">
      <c r="A39" s="64" t="s">
        <v>160</v>
      </c>
      <c r="B39" s="231">
        <v>3.3961318400503732E-2</v>
      </c>
      <c r="C39" s="231">
        <v>2.612704673681935E-2</v>
      </c>
      <c r="D39" s="231">
        <v>1.4087494924194709E-2</v>
      </c>
      <c r="E39" s="231">
        <v>2.9600115682751799E-2</v>
      </c>
      <c r="F39" s="231">
        <v>1.1646317055073459E-2</v>
      </c>
      <c r="G39" s="231">
        <v>8.4930494984068912E-3</v>
      </c>
      <c r="H39" s="231">
        <v>1.13913660789092E-2</v>
      </c>
      <c r="I39" s="231">
        <v>8.6820957636602625E-3</v>
      </c>
      <c r="J39" s="231">
        <v>7.2931650430371076E-3</v>
      </c>
      <c r="K39" s="231">
        <v>3.5226660168647711E-3</v>
      </c>
      <c r="L39" s="231">
        <v>3.9640703645219804E-3</v>
      </c>
      <c r="M39" s="231">
        <v>4.3798449498563107E-3</v>
      </c>
      <c r="N39" s="231">
        <v>2.5756798503624042E-3</v>
      </c>
      <c r="O39" s="231">
        <v>2.7982568539213271E-3</v>
      </c>
      <c r="P39" s="231">
        <v>2.5907896972495442E-3</v>
      </c>
      <c r="Q39" s="231">
        <v>2.3605462597125122E-3</v>
      </c>
      <c r="R39" s="231">
        <v>1.9597595149633169E-3</v>
      </c>
      <c r="S39" s="231">
        <v>1.6863149072090041E-3</v>
      </c>
      <c r="T39" s="231">
        <v>1.456240961241943E-3</v>
      </c>
      <c r="U39" s="231">
        <v>2.3498141083559752E-3</v>
      </c>
      <c r="V39" s="231">
        <v>2.6960230668002681E-3</v>
      </c>
      <c r="W39" s="231">
        <v>2.4000756760163109E-3</v>
      </c>
      <c r="DA39" s="73" t="s">
        <v>1726</v>
      </c>
    </row>
    <row r="40" spans="1:105" ht="12" customHeight="1" x14ac:dyDescent="0.25">
      <c r="A40" s="64" t="s">
        <v>70</v>
      </c>
      <c r="B40" s="231">
        <v>7.9707315670160622E-2</v>
      </c>
      <c r="C40" s="231">
        <v>6.462048371872961E-2</v>
      </c>
      <c r="D40" s="231">
        <v>2.7829709214260728E-2</v>
      </c>
      <c r="E40" s="231">
        <v>6.2689050411907383E-3</v>
      </c>
      <c r="F40" s="231">
        <v>1.6474372265558291E-3</v>
      </c>
      <c r="G40" s="231">
        <v>1.4023314426463659E-3</v>
      </c>
      <c r="H40" s="231">
        <v>1.627298961337676E-3</v>
      </c>
      <c r="I40" s="231">
        <v>1.474659347616344E-3</v>
      </c>
      <c r="J40" s="231">
        <v>1.484490148609413E-3</v>
      </c>
      <c r="K40" s="231">
        <v>0</v>
      </c>
      <c r="L40" s="231">
        <v>0</v>
      </c>
      <c r="M40" s="231">
        <v>1.11405580241601E-3</v>
      </c>
      <c r="N40" s="231">
        <v>1.7462031731027259E-3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1727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6.7258795441980324E-2</v>
      </c>
      <c r="F41" s="231">
        <v>8.5086597910751488E-2</v>
      </c>
      <c r="G41" s="231">
        <v>8.5379113172607185E-2</v>
      </c>
      <c r="H41" s="231">
        <v>0.13482124272220011</v>
      </c>
      <c r="I41" s="231">
        <v>9.3184420938175791E-2</v>
      </c>
      <c r="J41" s="231">
        <v>9.5433341513539216E-2</v>
      </c>
      <c r="K41" s="231">
        <v>6.8345012856887807E-2</v>
      </c>
      <c r="L41" s="231">
        <v>4.2923389921109723E-2</v>
      </c>
      <c r="M41" s="231">
        <v>4.3537150980530112E-2</v>
      </c>
      <c r="N41" s="231">
        <v>2.841778186568867E-2</v>
      </c>
      <c r="O41" s="231">
        <v>4.8493152288842677E-2</v>
      </c>
      <c r="P41" s="231">
        <v>6.3042535775870129E-2</v>
      </c>
      <c r="Q41" s="231">
        <v>3.9024326754411628E-2</v>
      </c>
      <c r="R41" s="231">
        <v>4.7186879707864629E-2</v>
      </c>
      <c r="S41" s="231">
        <v>5.1739253060330621E-2</v>
      </c>
      <c r="T41" s="231">
        <v>4.9316486783426192E-2</v>
      </c>
      <c r="U41" s="231">
        <v>6.6794188252606884E-2</v>
      </c>
      <c r="V41" s="231">
        <v>7.3466907750001864E-2</v>
      </c>
      <c r="W41" s="231">
        <v>7.575542442837184E-2</v>
      </c>
      <c r="DA41" s="73" t="s">
        <v>1728</v>
      </c>
    </row>
    <row r="42" spans="1:105" ht="12" customHeight="1" x14ac:dyDescent="0.25">
      <c r="A42" s="64" t="s">
        <v>162</v>
      </c>
      <c r="B42" s="231">
        <v>0.1629922399908745</v>
      </c>
      <c r="C42" s="231">
        <v>0.13059021457240219</v>
      </c>
      <c r="D42" s="231">
        <v>0.14294091897737601</v>
      </c>
      <c r="E42" s="231">
        <v>0.13183459630269731</v>
      </c>
      <c r="F42" s="231">
        <v>0.1113611642686471</v>
      </c>
      <c r="G42" s="231">
        <v>0.1060041356762413</v>
      </c>
      <c r="H42" s="231">
        <v>0.13771931109640709</v>
      </c>
      <c r="I42" s="231">
        <v>0.1297952771136377</v>
      </c>
      <c r="J42" s="231">
        <v>0.1210378279700297</v>
      </c>
      <c r="K42" s="231">
        <v>6.3800388831817309E-2</v>
      </c>
      <c r="L42" s="231">
        <v>6.8366200399946037E-2</v>
      </c>
      <c r="M42" s="231">
        <v>6.6359632521490686E-2</v>
      </c>
      <c r="N42" s="231">
        <v>4.4424492418243831E-2</v>
      </c>
      <c r="O42" s="231">
        <v>3.2694842024917743E-2</v>
      </c>
      <c r="P42" s="231">
        <v>3.7642585440062888E-2</v>
      </c>
      <c r="Q42" s="231">
        <v>3.9796320888848949E-2</v>
      </c>
      <c r="R42" s="231">
        <v>5.3806703666362393E-2</v>
      </c>
      <c r="S42" s="231">
        <v>5.2197964402101088E-2</v>
      </c>
      <c r="T42" s="231">
        <v>4.216744647744692E-2</v>
      </c>
      <c r="U42" s="231">
        <v>6.8409458639968432E-2</v>
      </c>
      <c r="V42" s="231">
        <v>5.0491831812243357E-2</v>
      </c>
      <c r="W42" s="231">
        <v>5.3750956484106313E-2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2.0684749255212641E-2</v>
      </c>
      <c r="F44" s="231">
        <v>2.3788205700777561E-2</v>
      </c>
      <c r="G44" s="231">
        <v>2.713484104929435E-2</v>
      </c>
      <c r="H44" s="231">
        <v>3.7170855686511593E-2</v>
      </c>
      <c r="I44" s="231">
        <v>2.5736097121608899E-2</v>
      </c>
      <c r="J44" s="231">
        <v>2.3053583297158429E-2</v>
      </c>
      <c r="K44" s="231">
        <v>3.9739531467272472E-2</v>
      </c>
      <c r="L44" s="231">
        <v>3.6489686653161713E-2</v>
      </c>
      <c r="M44" s="231">
        <v>4.5811073709472981E-2</v>
      </c>
      <c r="N44" s="231">
        <v>3.5000840623150661E-2</v>
      </c>
      <c r="O44" s="231">
        <v>3.4813257726548329E-2</v>
      </c>
      <c r="P44" s="231">
        <v>6.0803580433354917E-2</v>
      </c>
      <c r="Q44" s="231">
        <v>6.4806266687558123E-2</v>
      </c>
      <c r="R44" s="231">
        <v>8.6351463868950804E-2</v>
      </c>
      <c r="S44" s="231">
        <v>0.1041855781813999</v>
      </c>
      <c r="T44" s="231">
        <v>0.10975312352404459</v>
      </c>
      <c r="U44" s="231">
        <v>0.17643192087549719</v>
      </c>
      <c r="V44" s="231">
        <v>0.1470772547572963</v>
      </c>
      <c r="W44" s="231">
        <v>0.12842345064763699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573.9757443371451</v>
      </c>
      <c r="C46" s="281">
        <v>594.20319101625421</v>
      </c>
      <c r="D46" s="281">
        <v>526.36458252418606</v>
      </c>
      <c r="E46" s="281">
        <v>538.2459908128983</v>
      </c>
      <c r="F46" s="281">
        <v>558.75925435056217</v>
      </c>
      <c r="G46" s="281">
        <v>608.05346344737131</v>
      </c>
      <c r="H46" s="281">
        <v>645.99350119584926</v>
      </c>
      <c r="I46" s="281">
        <v>666.30735336887687</v>
      </c>
      <c r="J46" s="281">
        <v>703.01381842248384</v>
      </c>
      <c r="K46" s="281">
        <v>492.50777769358098</v>
      </c>
      <c r="L46" s="281">
        <v>448.58940995270717</v>
      </c>
      <c r="M46" s="281">
        <v>396.55541715923943</v>
      </c>
      <c r="N46" s="281">
        <v>389.81337266973998</v>
      </c>
      <c r="O46" s="281">
        <v>449.61173283486278</v>
      </c>
      <c r="P46" s="281">
        <v>474.53574735466691</v>
      </c>
      <c r="Q46" s="281">
        <v>427.20859301431989</v>
      </c>
      <c r="R46" s="281">
        <v>404.31077231084731</v>
      </c>
      <c r="S46" s="281">
        <v>468.648769891928</v>
      </c>
      <c r="T46" s="281">
        <v>511.28500541158007</v>
      </c>
      <c r="U46" s="281">
        <v>534.34133765299998</v>
      </c>
      <c r="V46" s="281">
        <v>531.43507700658097</v>
      </c>
      <c r="W46" s="281">
        <v>535.76678419999996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189.39381900869125</v>
      </c>
      <c r="C48" s="225">
        <f t="shared" si="2"/>
        <v>250.35593278879941</v>
      </c>
      <c r="D48" s="225">
        <f t="shared" si="2"/>
        <v>141.92126735935204</v>
      </c>
      <c r="E48" s="225">
        <f t="shared" si="2"/>
        <v>202.44868755472299</v>
      </c>
      <c r="F48" s="225">
        <f t="shared" si="2"/>
        <v>285.41819542933774</v>
      </c>
      <c r="G48" s="225">
        <f t="shared" si="2"/>
        <v>343.622009959813</v>
      </c>
      <c r="H48" s="225">
        <f t="shared" si="2"/>
        <v>330.62449832060526</v>
      </c>
      <c r="I48" s="225">
        <f t="shared" si="2"/>
        <v>385.42635974168263</v>
      </c>
      <c r="J48" s="225">
        <f t="shared" si="2"/>
        <v>361.21374496076447</v>
      </c>
      <c r="K48" s="225">
        <f t="shared" si="2"/>
        <v>254.67681633828838</v>
      </c>
      <c r="L48" s="225">
        <f t="shared" si="2"/>
        <v>309.23176322003729</v>
      </c>
      <c r="M48" s="225">
        <f t="shared" si="2"/>
        <v>285.67800187985961</v>
      </c>
      <c r="N48" s="225">
        <f t="shared" si="2"/>
        <v>241.99749352860738</v>
      </c>
      <c r="O48" s="225">
        <f t="shared" si="2"/>
        <v>322.4409397084674</v>
      </c>
      <c r="P48" s="225">
        <f t="shared" si="2"/>
        <v>308.72419591450836</v>
      </c>
      <c r="Q48" s="225">
        <f t="shared" si="2"/>
        <v>314.99553908508801</v>
      </c>
      <c r="R48" s="225">
        <f t="shared" si="2"/>
        <v>311.70890814159827</v>
      </c>
      <c r="S48" s="225">
        <f t="shared" si="2"/>
        <v>360.05837331884999</v>
      </c>
      <c r="T48" s="225">
        <f t="shared" si="2"/>
        <v>425.77454999071836</v>
      </c>
      <c r="U48" s="225">
        <f t="shared" si="2"/>
        <v>345.59491552141895</v>
      </c>
      <c r="V48" s="225">
        <f t="shared" si="2"/>
        <v>328.76579394287069</v>
      </c>
      <c r="W48" s="225">
        <f t="shared" si="2"/>
        <v>364.33793202324875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0.98966688378343048</v>
      </c>
      <c r="C53" s="262">
        <v>1.216323281659804</v>
      </c>
      <c r="D53" s="262">
        <v>0.5493156459972186</v>
      </c>
      <c r="E53" s="262">
        <v>0.83327433505730075</v>
      </c>
      <c r="F53" s="262">
        <v>1.2787205253186671</v>
      </c>
      <c r="G53" s="262">
        <v>1.642245609054745</v>
      </c>
      <c r="H53" s="262">
        <v>1.6076221629460969</v>
      </c>
      <c r="I53" s="262">
        <v>1.819056305629221</v>
      </c>
      <c r="J53" s="262">
        <v>1.6092224316051971</v>
      </c>
      <c r="K53" s="262">
        <v>1.1671653512270921</v>
      </c>
      <c r="L53" s="262">
        <v>1.421049797594474</v>
      </c>
      <c r="M53" s="262">
        <v>1.266446489241106</v>
      </c>
      <c r="N53" s="262">
        <v>1.030797666295995</v>
      </c>
      <c r="O53" s="262">
        <v>1.3100000480695591</v>
      </c>
      <c r="P53" s="262">
        <v>1.1041538734341569</v>
      </c>
      <c r="Q53" s="262">
        <v>1.0307869958071001</v>
      </c>
      <c r="R53" s="262">
        <v>1.246580848960722</v>
      </c>
      <c r="S53" s="262">
        <v>1.3336657666826901</v>
      </c>
      <c r="T53" s="262">
        <v>1.501859090865358</v>
      </c>
      <c r="U53" s="262">
        <v>1.1769083212406639</v>
      </c>
      <c r="V53" s="262">
        <v>1.0457245428921249</v>
      </c>
      <c r="W53" s="262">
        <v>1.179158679532347</v>
      </c>
      <c r="DA53" s="68" t="s">
        <v>1738</v>
      </c>
    </row>
    <row r="54" spans="1:105" ht="12" customHeight="1" x14ac:dyDescent="0.25">
      <c r="A54" s="37" t="s">
        <v>160</v>
      </c>
      <c r="B54" s="228">
        <v>0.17065135773690451</v>
      </c>
      <c r="C54" s="228">
        <v>0.20277878110888911</v>
      </c>
      <c r="D54" s="228">
        <v>4.9280771438073787E-2</v>
      </c>
      <c r="E54" s="228">
        <v>0.15278632711524509</v>
      </c>
      <c r="F54" s="228">
        <v>0.1210689342016424</v>
      </c>
      <c r="G54" s="228">
        <v>0.1218167348390989</v>
      </c>
      <c r="H54" s="228">
        <v>0.1228148977766049</v>
      </c>
      <c r="I54" s="228">
        <v>0.1140491093729588</v>
      </c>
      <c r="J54" s="228">
        <v>9.1453549209731394E-2</v>
      </c>
      <c r="K54" s="228">
        <v>6.107170460507113E-2</v>
      </c>
      <c r="L54" s="228">
        <v>7.7880828173554573E-2</v>
      </c>
      <c r="M54" s="228">
        <v>7.8412217031326809E-2</v>
      </c>
      <c r="N54" s="228">
        <v>5.6489256330930389E-2</v>
      </c>
      <c r="O54" s="228">
        <v>0.103279700249938</v>
      </c>
      <c r="P54" s="228">
        <v>7.1100932241164164E-2</v>
      </c>
      <c r="Q54" s="228">
        <v>5.7718245023712013E-2</v>
      </c>
      <c r="R54" s="228">
        <v>4.3807667557800252E-2</v>
      </c>
      <c r="S54" s="228">
        <v>4.1737228230920582E-2</v>
      </c>
      <c r="T54" s="228">
        <v>5.0134888968419881E-2</v>
      </c>
      <c r="U54" s="228">
        <v>3.908343981048544E-2</v>
      </c>
      <c r="V54" s="228">
        <v>5.3006414632960817E-2</v>
      </c>
      <c r="W54" s="228">
        <v>5.0401033712768668E-2</v>
      </c>
      <c r="DA54" s="69" t="s">
        <v>1739</v>
      </c>
    </row>
    <row r="55" spans="1:105" ht="12" customHeight="1" x14ac:dyDescent="0.25">
      <c r="A55" s="37" t="s">
        <v>162</v>
      </c>
      <c r="B55" s="228">
        <v>0.81901552604652605</v>
      </c>
      <c r="C55" s="228">
        <v>1.0135445005509149</v>
      </c>
      <c r="D55" s="228">
        <v>0.50003487455914486</v>
      </c>
      <c r="E55" s="228">
        <v>0.68048800794205566</v>
      </c>
      <c r="F55" s="228">
        <v>1.157651591117024</v>
      </c>
      <c r="G55" s="228">
        <v>1.520428874215646</v>
      </c>
      <c r="H55" s="228">
        <v>1.484807265169493</v>
      </c>
      <c r="I55" s="228">
        <v>1.705007196256263</v>
      </c>
      <c r="J55" s="228">
        <v>1.5177688823954649</v>
      </c>
      <c r="K55" s="228">
        <v>1.106093646622021</v>
      </c>
      <c r="L55" s="228">
        <v>1.343168969420919</v>
      </c>
      <c r="M55" s="228">
        <v>1.188034272209779</v>
      </c>
      <c r="N55" s="228">
        <v>0.97430840996506485</v>
      </c>
      <c r="O55" s="228">
        <v>1.206720347819622</v>
      </c>
      <c r="P55" s="228">
        <v>1.033052941192993</v>
      </c>
      <c r="Q55" s="228">
        <v>0.97306875078338773</v>
      </c>
      <c r="R55" s="228">
        <v>1.2027731814029221</v>
      </c>
      <c r="S55" s="228">
        <v>1.29192853845177</v>
      </c>
      <c r="T55" s="228">
        <v>1.4517242018969381</v>
      </c>
      <c r="U55" s="228">
        <v>1.137824881430179</v>
      </c>
      <c r="V55" s="228">
        <v>0.99271812825916395</v>
      </c>
      <c r="W55" s="228">
        <v>1.1287576458195789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31.730871798397921</v>
      </c>
      <c r="C60" s="263">
        <f t="shared" si="3"/>
        <v>42.234130319148086</v>
      </c>
      <c r="D60" s="263">
        <f t="shared" si="3"/>
        <v>22.418061276292498</v>
      </c>
      <c r="E60" s="263">
        <f t="shared" si="3"/>
        <v>32.282473109908096</v>
      </c>
      <c r="F60" s="263">
        <f t="shared" si="3"/>
        <v>45.746883287880415</v>
      </c>
      <c r="G60" s="263">
        <f t="shared" si="3"/>
        <v>54.874049650637218</v>
      </c>
      <c r="H60" s="263">
        <f t="shared" si="3"/>
        <v>51.740755605711172</v>
      </c>
      <c r="I60" s="263">
        <f t="shared" si="3"/>
        <v>60.082927099525534</v>
      </c>
      <c r="J60" s="263">
        <f t="shared" si="3"/>
        <v>54.914781314791398</v>
      </c>
      <c r="K60" s="263">
        <f t="shared" si="3"/>
        <v>37.436043268281765</v>
      </c>
      <c r="L60" s="263">
        <f t="shared" si="3"/>
        <v>45.381942933377694</v>
      </c>
      <c r="M60" s="263">
        <f t="shared" si="3"/>
        <v>42.739025403041758</v>
      </c>
      <c r="N60" s="263">
        <f t="shared" si="3"/>
        <v>34.968849624393755</v>
      </c>
      <c r="O60" s="263">
        <f t="shared" si="3"/>
        <v>45.602411912202015</v>
      </c>
      <c r="P60" s="263">
        <f t="shared" si="3"/>
        <v>42.456908512371228</v>
      </c>
      <c r="Q60" s="263">
        <f t="shared" si="3"/>
        <v>42.111413549137154</v>
      </c>
      <c r="R60" s="263">
        <f t="shared" si="3"/>
        <v>41.536433380853325</v>
      </c>
      <c r="S60" s="263">
        <f t="shared" si="3"/>
        <v>46.736083182631106</v>
      </c>
      <c r="T60" s="263">
        <f t="shared" si="3"/>
        <v>53.123711760197764</v>
      </c>
      <c r="U60" s="263">
        <f t="shared" si="3"/>
        <v>43.174545654265103</v>
      </c>
      <c r="V60" s="263">
        <f t="shared" si="3"/>
        <v>40.683669631360509</v>
      </c>
      <c r="W60" s="263">
        <f t="shared" si="3"/>
        <v>46.265103022758893</v>
      </c>
      <c r="DA60" s="70"/>
    </row>
    <row r="61" spans="1:105" ht="12" customHeight="1" x14ac:dyDescent="0.25">
      <c r="A61" s="60" t="s">
        <v>1501</v>
      </c>
      <c r="B61" s="264">
        <v>26.53128610207256</v>
      </c>
      <c r="C61" s="264">
        <v>35.313426050465779</v>
      </c>
      <c r="D61" s="264">
        <v>18.74452115132684</v>
      </c>
      <c r="E61" s="264">
        <v>26.693851186316891</v>
      </c>
      <c r="F61" s="264">
        <v>37.524969841470558</v>
      </c>
      <c r="G61" s="264">
        <v>44.808495608082147</v>
      </c>
      <c r="H61" s="264">
        <v>41.968938797312759</v>
      </c>
      <c r="I61" s="264">
        <v>49.157509301379392</v>
      </c>
      <c r="J61" s="264">
        <v>45.559581016989931</v>
      </c>
      <c r="K61" s="264">
        <v>31.455012668929161</v>
      </c>
      <c r="L61" s="264">
        <v>37.461799690518838</v>
      </c>
      <c r="M61" s="264">
        <v>34.70633550200376</v>
      </c>
      <c r="N61" s="264">
        <v>30.07045054060676</v>
      </c>
      <c r="O61" s="264">
        <v>37.423729140289488</v>
      </c>
      <c r="P61" s="264">
        <v>33.985989236898106</v>
      </c>
      <c r="Q61" s="264">
        <v>33.309845307193441</v>
      </c>
      <c r="R61" s="264">
        <v>31.890767682040071</v>
      </c>
      <c r="S61" s="264">
        <v>35.427523159937628</v>
      </c>
      <c r="T61" s="264">
        <v>39.478449024395182</v>
      </c>
      <c r="U61" s="264">
        <v>32.226506921699333</v>
      </c>
      <c r="V61" s="264">
        <v>30.268849126356809</v>
      </c>
      <c r="W61" s="264">
        <v>34.757786005489173</v>
      </c>
      <c r="DA61" s="72" t="s">
        <v>1745</v>
      </c>
    </row>
    <row r="62" spans="1:105" ht="12" customHeight="1" x14ac:dyDescent="0.25">
      <c r="A62" s="59" t="s">
        <v>30</v>
      </c>
      <c r="B62" s="232">
        <v>5.1075285914525246</v>
      </c>
      <c r="C62" s="232">
        <v>10.840805581558079</v>
      </c>
      <c r="D62" s="232">
        <v>8.3160506084819215</v>
      </c>
      <c r="E62" s="232">
        <v>10.8580319436771</v>
      </c>
      <c r="F62" s="232">
        <v>15.86867378403266</v>
      </c>
      <c r="G62" s="232">
        <v>16.486142958898739</v>
      </c>
      <c r="H62" s="232">
        <v>14.236711400167</v>
      </c>
      <c r="I62" s="232">
        <v>19.110526072414149</v>
      </c>
      <c r="J62" s="232">
        <v>19.125508144373448</v>
      </c>
      <c r="K62" s="232">
        <v>12.72403481168663</v>
      </c>
      <c r="L62" s="232">
        <v>10.403549165980721</v>
      </c>
      <c r="M62" s="232">
        <v>10.597886944240489</v>
      </c>
      <c r="N62" s="232">
        <v>10.24771609151817</v>
      </c>
      <c r="O62" s="232">
        <v>11.783627542981961</v>
      </c>
      <c r="P62" s="232">
        <v>10.06602431033423</v>
      </c>
      <c r="Q62" s="232">
        <v>7.6275355440641066</v>
      </c>
      <c r="R62" s="232">
        <v>6.2694606087446401</v>
      </c>
      <c r="S62" s="232">
        <v>7.5365032906869409</v>
      </c>
      <c r="T62" s="232">
        <v>8.2262458940573513</v>
      </c>
      <c r="U62" s="232">
        <v>6.6642264355615213</v>
      </c>
      <c r="V62" s="232">
        <v>7.1650733163856168</v>
      </c>
      <c r="W62" s="232">
        <v>8.3010081899629142</v>
      </c>
      <c r="DA62" s="71" t="s">
        <v>1746</v>
      </c>
    </row>
    <row r="63" spans="1:105" ht="12" customHeight="1" x14ac:dyDescent="0.25">
      <c r="A63" s="59" t="s">
        <v>33</v>
      </c>
      <c r="B63" s="297">
        <v>0.45522738948677399</v>
      </c>
      <c r="C63" s="297">
        <v>0.93693305525142778</v>
      </c>
      <c r="D63" s="297">
        <v>0.47667365523894528</v>
      </c>
      <c r="E63" s="297">
        <v>0.8888183418786042</v>
      </c>
      <c r="F63" s="297">
        <v>1.040267205573097</v>
      </c>
      <c r="G63" s="297">
        <v>1.250620462534501</v>
      </c>
      <c r="H63" s="297">
        <v>1.6147387590971281</v>
      </c>
      <c r="I63" s="297">
        <v>1.3771185338938341</v>
      </c>
      <c r="J63" s="297">
        <v>1.0596986087517619</v>
      </c>
      <c r="K63" s="297">
        <v>0.29908224432057579</v>
      </c>
      <c r="L63" s="297">
        <v>0.33997350457922743</v>
      </c>
      <c r="M63" s="297">
        <v>0.66380153538381081</v>
      </c>
      <c r="N63" s="297">
        <v>0.3191586704631556</v>
      </c>
      <c r="O63" s="297">
        <v>0.90740270320626171</v>
      </c>
      <c r="P63" s="297">
        <v>0.91869773046182568</v>
      </c>
      <c r="Q63" s="297">
        <v>0.43742403948477288</v>
      </c>
      <c r="R63" s="297">
        <v>0.81064065322732948</v>
      </c>
      <c r="S63" s="297">
        <v>0.80354063691317223</v>
      </c>
      <c r="T63" s="297">
        <v>0.75102767697943906</v>
      </c>
      <c r="U63" s="297">
        <v>0.67287608891860129</v>
      </c>
      <c r="V63" s="297">
        <v>0.65555339193721118</v>
      </c>
      <c r="W63" s="297">
        <v>0.54546134153839698</v>
      </c>
      <c r="DA63" s="122" t="s">
        <v>1747</v>
      </c>
    </row>
    <row r="64" spans="1:105" ht="12" customHeight="1" x14ac:dyDescent="0.25">
      <c r="A64" s="59" t="s">
        <v>160</v>
      </c>
      <c r="B64" s="297">
        <v>2.5739777272443658</v>
      </c>
      <c r="C64" s="297">
        <v>2.7781886228312072</v>
      </c>
      <c r="D64" s="297">
        <v>0.75839722798072329</v>
      </c>
      <c r="E64" s="297">
        <v>2.6381837411559559</v>
      </c>
      <c r="F64" s="297">
        <v>1.926123824215737</v>
      </c>
      <c r="G64" s="297">
        <v>1.983800866297273</v>
      </c>
      <c r="H64" s="297">
        <v>1.973715461510823</v>
      </c>
      <c r="I64" s="297">
        <v>1.7785701776289069</v>
      </c>
      <c r="J64" s="297">
        <v>1.42555799094997</v>
      </c>
      <c r="K64" s="297">
        <v>0.96444542583483372</v>
      </c>
      <c r="L64" s="297">
        <v>1.464298819933868</v>
      </c>
      <c r="M64" s="297">
        <v>1.4290726451948479</v>
      </c>
      <c r="N64" s="297">
        <v>1.0305374848452651</v>
      </c>
      <c r="O64" s="297">
        <v>1.9499126980330601</v>
      </c>
      <c r="P64" s="297">
        <v>1.481144593809629</v>
      </c>
      <c r="Q64" s="297">
        <v>1.413570898468731</v>
      </c>
      <c r="R64" s="297">
        <v>0.87190287523185561</v>
      </c>
      <c r="S64" s="297">
        <v>0.84770587291334243</v>
      </c>
      <c r="T64" s="297">
        <v>1.018186762034593</v>
      </c>
      <c r="U64" s="297">
        <v>0.82654147406493639</v>
      </c>
      <c r="V64" s="297">
        <v>1.1378711471879299</v>
      </c>
      <c r="W64" s="297">
        <v>1.107532987558232</v>
      </c>
      <c r="DA64" s="122" t="s">
        <v>1748</v>
      </c>
    </row>
    <row r="65" spans="1:105" ht="12" customHeight="1" x14ac:dyDescent="0.25">
      <c r="A65" s="59" t="s">
        <v>70</v>
      </c>
      <c r="B65" s="297">
        <v>6.0411334098968927</v>
      </c>
      <c r="C65" s="297">
        <v>6.8713427306816639</v>
      </c>
      <c r="D65" s="297">
        <v>1.4982063480538521</v>
      </c>
      <c r="E65" s="297">
        <v>0.5587317134762797</v>
      </c>
      <c r="F65" s="297">
        <v>0.27246107726276969</v>
      </c>
      <c r="G65" s="297">
        <v>0.32755564786000579</v>
      </c>
      <c r="H65" s="297">
        <v>0.281952585690252</v>
      </c>
      <c r="I65" s="297">
        <v>0.30209124723203867</v>
      </c>
      <c r="J65" s="297">
        <v>0.29016576223748702</v>
      </c>
      <c r="K65" s="297">
        <v>0</v>
      </c>
      <c r="L65" s="297">
        <v>0</v>
      </c>
      <c r="M65" s="297">
        <v>0.3634984093456427</v>
      </c>
      <c r="N65" s="297">
        <v>0.6986612974376093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1749</v>
      </c>
    </row>
    <row r="66" spans="1:105" ht="12" customHeight="1" x14ac:dyDescent="0.25">
      <c r="A66" s="59" t="s">
        <v>162</v>
      </c>
      <c r="B66" s="297">
        <v>12.353418983992</v>
      </c>
      <c r="C66" s="297">
        <v>13.88615606014339</v>
      </c>
      <c r="D66" s="297">
        <v>7.6951933115714013</v>
      </c>
      <c r="E66" s="297">
        <v>11.750085446128949</v>
      </c>
      <c r="F66" s="297">
        <v>18.4174439503863</v>
      </c>
      <c r="G66" s="297">
        <v>24.76037567249163</v>
      </c>
      <c r="H66" s="297">
        <v>23.86182059084755</v>
      </c>
      <c r="I66" s="297">
        <v>26.589203270210461</v>
      </c>
      <c r="J66" s="297">
        <v>23.658650510677269</v>
      </c>
      <c r="K66" s="297">
        <v>17.467450187087131</v>
      </c>
      <c r="L66" s="297">
        <v>25.253978200025031</v>
      </c>
      <c r="M66" s="297">
        <v>21.652075967838972</v>
      </c>
      <c r="N66" s="297">
        <v>17.774376996342561</v>
      </c>
      <c r="O66" s="297">
        <v>22.782786196068201</v>
      </c>
      <c r="P66" s="297">
        <v>21.52012260229241</v>
      </c>
      <c r="Q66" s="297">
        <v>23.831314825175831</v>
      </c>
      <c r="R66" s="297">
        <v>23.938763544836249</v>
      </c>
      <c r="S66" s="297">
        <v>26.23977335942417</v>
      </c>
      <c r="T66" s="297">
        <v>29.48298869132379</v>
      </c>
      <c r="U66" s="297">
        <v>24.06286292315427</v>
      </c>
      <c r="V66" s="297">
        <v>21.310351270846049</v>
      </c>
      <c r="W66" s="297">
        <v>24.803783486429619</v>
      </c>
      <c r="DA66" s="122" t="s">
        <v>1750</v>
      </c>
    </row>
    <row r="67" spans="1:105" ht="12" customHeight="1" x14ac:dyDescent="0.25">
      <c r="A67" s="60" t="s">
        <v>1508</v>
      </c>
      <c r="B67" s="264">
        <v>5.1995856963253626</v>
      </c>
      <c r="C67" s="264">
        <v>6.9207042686823081</v>
      </c>
      <c r="D67" s="264">
        <v>3.673540124965657</v>
      </c>
      <c r="E67" s="264">
        <v>5.5886219235912069</v>
      </c>
      <c r="F67" s="264">
        <v>8.2219134464098573</v>
      </c>
      <c r="G67" s="264">
        <v>10.065554042555069</v>
      </c>
      <c r="H67" s="264">
        <v>9.7718168083984089</v>
      </c>
      <c r="I67" s="264">
        <v>10.925417798146141</v>
      </c>
      <c r="J67" s="264">
        <v>9.3552002978014706</v>
      </c>
      <c r="K67" s="264">
        <v>5.9810305993526036</v>
      </c>
      <c r="L67" s="264">
        <v>7.9201432428588578</v>
      </c>
      <c r="M67" s="264">
        <v>8.0326899010379975</v>
      </c>
      <c r="N67" s="264">
        <v>4.898399083786992</v>
      </c>
      <c r="O67" s="264">
        <v>8.1786827719125288</v>
      </c>
      <c r="P67" s="264">
        <v>8.4709192754731202</v>
      </c>
      <c r="Q67" s="264">
        <v>8.8015682419437091</v>
      </c>
      <c r="R67" s="264">
        <v>9.6456656988132536</v>
      </c>
      <c r="S67" s="264">
        <v>11.308560022693481</v>
      </c>
      <c r="T67" s="264">
        <v>13.64526273580258</v>
      </c>
      <c r="U67" s="264">
        <v>10.94803873256577</v>
      </c>
      <c r="V67" s="264">
        <v>10.4148205050037</v>
      </c>
      <c r="W67" s="264">
        <v>11.50731701726972</v>
      </c>
      <c r="DA67" s="72" t="s">
        <v>1751</v>
      </c>
    </row>
    <row r="68" spans="1:105" ht="12" customHeight="1" x14ac:dyDescent="0.25">
      <c r="A68" s="147" t="s">
        <v>30</v>
      </c>
      <c r="B68" s="231">
        <v>1.0009704205637739</v>
      </c>
      <c r="C68" s="231">
        <v>2.1245746407336892</v>
      </c>
      <c r="D68" s="231">
        <v>1.6297746602793819</v>
      </c>
      <c r="E68" s="231">
        <v>1.757250347151796</v>
      </c>
      <c r="F68" s="231">
        <v>2.3495052271368131</v>
      </c>
      <c r="G68" s="231">
        <v>2.334273351555995</v>
      </c>
      <c r="H68" s="231">
        <v>1.9384208497105111</v>
      </c>
      <c r="I68" s="231">
        <v>2.8399540597302431</v>
      </c>
      <c r="J68" s="231">
        <v>2.6036663327610978</v>
      </c>
      <c r="K68" s="231">
        <v>1.2466331012704239</v>
      </c>
      <c r="L68" s="231">
        <v>1.23356322565742</v>
      </c>
      <c r="M68" s="231">
        <v>1.3330814644456661</v>
      </c>
      <c r="N68" s="231">
        <v>0.90536409248205818</v>
      </c>
      <c r="O68" s="231">
        <v>1.0094299397135591</v>
      </c>
      <c r="P68" s="231">
        <v>0.81372104869973549</v>
      </c>
      <c r="Q68" s="231">
        <v>0.70307285498221883</v>
      </c>
      <c r="R68" s="231">
        <v>0.66233896037711038</v>
      </c>
      <c r="S68" s="231">
        <v>0.74885001044048771</v>
      </c>
      <c r="T68" s="231">
        <v>0.74486212505518201</v>
      </c>
      <c r="U68" s="231">
        <v>0.61945806654508018</v>
      </c>
      <c r="V68" s="231">
        <v>0.60496574017713522</v>
      </c>
      <c r="W68" s="231">
        <v>0.74061142978455652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8.9215193483065308E-2</v>
      </c>
      <c r="C70" s="231">
        <v>0.1836195838285872</v>
      </c>
      <c r="D70" s="231">
        <v>9.3418219910640962E-2</v>
      </c>
      <c r="E70" s="231">
        <v>0.14384525187647659</v>
      </c>
      <c r="F70" s="231">
        <v>0.15402126670297461</v>
      </c>
      <c r="G70" s="231">
        <v>0.17707537935846729</v>
      </c>
      <c r="H70" s="231">
        <v>0.21985718397247531</v>
      </c>
      <c r="I70" s="231">
        <v>0.20464917377167219</v>
      </c>
      <c r="J70" s="231">
        <v>0.14426291681522929</v>
      </c>
      <c r="K70" s="231">
        <v>2.9302483943994751E-2</v>
      </c>
      <c r="L70" s="231">
        <v>4.0311129044130943E-2</v>
      </c>
      <c r="M70" s="231">
        <v>8.3497920627624692E-2</v>
      </c>
      <c r="N70" s="231">
        <v>2.8196995063204101E-2</v>
      </c>
      <c r="O70" s="231">
        <v>7.773153493288569E-2</v>
      </c>
      <c r="P70" s="231">
        <v>7.4266031714425931E-2</v>
      </c>
      <c r="Q70" s="231">
        <v>4.031983417209354E-2</v>
      </c>
      <c r="R70" s="231">
        <v>8.5640363821588905E-2</v>
      </c>
      <c r="S70" s="231">
        <v>7.9842254575190189E-2</v>
      </c>
      <c r="T70" s="231">
        <v>6.8003324803879495E-2</v>
      </c>
      <c r="U70" s="231">
        <v>6.2545672044051911E-2</v>
      </c>
      <c r="V70" s="231">
        <v>5.5350074656177112E-2</v>
      </c>
      <c r="W70" s="231">
        <v>4.8665763821003939E-2</v>
      </c>
      <c r="DA70" s="73" t="s">
        <v>1754</v>
      </c>
    </row>
    <row r="71" spans="1:105" ht="12" customHeight="1" x14ac:dyDescent="0.25">
      <c r="A71" s="147" t="s">
        <v>160</v>
      </c>
      <c r="B71" s="231">
        <v>0.50444662658831219</v>
      </c>
      <c r="C71" s="231">
        <v>0.54446775664744529</v>
      </c>
      <c r="D71" s="231">
        <v>0.148630238412503</v>
      </c>
      <c r="E71" s="231">
        <v>0.42696036621039368</v>
      </c>
      <c r="F71" s="231">
        <v>0.28518060517831029</v>
      </c>
      <c r="G71" s="231">
        <v>0.28088640918231811</v>
      </c>
      <c r="H71" s="231">
        <v>0.26873419671510002</v>
      </c>
      <c r="I71" s="231">
        <v>0.26430761651106538</v>
      </c>
      <c r="J71" s="231">
        <v>0.19406947613713091</v>
      </c>
      <c r="K71" s="231">
        <v>9.4491221535347336E-2</v>
      </c>
      <c r="L71" s="231">
        <v>0.17362393802593229</v>
      </c>
      <c r="M71" s="231">
        <v>0.17975944305491159</v>
      </c>
      <c r="N71" s="231">
        <v>9.1045812198867593E-2</v>
      </c>
      <c r="O71" s="231">
        <v>0.1670368695923764</v>
      </c>
      <c r="P71" s="231">
        <v>0.1197333222127592</v>
      </c>
      <c r="Q71" s="231">
        <v>0.13029678086254459</v>
      </c>
      <c r="R71" s="231">
        <v>9.2112428798960894E-2</v>
      </c>
      <c r="S71" s="231">
        <v>8.4230647463003738E-2</v>
      </c>
      <c r="T71" s="231">
        <v>9.219378621055048E-2</v>
      </c>
      <c r="U71" s="231">
        <v>7.6829289699914663E-2</v>
      </c>
      <c r="V71" s="231">
        <v>9.6073414798217058E-2</v>
      </c>
      <c r="W71" s="231">
        <v>9.8813489961480011E-2</v>
      </c>
      <c r="DA71" s="73" t="s">
        <v>1755</v>
      </c>
    </row>
    <row r="72" spans="1:105" ht="12" customHeight="1" x14ac:dyDescent="0.25">
      <c r="A72" s="147" t="s">
        <v>70</v>
      </c>
      <c r="B72" s="231">
        <v>1.1839377385191809</v>
      </c>
      <c r="C72" s="231">
        <v>1.346641668238262</v>
      </c>
      <c r="D72" s="231">
        <v>0.29361759047467068</v>
      </c>
      <c r="E72" s="231">
        <v>9.0424443634341586E-2</v>
      </c>
      <c r="F72" s="231">
        <v>4.0340404871409809E-2</v>
      </c>
      <c r="G72" s="231">
        <v>4.6378611531969018E-2</v>
      </c>
      <c r="H72" s="231">
        <v>3.8389678302066507E-2</v>
      </c>
      <c r="I72" s="231">
        <v>4.4892812512576923E-2</v>
      </c>
      <c r="J72" s="231">
        <v>3.950194788837369E-2</v>
      </c>
      <c r="K72" s="231">
        <v>0</v>
      </c>
      <c r="L72" s="231">
        <v>0</v>
      </c>
      <c r="M72" s="231">
        <v>4.572354794910366E-2</v>
      </c>
      <c r="N72" s="231">
        <v>6.1725251349467193E-2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1756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0.97015971966323722</v>
      </c>
      <c r="F73" s="231">
        <v>2.083495354798119</v>
      </c>
      <c r="G73" s="231">
        <v>2.8237010184295812</v>
      </c>
      <c r="H73" s="231">
        <v>3.1805736126910031</v>
      </c>
      <c r="I73" s="231">
        <v>2.8367980340900578</v>
      </c>
      <c r="J73" s="231">
        <v>2.5394596837254442</v>
      </c>
      <c r="K73" s="231">
        <v>1.83327165271378</v>
      </c>
      <c r="L73" s="231">
        <v>1.88001909810306</v>
      </c>
      <c r="M73" s="231">
        <v>1.7868701066037611</v>
      </c>
      <c r="N73" s="231">
        <v>1.0045192652680941</v>
      </c>
      <c r="O73" s="231">
        <v>2.8947108067093841</v>
      </c>
      <c r="P73" s="231">
        <v>2.9135102155050032</v>
      </c>
      <c r="Q73" s="231">
        <v>2.154054016313653</v>
      </c>
      <c r="R73" s="231">
        <v>2.2178731952308821</v>
      </c>
      <c r="S73" s="231">
        <v>2.584351692494232</v>
      </c>
      <c r="T73" s="231">
        <v>3.1221987021221</v>
      </c>
      <c r="U73" s="231">
        <v>2.1838961734383959</v>
      </c>
      <c r="V73" s="231">
        <v>2.6180105018853599</v>
      </c>
      <c r="W73" s="231">
        <v>3.1189257680847011</v>
      </c>
      <c r="DA73" s="73" t="s">
        <v>1757</v>
      </c>
    </row>
    <row r="74" spans="1:105" ht="12" customHeight="1" x14ac:dyDescent="0.25">
      <c r="A74" s="147" t="s">
        <v>162</v>
      </c>
      <c r="B74" s="231">
        <v>2.4210157171710311</v>
      </c>
      <c r="C74" s="231">
        <v>2.7214006192343252</v>
      </c>
      <c r="D74" s="231">
        <v>1.5080994158884591</v>
      </c>
      <c r="E74" s="231">
        <v>1.9016191733804131</v>
      </c>
      <c r="F74" s="231">
        <v>2.7268744332921391</v>
      </c>
      <c r="G74" s="231">
        <v>3.505822147175738</v>
      </c>
      <c r="H74" s="231">
        <v>3.2489420657082309</v>
      </c>
      <c r="I74" s="231">
        <v>3.9513363204180889</v>
      </c>
      <c r="J74" s="231">
        <v>3.2207892908368829</v>
      </c>
      <c r="K74" s="231">
        <v>1.711367653443933</v>
      </c>
      <c r="L74" s="231">
        <v>2.9943991528364529</v>
      </c>
      <c r="M74" s="231">
        <v>2.7235600163843952</v>
      </c>
      <c r="N74" s="231">
        <v>1.570328701050463</v>
      </c>
      <c r="O74" s="231">
        <v>1.951659318195341</v>
      </c>
      <c r="P74" s="231">
        <v>1.7396517425560269</v>
      </c>
      <c r="Q74" s="231">
        <v>2.196666335452953</v>
      </c>
      <c r="R74" s="231">
        <v>2.5290175261465011</v>
      </c>
      <c r="S74" s="231">
        <v>2.6072641112546751</v>
      </c>
      <c r="T74" s="231">
        <v>2.6695970303369871</v>
      </c>
      <c r="U74" s="231">
        <v>2.2367088942800111</v>
      </c>
      <c r="V74" s="231">
        <v>1.799288278114292</v>
      </c>
      <c r="W74" s="231">
        <v>2.2129800539364708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0.29836262167454902</v>
      </c>
      <c r="F76" s="231">
        <v>0.5824961544300914</v>
      </c>
      <c r="G76" s="231">
        <v>0.89741712532099804</v>
      </c>
      <c r="H76" s="231">
        <v>0.87689922129902431</v>
      </c>
      <c r="I76" s="231">
        <v>0.78347978111243444</v>
      </c>
      <c r="J76" s="231">
        <v>0.61345064963731211</v>
      </c>
      <c r="K76" s="231">
        <v>1.065964486445125</v>
      </c>
      <c r="L76" s="231">
        <v>1.598226699191861</v>
      </c>
      <c r="M76" s="231">
        <v>1.880197401972536</v>
      </c>
      <c r="N76" s="231">
        <v>1.2372189663748381</v>
      </c>
      <c r="O76" s="231">
        <v>2.0781143027689821</v>
      </c>
      <c r="P76" s="231">
        <v>2.8100369147851678</v>
      </c>
      <c r="Q76" s="231">
        <v>3.577158420160246</v>
      </c>
      <c r="R76" s="231">
        <v>4.0586832244382096</v>
      </c>
      <c r="S76" s="231">
        <v>5.20402130646589</v>
      </c>
      <c r="T76" s="231">
        <v>6.9484077672738831</v>
      </c>
      <c r="U76" s="231">
        <v>5.7686006365583191</v>
      </c>
      <c r="V76" s="231">
        <v>5.2411324953725211</v>
      </c>
      <c r="W76" s="231">
        <v>5.2873205116815107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126.4917214607199</v>
      </c>
      <c r="C79" s="263">
        <f t="shared" si="4"/>
        <v>168.36183646032549</v>
      </c>
      <c r="D79" s="263">
        <f t="shared" si="4"/>
        <v>89.367199888700043</v>
      </c>
      <c r="E79" s="263">
        <f t="shared" si="4"/>
        <v>135.95591052720999</v>
      </c>
      <c r="F79" s="263">
        <f t="shared" si="4"/>
        <v>200.01670253697571</v>
      </c>
      <c r="G79" s="263">
        <f t="shared" si="4"/>
        <v>244.8674438039358</v>
      </c>
      <c r="H79" s="263">
        <f t="shared" si="4"/>
        <v>237.72161900642459</v>
      </c>
      <c r="I79" s="263">
        <f t="shared" si="4"/>
        <v>269.41902518955692</v>
      </c>
      <c r="J79" s="263">
        <f t="shared" si="4"/>
        <v>244.10518115535751</v>
      </c>
      <c r="K79" s="263">
        <f t="shared" si="4"/>
        <v>183.54673552675791</v>
      </c>
      <c r="L79" s="263">
        <f t="shared" si="4"/>
        <v>221.2363049374309</v>
      </c>
      <c r="M79" s="263">
        <f t="shared" si="4"/>
        <v>206.47111705919789</v>
      </c>
      <c r="N79" s="263">
        <f t="shared" si="4"/>
        <v>173.19358358202541</v>
      </c>
      <c r="O79" s="263">
        <f t="shared" si="4"/>
        <v>237.50691823636089</v>
      </c>
      <c r="P79" s="263">
        <f t="shared" si="4"/>
        <v>228.9379468999532</v>
      </c>
      <c r="Q79" s="263">
        <f t="shared" si="4"/>
        <v>239.02224552713261</v>
      </c>
      <c r="R79" s="263">
        <f t="shared" si="4"/>
        <v>235.71897114863509</v>
      </c>
      <c r="S79" s="263">
        <f t="shared" si="4"/>
        <v>275.81588825767381</v>
      </c>
      <c r="T79" s="263">
        <f t="shared" si="4"/>
        <v>332.77321925100358</v>
      </c>
      <c r="U79" s="263">
        <f t="shared" si="4"/>
        <v>266.8196996244825</v>
      </c>
      <c r="V79" s="263">
        <f t="shared" si="4"/>
        <v>253.94947794461009</v>
      </c>
      <c r="W79" s="263">
        <f t="shared" si="4"/>
        <v>280.88391340725559</v>
      </c>
      <c r="DA79" s="70"/>
    </row>
    <row r="80" spans="1:105" ht="12" customHeight="1" x14ac:dyDescent="0.25">
      <c r="A80" s="60" t="s">
        <v>1523</v>
      </c>
      <c r="B80" s="264">
        <v>126.4917214607199</v>
      </c>
      <c r="C80" s="264">
        <v>168.36183646032549</v>
      </c>
      <c r="D80" s="264">
        <v>89.367199888700043</v>
      </c>
      <c r="E80" s="264">
        <v>135.95591052720999</v>
      </c>
      <c r="F80" s="264">
        <v>200.01670253697571</v>
      </c>
      <c r="G80" s="264">
        <v>244.8674438039358</v>
      </c>
      <c r="H80" s="264">
        <v>237.72161900642459</v>
      </c>
      <c r="I80" s="264">
        <v>269.41902518955692</v>
      </c>
      <c r="J80" s="264">
        <v>244.10518115535751</v>
      </c>
      <c r="K80" s="264">
        <v>183.54673552675791</v>
      </c>
      <c r="L80" s="264">
        <v>221.2363049374309</v>
      </c>
      <c r="M80" s="264">
        <v>206.47111705919789</v>
      </c>
      <c r="N80" s="264">
        <v>173.19358358202541</v>
      </c>
      <c r="O80" s="264">
        <v>237.50691823636089</v>
      </c>
      <c r="P80" s="264">
        <v>228.9379468999532</v>
      </c>
      <c r="Q80" s="264">
        <v>239.02224552713261</v>
      </c>
      <c r="R80" s="264">
        <v>235.71897114863509</v>
      </c>
      <c r="S80" s="264">
        <v>275.81588825767381</v>
      </c>
      <c r="T80" s="264">
        <v>332.77321925100358</v>
      </c>
      <c r="U80" s="264">
        <v>266.8196996244825</v>
      </c>
      <c r="V80" s="264">
        <v>253.94947794461009</v>
      </c>
      <c r="W80" s="264">
        <v>280.88391340725559</v>
      </c>
      <c r="DA80" s="72" t="s">
        <v>1763</v>
      </c>
    </row>
    <row r="81" spans="1:105" ht="12" customHeight="1" x14ac:dyDescent="0.25">
      <c r="A81" s="59" t="s">
        <v>30</v>
      </c>
      <c r="B81" s="232">
        <v>24.350876978112531</v>
      </c>
      <c r="C81" s="232">
        <v>51.685099424001997</v>
      </c>
      <c r="D81" s="232">
        <v>39.64796705196936</v>
      </c>
      <c r="E81" s="232">
        <v>42.749102415172388</v>
      </c>
      <c r="F81" s="232">
        <v>57.157046372276682</v>
      </c>
      <c r="G81" s="232">
        <v>56.786496433143093</v>
      </c>
      <c r="H81" s="232">
        <v>47.156486019360543</v>
      </c>
      <c r="I81" s="232">
        <v>70.032805014145808</v>
      </c>
      <c r="J81" s="232">
        <v>67.937448862117449</v>
      </c>
      <c r="K81" s="232">
        <v>38.256857632955729</v>
      </c>
      <c r="L81" s="232">
        <v>34.45758006930145</v>
      </c>
      <c r="M81" s="232">
        <v>34.265336081185048</v>
      </c>
      <c r="N81" s="232">
        <v>32.011122193463677</v>
      </c>
      <c r="O81" s="232">
        <v>29.313594969134581</v>
      </c>
      <c r="P81" s="232">
        <v>21.991901962516291</v>
      </c>
      <c r="Q81" s="232">
        <v>19.09319429760059</v>
      </c>
      <c r="R81" s="232">
        <v>16.186115418758281</v>
      </c>
      <c r="S81" s="232">
        <v>18.264458992738899</v>
      </c>
      <c r="T81" s="232">
        <v>18.165290918319389</v>
      </c>
      <c r="U81" s="232">
        <v>15.09709814543058</v>
      </c>
      <c r="V81" s="232">
        <v>14.751164825024849</v>
      </c>
      <c r="W81" s="232">
        <v>18.077701031424809</v>
      </c>
      <c r="DA81" s="71" t="s">
        <v>1764</v>
      </c>
    </row>
    <row r="82" spans="1:105" ht="12" customHeight="1" x14ac:dyDescent="0.25">
      <c r="A82" s="59" t="s">
        <v>33</v>
      </c>
      <c r="B82" s="297">
        <v>2.1703620371329628</v>
      </c>
      <c r="C82" s="297">
        <v>4.4669630637674516</v>
      </c>
      <c r="D82" s="297">
        <v>2.272610192893656</v>
      </c>
      <c r="E82" s="297">
        <v>3.499362179310797</v>
      </c>
      <c r="F82" s="297">
        <v>3.7469168323523312</v>
      </c>
      <c r="G82" s="297">
        <v>4.3077604392965441</v>
      </c>
      <c r="H82" s="297">
        <v>5.3485249210987122</v>
      </c>
      <c r="I82" s="297">
        <v>5.0466153260306328</v>
      </c>
      <c r="J82" s="297">
        <v>3.764251359904891</v>
      </c>
      <c r="K82" s="297">
        <v>0.89923888223003512</v>
      </c>
      <c r="L82" s="297">
        <v>1.126025750307053</v>
      </c>
      <c r="M82" s="297">
        <v>2.1462186585689249</v>
      </c>
      <c r="N82" s="297">
        <v>0.99696626136584454</v>
      </c>
      <c r="O82" s="297">
        <v>2.257304486132377</v>
      </c>
      <c r="P82" s="297">
        <v>2.0071390450309621</v>
      </c>
      <c r="Q82" s="297">
        <v>1.0949568347568861</v>
      </c>
      <c r="R82" s="297">
        <v>2.092863165608509</v>
      </c>
      <c r="S82" s="297">
        <v>1.9473533608133291</v>
      </c>
      <c r="T82" s="297">
        <v>1.6584279652880991</v>
      </c>
      <c r="U82" s="297">
        <v>1.524329410523946</v>
      </c>
      <c r="V82" s="297">
        <v>1.349626962498129</v>
      </c>
      <c r="W82" s="297">
        <v>1.187890293669869</v>
      </c>
      <c r="DA82" s="122" t="s">
        <v>1765</v>
      </c>
    </row>
    <row r="83" spans="1:105" ht="12" customHeight="1" x14ac:dyDescent="0.25">
      <c r="A83" s="59" t="s">
        <v>160</v>
      </c>
      <c r="B83" s="297">
        <v>12.27180893033516</v>
      </c>
      <c r="C83" s="297">
        <v>13.245413738803039</v>
      </c>
      <c r="D83" s="297">
        <v>3.615767835349144</v>
      </c>
      <c r="E83" s="297">
        <v>10.38677980740268</v>
      </c>
      <c r="F83" s="297">
        <v>6.9376653800912971</v>
      </c>
      <c r="G83" s="297">
        <v>6.8331993176881616</v>
      </c>
      <c r="H83" s="297">
        <v>6.5375691724592464</v>
      </c>
      <c r="I83" s="297">
        <v>6.5177828167513692</v>
      </c>
      <c r="J83" s="297">
        <v>5.0638535917090648</v>
      </c>
      <c r="K83" s="297">
        <v>2.899760327363309</v>
      </c>
      <c r="L83" s="297">
        <v>4.8499019928934519</v>
      </c>
      <c r="M83" s="297">
        <v>4.6205111197795414</v>
      </c>
      <c r="N83" s="297">
        <v>3.2191232717337441</v>
      </c>
      <c r="O83" s="297">
        <v>4.850709244400381</v>
      </c>
      <c r="P83" s="297">
        <v>3.2359535100597059</v>
      </c>
      <c r="Q83" s="297">
        <v>3.5384409108261869</v>
      </c>
      <c r="R83" s="297">
        <v>2.2510262769281302</v>
      </c>
      <c r="S83" s="297">
        <v>2.0543863057636149</v>
      </c>
      <c r="T83" s="297">
        <v>2.2483717335633382</v>
      </c>
      <c r="U83" s="297">
        <v>1.8724420419810941</v>
      </c>
      <c r="V83" s="297">
        <v>2.3426033622606841</v>
      </c>
      <c r="W83" s="297">
        <v>2.4119540389958218</v>
      </c>
      <c r="DA83" s="122" t="s">
        <v>1766</v>
      </c>
    </row>
    <row r="84" spans="1:105" ht="12" customHeight="1" x14ac:dyDescent="0.25">
      <c r="A84" s="59" t="s">
        <v>70</v>
      </c>
      <c r="B84" s="297">
        <v>28.801972194330709</v>
      </c>
      <c r="C84" s="297">
        <v>32.760114508079951</v>
      </c>
      <c r="D84" s="297">
        <v>7.1429141934399532</v>
      </c>
      <c r="E84" s="297">
        <v>2.1997797912089601</v>
      </c>
      <c r="F84" s="297">
        <v>0.98137189280546422</v>
      </c>
      <c r="G84" s="297">
        <v>1.1282649723001441</v>
      </c>
      <c r="H84" s="297">
        <v>0.93391604223071922</v>
      </c>
      <c r="I84" s="297">
        <v>1.1070494518944931</v>
      </c>
      <c r="J84" s="297">
        <v>1.030724071995234</v>
      </c>
      <c r="K84" s="297">
        <v>0</v>
      </c>
      <c r="L84" s="297">
        <v>0</v>
      </c>
      <c r="M84" s="297">
        <v>1.1752715637312601</v>
      </c>
      <c r="N84" s="297">
        <v>2.1824308913700472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1767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23.601336760115071</v>
      </c>
      <c r="F85" s="297">
        <v>50.685752572571189</v>
      </c>
      <c r="G85" s="297">
        <v>68.692935085956464</v>
      </c>
      <c r="H85" s="297">
        <v>77.374670790818953</v>
      </c>
      <c r="I85" s="297">
        <v>69.954977935386751</v>
      </c>
      <c r="J85" s="297">
        <v>66.262105182099148</v>
      </c>
      <c r="K85" s="297">
        <v>56.259706684292958</v>
      </c>
      <c r="L85" s="297">
        <v>52.515272227070056</v>
      </c>
      <c r="M85" s="297">
        <v>45.929454702650943</v>
      </c>
      <c r="N85" s="297">
        <v>35.516969596209741</v>
      </c>
      <c r="O85" s="297">
        <v>84.061683532721929</v>
      </c>
      <c r="P85" s="297">
        <v>78.741518519842288</v>
      </c>
      <c r="Q85" s="297">
        <v>58.497169346757978</v>
      </c>
      <c r="R85" s="297">
        <v>54.199969607310848</v>
      </c>
      <c r="S85" s="297">
        <v>63.032362759281114</v>
      </c>
      <c r="T85" s="297">
        <v>76.142477676181272</v>
      </c>
      <c r="U85" s="297">
        <v>53.224740544129119</v>
      </c>
      <c r="V85" s="297">
        <v>63.836184203834947</v>
      </c>
      <c r="W85" s="297">
        <v>76.130350285093499</v>
      </c>
      <c r="DA85" s="122" t="s">
        <v>1768</v>
      </c>
    </row>
    <row r="86" spans="1:105" ht="12" customHeight="1" x14ac:dyDescent="0.25">
      <c r="A86" s="59" t="s">
        <v>162</v>
      </c>
      <c r="B86" s="297">
        <v>58.896701320808504</v>
      </c>
      <c r="C86" s="297">
        <v>66.204245725673033</v>
      </c>
      <c r="D86" s="297">
        <v>36.687940615047928</v>
      </c>
      <c r="E86" s="297">
        <v>46.26120172874402</v>
      </c>
      <c r="F86" s="297">
        <v>66.337408674332195</v>
      </c>
      <c r="G86" s="297">
        <v>85.287079477269828</v>
      </c>
      <c r="H86" s="297">
        <v>79.03788855870134</v>
      </c>
      <c r="I86" s="297">
        <v>97.439310725835227</v>
      </c>
      <c r="J86" s="297">
        <v>84.040034235048623</v>
      </c>
      <c r="K86" s="297">
        <v>52.518699053257173</v>
      </c>
      <c r="L86" s="297">
        <v>83.643664485313636</v>
      </c>
      <c r="M86" s="297">
        <v>70.005998723788338</v>
      </c>
      <c r="N86" s="297">
        <v>55.522396294091621</v>
      </c>
      <c r="O86" s="297">
        <v>56.67570231525913</v>
      </c>
      <c r="P86" s="297">
        <v>47.016419978746448</v>
      </c>
      <c r="Q86" s="297">
        <v>59.654382689632101</v>
      </c>
      <c r="R86" s="297">
        <v>61.803656470643091</v>
      </c>
      <c r="S86" s="297">
        <v>63.59119687431091</v>
      </c>
      <c r="T86" s="297">
        <v>65.104675160064403</v>
      </c>
      <c r="U86" s="297">
        <v>54.511863713450317</v>
      </c>
      <c r="V86" s="297">
        <v>43.872894274025562</v>
      </c>
      <c r="W86" s="297">
        <v>54.016978667487578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7.258347845256016</v>
      </c>
      <c r="F87" s="297">
        <v>14.170540812546511</v>
      </c>
      <c r="G87" s="297">
        <v>21.831708078281562</v>
      </c>
      <c r="H87" s="297">
        <v>21.332563501755111</v>
      </c>
      <c r="I87" s="297">
        <v>19.320483919512629</v>
      </c>
      <c r="J87" s="297">
        <v>16.006763852483111</v>
      </c>
      <c r="K87" s="297">
        <v>32.71247294665865</v>
      </c>
      <c r="L87" s="297">
        <v>44.64386041254523</v>
      </c>
      <c r="M87" s="297">
        <v>48.328326209493859</v>
      </c>
      <c r="N87" s="297">
        <v>43.744575073790678</v>
      </c>
      <c r="O87" s="297">
        <v>60.347923688712498</v>
      </c>
      <c r="P87" s="297">
        <v>75.945013883757511</v>
      </c>
      <c r="Q87" s="297">
        <v>97.144101447558867</v>
      </c>
      <c r="R87" s="297">
        <v>99.18534020938624</v>
      </c>
      <c r="S87" s="297">
        <v>126.92612996476601</v>
      </c>
      <c r="T87" s="297">
        <v>169.45397579758711</v>
      </c>
      <c r="U87" s="297">
        <v>140.5892257689674</v>
      </c>
      <c r="V87" s="297">
        <v>127.7970043169659</v>
      </c>
      <c r="W87" s="297">
        <v>129.05903909058401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14.13522354552105</v>
      </c>
      <c r="C89" s="263">
        <f t="shared" si="5"/>
        <v>18.8141339798287</v>
      </c>
      <c r="D89" s="263">
        <f t="shared" si="5"/>
        <v>9.9866246856029619</v>
      </c>
      <c r="E89" s="263">
        <f t="shared" si="5"/>
        <v>14.22183426607374</v>
      </c>
      <c r="F89" s="263">
        <f t="shared" si="5"/>
        <v>19.99239068952209</v>
      </c>
      <c r="G89" s="263">
        <f t="shared" si="5"/>
        <v>23.87287595942292</v>
      </c>
      <c r="H89" s="263">
        <f t="shared" si="5"/>
        <v>22.360029196698651</v>
      </c>
      <c r="I89" s="263">
        <f t="shared" si="5"/>
        <v>26.18992461363371</v>
      </c>
      <c r="J89" s="263">
        <f t="shared" si="5"/>
        <v>24.273035986187001</v>
      </c>
      <c r="K89" s="263">
        <f t="shared" si="5"/>
        <v>16.758465232025731</v>
      </c>
      <c r="L89" s="263">
        <f t="shared" si="5"/>
        <v>19.958735170461619</v>
      </c>
      <c r="M89" s="263">
        <f t="shared" si="5"/>
        <v>18.490690910319419</v>
      </c>
      <c r="N89" s="263">
        <f t="shared" si="5"/>
        <v>16.02080422602684</v>
      </c>
      <c r="O89" s="263">
        <f t="shared" si="5"/>
        <v>19.938452107819181</v>
      </c>
      <c r="P89" s="263">
        <f t="shared" si="5"/>
        <v>18.106907951277179</v>
      </c>
      <c r="Q89" s="263">
        <f t="shared" si="5"/>
        <v>17.746674920788099</v>
      </c>
      <c r="R89" s="263">
        <f t="shared" si="5"/>
        <v>16.990624898078369</v>
      </c>
      <c r="S89" s="263">
        <f t="shared" si="5"/>
        <v>18.87492214298361</v>
      </c>
      <c r="T89" s="263">
        <f t="shared" si="5"/>
        <v>21.033156856526869</v>
      </c>
      <c r="U89" s="263">
        <f t="shared" si="5"/>
        <v>17.169498594111381</v>
      </c>
      <c r="V89" s="263">
        <f t="shared" si="5"/>
        <v>16.126506164104882</v>
      </c>
      <c r="W89" s="263">
        <f t="shared" si="5"/>
        <v>18.518102486429878</v>
      </c>
      <c r="DA89" s="70"/>
    </row>
    <row r="90" spans="1:105" ht="12" customHeight="1" x14ac:dyDescent="0.25">
      <c r="A90" s="60" t="s">
        <v>1535</v>
      </c>
      <c r="B90" s="264">
        <v>14.13522354552105</v>
      </c>
      <c r="C90" s="264">
        <v>18.8141339798287</v>
      </c>
      <c r="D90" s="264">
        <v>9.9866246856029619</v>
      </c>
      <c r="E90" s="264">
        <v>14.22183426607374</v>
      </c>
      <c r="F90" s="264">
        <v>19.99239068952209</v>
      </c>
      <c r="G90" s="264">
        <v>23.87287595942292</v>
      </c>
      <c r="H90" s="264">
        <v>22.360029196698651</v>
      </c>
      <c r="I90" s="264">
        <v>26.18992461363371</v>
      </c>
      <c r="J90" s="264">
        <v>24.273035986187001</v>
      </c>
      <c r="K90" s="264">
        <v>16.758465232025731</v>
      </c>
      <c r="L90" s="264">
        <v>19.958735170461619</v>
      </c>
      <c r="M90" s="264">
        <v>18.490690910319419</v>
      </c>
      <c r="N90" s="264">
        <v>16.02080422602684</v>
      </c>
      <c r="O90" s="264">
        <v>19.938452107819181</v>
      </c>
      <c r="P90" s="264">
        <v>18.106907951277179</v>
      </c>
      <c r="Q90" s="264">
        <v>17.746674920788099</v>
      </c>
      <c r="R90" s="264">
        <v>16.990624898078369</v>
      </c>
      <c r="S90" s="264">
        <v>18.87492214298361</v>
      </c>
      <c r="T90" s="264">
        <v>21.033156856526869</v>
      </c>
      <c r="U90" s="264">
        <v>17.169498594111381</v>
      </c>
      <c r="V90" s="264">
        <v>16.126506164104882</v>
      </c>
      <c r="W90" s="264">
        <v>18.518102486429878</v>
      </c>
      <c r="DA90" s="72" t="s">
        <v>1772</v>
      </c>
    </row>
    <row r="91" spans="1:105" ht="12" customHeight="1" x14ac:dyDescent="0.25">
      <c r="A91" s="59" t="s">
        <v>30</v>
      </c>
      <c r="B91" s="232">
        <v>2.7211669320350791</v>
      </c>
      <c r="C91" s="232">
        <v>5.7757173820867038</v>
      </c>
      <c r="D91" s="232">
        <v>4.43058937717971</v>
      </c>
      <c r="E91" s="232">
        <v>5.7848951685872008</v>
      </c>
      <c r="F91" s="232">
        <v>8.4544431975624743</v>
      </c>
      <c r="G91" s="232">
        <v>8.7834157466360967</v>
      </c>
      <c r="H91" s="232">
        <v>7.5849733563691917</v>
      </c>
      <c r="I91" s="232">
        <v>10.1816232001275</v>
      </c>
      <c r="J91" s="232">
        <v>10.18960528345001</v>
      </c>
      <c r="K91" s="232">
        <v>6.779056083908892</v>
      </c>
      <c r="L91" s="232">
        <v>5.5427578053394404</v>
      </c>
      <c r="M91" s="232">
        <v>5.6462962440141951</v>
      </c>
      <c r="N91" s="232">
        <v>5.4597337357621356</v>
      </c>
      <c r="O91" s="232">
        <v>6.2780299777551098</v>
      </c>
      <c r="P91" s="232">
        <v>5.3629327765648274</v>
      </c>
      <c r="Q91" s="232">
        <v>4.0637653071907192</v>
      </c>
      <c r="R91" s="232">
        <v>3.3402160330072048</v>
      </c>
      <c r="S91" s="232">
        <v>4.0152655380356048</v>
      </c>
      <c r="T91" s="232">
        <v>4.3827436109040292</v>
      </c>
      <c r="U91" s="232">
        <v>3.5505376581527419</v>
      </c>
      <c r="V91" s="232">
        <v>3.817376687187692</v>
      </c>
      <c r="W91" s="232">
        <v>4.4225751426788467</v>
      </c>
      <c r="DA91" s="71" t="s">
        <v>1773</v>
      </c>
    </row>
    <row r="92" spans="1:105" ht="12" customHeight="1" x14ac:dyDescent="0.25">
      <c r="A92" s="59" t="s">
        <v>33</v>
      </c>
      <c r="B92" s="297">
        <v>0.24253407428812371</v>
      </c>
      <c r="C92" s="297">
        <v>0.4991751297775342</v>
      </c>
      <c r="D92" s="297">
        <v>0.25396012274492707</v>
      </c>
      <c r="E92" s="297">
        <v>0.47354078145619888</v>
      </c>
      <c r="F92" s="297">
        <v>0.55422905023445346</v>
      </c>
      <c r="G92" s="297">
        <v>0.66630014619408817</v>
      </c>
      <c r="H92" s="297">
        <v>0.86029351308650526</v>
      </c>
      <c r="I92" s="297">
        <v>0.73369524004148912</v>
      </c>
      <c r="J92" s="297">
        <v>0.56458162894763242</v>
      </c>
      <c r="K92" s="297">
        <v>0.15934374103474891</v>
      </c>
      <c r="L92" s="297">
        <v>0.18112960933342021</v>
      </c>
      <c r="M92" s="297">
        <v>0.35365730317073829</v>
      </c>
      <c r="N92" s="297">
        <v>0.1700399722852326</v>
      </c>
      <c r="O92" s="297">
        <v>0.48344207688554691</v>
      </c>
      <c r="P92" s="297">
        <v>0.48945979252118937</v>
      </c>
      <c r="Q92" s="297">
        <v>0.233048882685679</v>
      </c>
      <c r="R92" s="297">
        <v>0.43188961154658839</v>
      </c>
      <c r="S92" s="297">
        <v>0.42810689564690119</v>
      </c>
      <c r="T92" s="297">
        <v>0.4001292685976674</v>
      </c>
      <c r="U92" s="297">
        <v>0.35849200444743368</v>
      </c>
      <c r="V92" s="297">
        <v>0.34926289307675862</v>
      </c>
      <c r="W92" s="297">
        <v>0.29060852792517827</v>
      </c>
      <c r="DA92" s="122" t="s">
        <v>1774</v>
      </c>
    </row>
    <row r="93" spans="1:105" ht="12" customHeight="1" x14ac:dyDescent="0.25">
      <c r="A93" s="59" t="s">
        <v>160</v>
      </c>
      <c r="B93" s="297">
        <v>1.3713526903978139</v>
      </c>
      <c r="C93" s="297">
        <v>1.4801512857032091</v>
      </c>
      <c r="D93" s="297">
        <v>0.40405558601901292</v>
      </c>
      <c r="E93" s="297">
        <v>1.4055600920335849</v>
      </c>
      <c r="F93" s="297">
        <v>1.0261918976297379</v>
      </c>
      <c r="G93" s="297">
        <v>1.0569208219694921</v>
      </c>
      <c r="H93" s="297">
        <v>1.051547563746914</v>
      </c>
      <c r="I93" s="297">
        <v>0.9475789057288776</v>
      </c>
      <c r="J93" s="297">
        <v>0.75950260389403412</v>
      </c>
      <c r="K93" s="297">
        <v>0.51383305125813972</v>
      </c>
      <c r="L93" s="297">
        <v>0.78014277474438043</v>
      </c>
      <c r="M93" s="297">
        <v>0.76137512613986202</v>
      </c>
      <c r="N93" s="297">
        <v>0.54904529182205442</v>
      </c>
      <c r="O93" s="297">
        <v>1.0388660306518001</v>
      </c>
      <c r="P93" s="297">
        <v>0.7891177930912141</v>
      </c>
      <c r="Q93" s="297">
        <v>0.75311617274888454</v>
      </c>
      <c r="R93" s="297">
        <v>0.46452863249709059</v>
      </c>
      <c r="S93" s="297">
        <v>0.45163705854218322</v>
      </c>
      <c r="T93" s="297">
        <v>0.54246512728702345</v>
      </c>
      <c r="U93" s="297">
        <v>0.44036118191193507</v>
      </c>
      <c r="V93" s="297">
        <v>0.60623005494797433</v>
      </c>
      <c r="W93" s="297">
        <v>0.59006662183449332</v>
      </c>
      <c r="DA93" s="122" t="s">
        <v>1775</v>
      </c>
    </row>
    <row r="94" spans="1:105" ht="12" customHeight="1" x14ac:dyDescent="0.25">
      <c r="A94" s="59" t="s">
        <v>70</v>
      </c>
      <c r="B94" s="297">
        <v>3.2185688582408289</v>
      </c>
      <c r="C94" s="297">
        <v>3.6608841796210161</v>
      </c>
      <c r="D94" s="297">
        <v>0.79820788052206781</v>
      </c>
      <c r="E94" s="297">
        <v>0.29767865913376418</v>
      </c>
      <c r="F94" s="297">
        <v>0.14516063110343819</v>
      </c>
      <c r="G94" s="297">
        <v>0.1745136774857465</v>
      </c>
      <c r="H94" s="297">
        <v>0.15021747579956399</v>
      </c>
      <c r="I94" s="297">
        <v>0.16094686455612739</v>
      </c>
      <c r="J94" s="297">
        <v>0.15459325638054869</v>
      </c>
      <c r="K94" s="297">
        <v>0</v>
      </c>
      <c r="L94" s="297">
        <v>0</v>
      </c>
      <c r="M94" s="297">
        <v>0.19366310606935111</v>
      </c>
      <c r="N94" s="297">
        <v>0.37222973601392512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1776</v>
      </c>
    </row>
    <row r="95" spans="1:105" ht="12" customHeight="1" x14ac:dyDescent="0.25">
      <c r="A95" s="59" t="s">
        <v>162</v>
      </c>
      <c r="B95" s="297">
        <v>6.5816009905592061</v>
      </c>
      <c r="C95" s="297">
        <v>7.3982060026402374</v>
      </c>
      <c r="D95" s="297">
        <v>4.0998117191372456</v>
      </c>
      <c r="E95" s="297">
        <v>6.2601595648629944</v>
      </c>
      <c r="F95" s="297">
        <v>9.8123659129919858</v>
      </c>
      <c r="G95" s="297">
        <v>13.1917255671375</v>
      </c>
      <c r="H95" s="297">
        <v>12.712997287696471</v>
      </c>
      <c r="I95" s="297">
        <v>14.166080403179709</v>
      </c>
      <c r="J95" s="297">
        <v>12.60475321351478</v>
      </c>
      <c r="K95" s="297">
        <v>9.3062323558239548</v>
      </c>
      <c r="L95" s="297">
        <v>13.45470498104438</v>
      </c>
      <c r="M95" s="297">
        <v>11.53569913092527</v>
      </c>
      <c r="N95" s="297">
        <v>9.4697554901434877</v>
      </c>
      <c r="O95" s="297">
        <v>12.13811402252672</v>
      </c>
      <c r="P95" s="297">
        <v>11.46539758909995</v>
      </c>
      <c r="Q95" s="297">
        <v>12.696744558162809</v>
      </c>
      <c r="R95" s="297">
        <v>12.753990621027491</v>
      </c>
      <c r="S95" s="297">
        <v>13.97991265075893</v>
      </c>
      <c r="T95" s="297">
        <v>15.70781884973815</v>
      </c>
      <c r="U95" s="297">
        <v>12.82010774959927</v>
      </c>
      <c r="V95" s="297">
        <v>11.35363652889245</v>
      </c>
      <c r="W95" s="297">
        <v>13.214852193991369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16.046335320268948</v>
      </c>
      <c r="C97" s="281">
        <v>19.729508747837329</v>
      </c>
      <c r="D97" s="281">
        <v>19.600065862759319</v>
      </c>
      <c r="E97" s="281">
        <v>19.15519531647389</v>
      </c>
      <c r="F97" s="281">
        <v>18.383498389640881</v>
      </c>
      <c r="G97" s="281">
        <v>18.3653949367623</v>
      </c>
      <c r="H97" s="281">
        <v>17.19447234882476</v>
      </c>
      <c r="I97" s="281">
        <v>27.915426533337261</v>
      </c>
      <c r="J97" s="281">
        <v>36.311524072823367</v>
      </c>
      <c r="K97" s="281">
        <v>15.768406959995859</v>
      </c>
      <c r="L97" s="281">
        <v>21.233730381172599</v>
      </c>
      <c r="M97" s="281">
        <v>16.71072201805941</v>
      </c>
      <c r="N97" s="281">
        <v>16.783458429865401</v>
      </c>
      <c r="O97" s="281">
        <v>18.083157404015761</v>
      </c>
      <c r="P97" s="281">
        <v>18.118278677472588</v>
      </c>
      <c r="Q97" s="281">
        <v>15.084418092223039</v>
      </c>
      <c r="R97" s="281">
        <v>16.216297865070779</v>
      </c>
      <c r="S97" s="281">
        <v>17.29781396887876</v>
      </c>
      <c r="T97" s="281">
        <v>17.342603032124771</v>
      </c>
      <c r="U97" s="281">
        <v>17.254263327319361</v>
      </c>
      <c r="V97" s="281">
        <v>16.960415659903099</v>
      </c>
      <c r="W97" s="281">
        <v>17.491654427272049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40.703602581657876</v>
      </c>
      <c r="C99" s="225">
        <f t="shared" si="6"/>
        <v>40.986688532217727</v>
      </c>
      <c r="D99" s="225">
        <f t="shared" si="6"/>
        <v>40.965241156444954</v>
      </c>
      <c r="E99" s="225">
        <f t="shared" si="6"/>
        <v>34.899055584904914</v>
      </c>
      <c r="F99" s="225">
        <f t="shared" si="6"/>
        <v>37.295007243070742</v>
      </c>
      <c r="G99" s="225">
        <f t="shared" si="6"/>
        <v>34.251444495431237</v>
      </c>
      <c r="H99" s="225">
        <f t="shared" si="6"/>
        <v>47.651548394770401</v>
      </c>
      <c r="I99" s="225">
        <f t="shared" si="6"/>
        <v>46.374693534802347</v>
      </c>
      <c r="J99" s="225">
        <f t="shared" si="6"/>
        <v>45.945486820849311</v>
      </c>
      <c r="K99" s="225">
        <f t="shared" si="6"/>
        <v>37.141889650558902</v>
      </c>
      <c r="L99" s="225">
        <f t="shared" si="6"/>
        <v>38.442368495710809</v>
      </c>
      <c r="M99" s="225">
        <f t="shared" si="6"/>
        <v>42.920642264022248</v>
      </c>
      <c r="N99" s="225">
        <f t="shared" si="6"/>
        <v>42.505357220792263</v>
      </c>
      <c r="O99" s="225">
        <f t="shared" si="6"/>
        <v>37.0289909408299</v>
      </c>
      <c r="P99" s="225">
        <f t="shared" si="6"/>
        <v>34.886086285438118</v>
      </c>
      <c r="Q99" s="225">
        <f t="shared" si="6"/>
        <v>37.761095014394861</v>
      </c>
      <c r="R99" s="225">
        <f t="shared" si="6"/>
        <v>39.780271749212716</v>
      </c>
      <c r="S99" s="225">
        <f t="shared" si="6"/>
        <v>40.314032681825729</v>
      </c>
      <c r="T99" s="225">
        <f t="shared" si="6"/>
        <v>45.186544841360472</v>
      </c>
      <c r="U99" s="225">
        <f t="shared" si="6"/>
        <v>47.367936310960175</v>
      </c>
      <c r="V99" s="225">
        <f t="shared" si="6"/>
        <v>40.71872856555968</v>
      </c>
      <c r="W99" s="225">
        <f t="shared" si="6"/>
        <v>43.256377561236128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0.20786862578492529</v>
      </c>
      <c r="C104" s="262">
        <v>0.19096128138329921</v>
      </c>
      <c r="D104" s="262">
        <v>0.16280720125757431</v>
      </c>
      <c r="E104" s="262">
        <v>0.14250373478556341</v>
      </c>
      <c r="F104" s="262">
        <v>0.15795363732412321</v>
      </c>
      <c r="G104" s="262">
        <v>0.15555812529275281</v>
      </c>
      <c r="H104" s="262">
        <v>0.2444914556086446</v>
      </c>
      <c r="I104" s="262">
        <v>0.22664950020073449</v>
      </c>
      <c r="J104" s="262">
        <v>0.21576945062237771</v>
      </c>
      <c r="K104" s="262">
        <v>0.18274641313944581</v>
      </c>
      <c r="L104" s="262">
        <v>0.18896049901035869</v>
      </c>
      <c r="M104" s="262">
        <v>0.20387306716340331</v>
      </c>
      <c r="N104" s="262">
        <v>0.1910423575517548</v>
      </c>
      <c r="O104" s="262">
        <v>0.16957241545163779</v>
      </c>
      <c r="P104" s="262">
        <v>0.14679443987918869</v>
      </c>
      <c r="Q104" s="262">
        <v>0.14765229220226281</v>
      </c>
      <c r="R104" s="262">
        <v>0.19516028179264111</v>
      </c>
      <c r="S104" s="262">
        <v>0.19296670047619241</v>
      </c>
      <c r="T104" s="262">
        <v>0.21869328947556441</v>
      </c>
      <c r="U104" s="262">
        <v>0.21351710212324879</v>
      </c>
      <c r="V104" s="262">
        <v>0.17541102711680229</v>
      </c>
      <c r="W104" s="262">
        <v>0.16977992670848621</v>
      </c>
      <c r="DA104" s="68" t="s">
        <v>1784</v>
      </c>
    </row>
    <row r="105" spans="1:105" ht="12" customHeight="1" x14ac:dyDescent="0.25">
      <c r="A105" s="37" t="s">
        <v>160</v>
      </c>
      <c r="B105" s="228">
        <v>3.5843437627710507E-2</v>
      </c>
      <c r="C105" s="228">
        <v>3.183602292398402E-2</v>
      </c>
      <c r="D105" s="228">
        <v>1.460592745193284E-2</v>
      </c>
      <c r="E105" s="228">
        <v>2.6128996564611592E-2</v>
      </c>
      <c r="F105" s="228">
        <v>1.495501021956201E-2</v>
      </c>
      <c r="G105" s="228">
        <v>1.153882391060964E-2</v>
      </c>
      <c r="H105" s="228">
        <v>1.8678016402064131E-2</v>
      </c>
      <c r="I105" s="228">
        <v>1.4210210842692221E-2</v>
      </c>
      <c r="J105" s="228">
        <v>1.226237074682511E-2</v>
      </c>
      <c r="K105" s="228">
        <v>9.5621712460491181E-3</v>
      </c>
      <c r="L105" s="228">
        <v>1.035600594710088E-2</v>
      </c>
      <c r="M105" s="228">
        <v>1.262283035648702E-2</v>
      </c>
      <c r="N105" s="228">
        <v>1.0469407390671599E-2</v>
      </c>
      <c r="O105" s="228">
        <v>1.33689981647796E-2</v>
      </c>
      <c r="P105" s="228">
        <v>9.4526875052005493E-3</v>
      </c>
      <c r="Q105" s="228">
        <v>8.2676937275194002E-3</v>
      </c>
      <c r="R105" s="228">
        <v>6.8583732474202467E-3</v>
      </c>
      <c r="S105" s="228">
        <v>6.0389157613121346E-3</v>
      </c>
      <c r="T105" s="228">
        <v>7.3003944595617654E-3</v>
      </c>
      <c r="U105" s="228">
        <v>7.0905971677948671E-3</v>
      </c>
      <c r="V105" s="228">
        <v>8.8913564262648424E-3</v>
      </c>
      <c r="W105" s="228">
        <v>7.2569400186067723E-3</v>
      </c>
      <c r="DA105" s="69" t="s">
        <v>1785</v>
      </c>
    </row>
    <row r="106" spans="1:105" ht="12" customHeight="1" x14ac:dyDescent="0.25">
      <c r="A106" s="37" t="s">
        <v>162</v>
      </c>
      <c r="B106" s="228">
        <v>0.17202518815721479</v>
      </c>
      <c r="C106" s="228">
        <v>0.15912525845931519</v>
      </c>
      <c r="D106" s="228">
        <v>0.14820127380564149</v>
      </c>
      <c r="E106" s="228">
        <v>0.1163747382209518</v>
      </c>
      <c r="F106" s="228">
        <v>0.14299862710456121</v>
      </c>
      <c r="G106" s="228">
        <v>0.14401930138214319</v>
      </c>
      <c r="H106" s="228">
        <v>0.22581343920658051</v>
      </c>
      <c r="I106" s="228">
        <v>0.21243928935804229</v>
      </c>
      <c r="J106" s="228">
        <v>0.20350707987555261</v>
      </c>
      <c r="K106" s="228">
        <v>0.17318424189339671</v>
      </c>
      <c r="L106" s="228">
        <v>0.1786044930632579</v>
      </c>
      <c r="M106" s="228">
        <v>0.1912502368069163</v>
      </c>
      <c r="N106" s="228">
        <v>0.18057295016108321</v>
      </c>
      <c r="O106" s="228">
        <v>0.15620341728685819</v>
      </c>
      <c r="P106" s="228">
        <v>0.13734175237398821</v>
      </c>
      <c r="Q106" s="228">
        <v>0.13938459847474341</v>
      </c>
      <c r="R106" s="228">
        <v>0.1883019085452208</v>
      </c>
      <c r="S106" s="228">
        <v>0.1869277847148802</v>
      </c>
      <c r="T106" s="228">
        <v>0.21139289501600261</v>
      </c>
      <c r="U106" s="228">
        <v>0.20642650495545389</v>
      </c>
      <c r="V106" s="228">
        <v>0.1665196706905375</v>
      </c>
      <c r="W106" s="228">
        <v>0.16252298668987941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29.612946292414922</v>
      </c>
      <c r="C110" s="263">
        <f t="shared" si="7"/>
        <v>29.461819467658319</v>
      </c>
      <c r="D110" s="263">
        <f t="shared" si="7"/>
        <v>29.52224643796777</v>
      </c>
      <c r="E110" s="263">
        <f t="shared" si="7"/>
        <v>24.258999482226599</v>
      </c>
      <c r="F110" s="263">
        <f t="shared" si="7"/>
        <v>24.63189111330863</v>
      </c>
      <c r="G110" s="263">
        <f t="shared" si="7"/>
        <v>22.554767974824461</v>
      </c>
      <c r="H110" s="263">
        <f t="shared" si="7"/>
        <v>33.918067385955908</v>
      </c>
      <c r="I110" s="263">
        <f t="shared" si="7"/>
        <v>32.547819807824347</v>
      </c>
      <c r="J110" s="263">
        <f t="shared" si="7"/>
        <v>32.462129716454733</v>
      </c>
      <c r="K110" s="263">
        <f t="shared" si="7"/>
        <v>26.171568349154501</v>
      </c>
      <c r="L110" s="263">
        <f t="shared" si="7"/>
        <v>26.471208983659039</v>
      </c>
      <c r="M110" s="263">
        <f t="shared" si="7"/>
        <v>29.689657138828071</v>
      </c>
      <c r="N110" s="263">
        <f t="shared" si="7"/>
        <v>29.615535281076301</v>
      </c>
      <c r="O110" s="263">
        <f t="shared" si="7"/>
        <v>25.742715993464</v>
      </c>
      <c r="P110" s="263">
        <f t="shared" si="7"/>
        <v>24.01061757552829</v>
      </c>
      <c r="Q110" s="263">
        <f t="shared" si="7"/>
        <v>25.35521442346263</v>
      </c>
      <c r="R110" s="263">
        <f t="shared" si="7"/>
        <v>26.53135123234642</v>
      </c>
      <c r="S110" s="263">
        <f t="shared" si="7"/>
        <v>27.239527328898031</v>
      </c>
      <c r="T110" s="263">
        <f t="shared" si="7"/>
        <v>30.548490908299289</v>
      </c>
      <c r="U110" s="263">
        <f t="shared" si="7"/>
        <v>31.068957181375371</v>
      </c>
      <c r="V110" s="263">
        <f t="shared" si="7"/>
        <v>26.981053841112779</v>
      </c>
      <c r="W110" s="263">
        <f t="shared" si="7"/>
        <v>26.594363713476191</v>
      </c>
      <c r="DA110" s="70"/>
    </row>
    <row r="111" spans="1:105" ht="12" customHeight="1" x14ac:dyDescent="0.25">
      <c r="A111" s="60" t="s">
        <v>1556</v>
      </c>
      <c r="B111" s="264">
        <v>29.612946292414922</v>
      </c>
      <c r="C111" s="264">
        <v>29.461819467658319</v>
      </c>
      <c r="D111" s="264">
        <v>29.52224643796777</v>
      </c>
      <c r="E111" s="264">
        <v>24.258999482226599</v>
      </c>
      <c r="F111" s="264">
        <v>24.63189111330863</v>
      </c>
      <c r="G111" s="264">
        <v>22.554767974824461</v>
      </c>
      <c r="H111" s="264">
        <v>33.918067385955908</v>
      </c>
      <c r="I111" s="264">
        <v>32.547819807824347</v>
      </c>
      <c r="J111" s="264">
        <v>32.462129716454733</v>
      </c>
      <c r="K111" s="264">
        <v>26.171568349154501</v>
      </c>
      <c r="L111" s="264">
        <v>26.471208983659039</v>
      </c>
      <c r="M111" s="264">
        <v>29.689657138828071</v>
      </c>
      <c r="N111" s="264">
        <v>29.615535281076301</v>
      </c>
      <c r="O111" s="264">
        <v>25.742715993464</v>
      </c>
      <c r="P111" s="264">
        <v>24.01061757552829</v>
      </c>
      <c r="Q111" s="264">
        <v>25.35521442346263</v>
      </c>
      <c r="R111" s="264">
        <v>26.53135123234642</v>
      </c>
      <c r="S111" s="264">
        <v>27.239527328898031</v>
      </c>
      <c r="T111" s="264">
        <v>30.548490908299289</v>
      </c>
      <c r="U111" s="264">
        <v>31.068957181375371</v>
      </c>
      <c r="V111" s="264">
        <v>26.981053841112779</v>
      </c>
      <c r="W111" s="264">
        <v>26.594363713476191</v>
      </c>
      <c r="DA111" s="72" t="s">
        <v>1790</v>
      </c>
    </row>
    <row r="112" spans="1:105" ht="12" customHeight="1" x14ac:dyDescent="0.25">
      <c r="A112" s="59" t="s">
        <v>30</v>
      </c>
      <c r="B112" s="232">
        <v>5.7007779149402804</v>
      </c>
      <c r="C112" s="232">
        <v>9.0444313296425207</v>
      </c>
      <c r="D112" s="232">
        <v>13.097613615850451</v>
      </c>
      <c r="E112" s="232">
        <v>9.8676279215448126</v>
      </c>
      <c r="F112" s="232">
        <v>10.416409297921231</v>
      </c>
      <c r="G112" s="232">
        <v>8.2984515367366569</v>
      </c>
      <c r="H112" s="232">
        <v>11.50569326895131</v>
      </c>
      <c r="I112" s="232">
        <v>12.65332535918802</v>
      </c>
      <c r="J112" s="232">
        <v>13.627314220563949</v>
      </c>
      <c r="K112" s="232">
        <v>10.586800592199999</v>
      </c>
      <c r="L112" s="232">
        <v>7.351342605522138</v>
      </c>
      <c r="M112" s="232">
        <v>9.0659997726465882</v>
      </c>
      <c r="N112" s="232">
        <v>10.0926854105155</v>
      </c>
      <c r="O112" s="232">
        <v>8.1056213311776393</v>
      </c>
      <c r="P112" s="232">
        <v>7.1115028765737716</v>
      </c>
      <c r="Q112" s="232">
        <v>5.8060251393771214</v>
      </c>
      <c r="R112" s="232">
        <v>5.2158437547315799</v>
      </c>
      <c r="S112" s="232">
        <v>5.7946694840678301</v>
      </c>
      <c r="T112" s="232">
        <v>6.365483044907827</v>
      </c>
      <c r="U112" s="232">
        <v>6.4248528789211026</v>
      </c>
      <c r="V112" s="232">
        <v>6.3868047350563142</v>
      </c>
      <c r="W112" s="232">
        <v>6.351383570793451</v>
      </c>
      <c r="DA112" s="71" t="s">
        <v>1791</v>
      </c>
    </row>
    <row r="113" spans="1:105" ht="12" customHeight="1" x14ac:dyDescent="0.25">
      <c r="A113" s="59" t="s">
        <v>33</v>
      </c>
      <c r="B113" s="297">
        <v>0.50810293115247873</v>
      </c>
      <c r="C113" s="297">
        <v>0.78167868752386371</v>
      </c>
      <c r="D113" s="297">
        <v>0.75075148662599489</v>
      </c>
      <c r="E113" s="297">
        <v>0.80774570686447211</v>
      </c>
      <c r="F113" s="297">
        <v>0.6828452799475504</v>
      </c>
      <c r="G113" s="297">
        <v>0.62951130079773387</v>
      </c>
      <c r="H113" s="297">
        <v>1.3049845817230441</v>
      </c>
      <c r="I113" s="297">
        <v>0.91180791159274632</v>
      </c>
      <c r="J113" s="297">
        <v>0.75505684928967909</v>
      </c>
      <c r="K113" s="297">
        <v>0.2488459146922018</v>
      </c>
      <c r="L113" s="297">
        <v>0.24023164297953811</v>
      </c>
      <c r="M113" s="297">
        <v>0.56785136513865475</v>
      </c>
      <c r="N113" s="297">
        <v>0.31433033743871092</v>
      </c>
      <c r="O113" s="297">
        <v>0.62417644144374052</v>
      </c>
      <c r="P113" s="297">
        <v>0.64904686810399093</v>
      </c>
      <c r="Q113" s="297">
        <v>0.33296402948825599</v>
      </c>
      <c r="R113" s="297">
        <v>0.67440809542209079</v>
      </c>
      <c r="S113" s="297">
        <v>0.61782662706231994</v>
      </c>
      <c r="T113" s="297">
        <v>0.58114649204963365</v>
      </c>
      <c r="U113" s="297">
        <v>0.64870693078146957</v>
      </c>
      <c r="V113" s="297">
        <v>0.58434733642319003</v>
      </c>
      <c r="W113" s="297">
        <v>0.41735101614993209</v>
      </c>
      <c r="DA113" s="122" t="s">
        <v>1792</v>
      </c>
    </row>
    <row r="114" spans="1:105" ht="12" customHeight="1" x14ac:dyDescent="0.25">
      <c r="A114" s="59" t="s">
        <v>160</v>
      </c>
      <c r="B114" s="297">
        <v>2.8729502181503852</v>
      </c>
      <c r="C114" s="297">
        <v>2.3178292453409721</v>
      </c>
      <c r="D114" s="297">
        <v>1.1944604869638771</v>
      </c>
      <c r="E114" s="297">
        <v>2.3975445717449282</v>
      </c>
      <c r="F114" s="297">
        <v>1.2643333894541611</v>
      </c>
      <c r="G114" s="297">
        <v>0.99856439365753313</v>
      </c>
      <c r="H114" s="297">
        <v>1.5950990409248469</v>
      </c>
      <c r="I114" s="297">
        <v>1.17761421357065</v>
      </c>
      <c r="J114" s="297">
        <v>1.0157391132128539</v>
      </c>
      <c r="K114" s="297">
        <v>0.80244918820835587</v>
      </c>
      <c r="L114" s="297">
        <v>1.0347009593029479</v>
      </c>
      <c r="M114" s="297">
        <v>1.222505235675587</v>
      </c>
      <c r="N114" s="297">
        <v>1.01494718875904</v>
      </c>
      <c r="O114" s="297">
        <v>1.341289335687136</v>
      </c>
      <c r="P114" s="297">
        <v>1.0464075701352169</v>
      </c>
      <c r="Q114" s="297">
        <v>1.075999990480329</v>
      </c>
      <c r="R114" s="297">
        <v>0.72537486879930946</v>
      </c>
      <c r="S114" s="297">
        <v>0.65178441032542689</v>
      </c>
      <c r="T114" s="297">
        <v>0.78787464582876932</v>
      </c>
      <c r="U114" s="297">
        <v>0.79685278112047642</v>
      </c>
      <c r="V114" s="297">
        <v>1.0142758503425631</v>
      </c>
      <c r="W114" s="297">
        <v>0.84741114094968395</v>
      </c>
      <c r="DA114" s="122" t="s">
        <v>1793</v>
      </c>
    </row>
    <row r="115" spans="1:105" ht="12" customHeight="1" x14ac:dyDescent="0.25">
      <c r="A115" s="59" t="s">
        <v>70</v>
      </c>
      <c r="B115" s="297">
        <v>6.7428227385710953</v>
      </c>
      <c r="C115" s="297">
        <v>5.7327277943081194</v>
      </c>
      <c r="D115" s="297">
        <v>2.3596450752246971</v>
      </c>
      <c r="E115" s="297">
        <v>0.50776758487634377</v>
      </c>
      <c r="F115" s="297">
        <v>0.17884708811502939</v>
      </c>
      <c r="G115" s="297">
        <v>0.16487814500501041</v>
      </c>
      <c r="H115" s="297">
        <v>0.22786582351467061</v>
      </c>
      <c r="I115" s="297">
        <v>0.2000185041953175</v>
      </c>
      <c r="J115" s="297">
        <v>0.20674901750116209</v>
      </c>
      <c r="K115" s="297">
        <v>0</v>
      </c>
      <c r="L115" s="297">
        <v>0</v>
      </c>
      <c r="M115" s="297">
        <v>0.31095599658910772</v>
      </c>
      <c r="N115" s="297">
        <v>0.68809172898307203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1794</v>
      </c>
    </row>
    <row r="116" spans="1:105" ht="12" customHeight="1" x14ac:dyDescent="0.25">
      <c r="A116" s="59" t="s">
        <v>162</v>
      </c>
      <c r="B116" s="297">
        <v>13.78829248960068</v>
      </c>
      <c r="C116" s="297">
        <v>11.58515241084285</v>
      </c>
      <c r="D116" s="297">
        <v>12.119775773302759</v>
      </c>
      <c r="E116" s="297">
        <v>10.678313697196041</v>
      </c>
      <c r="F116" s="297">
        <v>12.08945605787066</v>
      </c>
      <c r="G116" s="297">
        <v>12.46336259862753</v>
      </c>
      <c r="H116" s="297">
        <v>19.284424670842039</v>
      </c>
      <c r="I116" s="297">
        <v>17.605053819277611</v>
      </c>
      <c r="J116" s="297">
        <v>16.85727051588708</v>
      </c>
      <c r="K116" s="297">
        <v>14.53347265405394</v>
      </c>
      <c r="L116" s="297">
        <v>17.844933775854422</v>
      </c>
      <c r="M116" s="297">
        <v>18.52234476877813</v>
      </c>
      <c r="N116" s="297">
        <v>17.50548061537998</v>
      </c>
      <c r="O116" s="297">
        <v>15.67162888515549</v>
      </c>
      <c r="P116" s="297">
        <v>15.203660260715299</v>
      </c>
      <c r="Q116" s="297">
        <v>18.140225264116928</v>
      </c>
      <c r="R116" s="297">
        <v>19.915724513393439</v>
      </c>
      <c r="S116" s="297">
        <v>20.175246807442448</v>
      </c>
      <c r="T116" s="297">
        <v>22.813986725513061</v>
      </c>
      <c r="U116" s="297">
        <v>23.19854459055232</v>
      </c>
      <c r="V116" s="297">
        <v>18.99562591929071</v>
      </c>
      <c r="W116" s="297">
        <v>18.978217985583129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2.4763961323319492</v>
      </c>
      <c r="C119" s="263">
        <f t="shared" si="8"/>
        <v>2.463758082722725</v>
      </c>
      <c r="D119" s="263">
        <f t="shared" si="8"/>
        <v>2.4688113156596039</v>
      </c>
      <c r="E119" s="263">
        <f t="shared" si="8"/>
        <v>2.0286698898115501</v>
      </c>
      <c r="F119" s="263">
        <f t="shared" si="8"/>
        <v>2.059853122437985</v>
      </c>
      <c r="G119" s="263">
        <f t="shared" si="8"/>
        <v>1.886152753156022</v>
      </c>
      <c r="H119" s="263">
        <f t="shared" si="8"/>
        <v>2.8364138462058421</v>
      </c>
      <c r="I119" s="263">
        <f t="shared" si="8"/>
        <v>2.7218262678772591</v>
      </c>
      <c r="J119" s="263">
        <f t="shared" si="8"/>
        <v>2.7146603949258989</v>
      </c>
      <c r="K119" s="263">
        <f t="shared" si="8"/>
        <v>2.1886093331249592</v>
      </c>
      <c r="L119" s="263">
        <f t="shared" si="8"/>
        <v>2.213666917772207</v>
      </c>
      <c r="M119" s="263">
        <f t="shared" si="8"/>
        <v>2.4828111118307672</v>
      </c>
      <c r="N119" s="263">
        <f t="shared" si="8"/>
        <v>2.4766126376889099</v>
      </c>
      <c r="O119" s="263">
        <f t="shared" si="8"/>
        <v>2.1527463593942642</v>
      </c>
      <c r="P119" s="263">
        <f t="shared" si="8"/>
        <v>2.007898839642642</v>
      </c>
      <c r="Q119" s="263">
        <f t="shared" si="8"/>
        <v>2.1203413639659709</v>
      </c>
      <c r="R119" s="263">
        <f t="shared" si="8"/>
        <v>2.2186963407336528</v>
      </c>
      <c r="S119" s="263">
        <f t="shared" si="8"/>
        <v>2.2779178896195038</v>
      </c>
      <c r="T119" s="263">
        <f t="shared" si="8"/>
        <v>2.5546314772896199</v>
      </c>
      <c r="U119" s="263">
        <f t="shared" si="8"/>
        <v>2.5981557066225509</v>
      </c>
      <c r="V119" s="263">
        <f t="shared" si="8"/>
        <v>2.2563029263821019</v>
      </c>
      <c r="W119" s="263">
        <f t="shared" si="8"/>
        <v>2.2239657881914492</v>
      </c>
      <c r="DA119" s="70"/>
    </row>
    <row r="120" spans="1:105" ht="12" customHeight="1" x14ac:dyDescent="0.25">
      <c r="A120" s="60" t="s">
        <v>1568</v>
      </c>
      <c r="B120" s="264">
        <v>2.4763961323319492</v>
      </c>
      <c r="C120" s="264">
        <v>2.463758082722725</v>
      </c>
      <c r="D120" s="264">
        <v>2.4688113156596039</v>
      </c>
      <c r="E120" s="264">
        <v>2.0286698898115501</v>
      </c>
      <c r="F120" s="264">
        <v>2.059853122437985</v>
      </c>
      <c r="G120" s="264">
        <v>1.886152753156022</v>
      </c>
      <c r="H120" s="264">
        <v>2.8364138462058421</v>
      </c>
      <c r="I120" s="264">
        <v>2.7218262678772591</v>
      </c>
      <c r="J120" s="264">
        <v>2.7146603949258989</v>
      </c>
      <c r="K120" s="264">
        <v>2.1886093331249592</v>
      </c>
      <c r="L120" s="264">
        <v>2.213666917772207</v>
      </c>
      <c r="M120" s="264">
        <v>2.4828111118307672</v>
      </c>
      <c r="N120" s="264">
        <v>2.4766126376889099</v>
      </c>
      <c r="O120" s="264">
        <v>2.1527463593942642</v>
      </c>
      <c r="P120" s="264">
        <v>2.007898839642642</v>
      </c>
      <c r="Q120" s="264">
        <v>2.1203413639659709</v>
      </c>
      <c r="R120" s="264">
        <v>2.2186963407336528</v>
      </c>
      <c r="S120" s="264">
        <v>2.2779178896195038</v>
      </c>
      <c r="T120" s="264">
        <v>2.5546314772896199</v>
      </c>
      <c r="U120" s="264">
        <v>2.5981557066225509</v>
      </c>
      <c r="V120" s="264">
        <v>2.2563029263821019</v>
      </c>
      <c r="W120" s="264">
        <v>2.2239657881914492</v>
      </c>
      <c r="DA120" s="72" t="s">
        <v>1798</v>
      </c>
    </row>
    <row r="121" spans="1:105" ht="12" customHeight="1" x14ac:dyDescent="0.25">
      <c r="A121" s="59" t="s">
        <v>30</v>
      </c>
      <c r="B121" s="232">
        <v>0.47673015175317229</v>
      </c>
      <c r="C121" s="232">
        <v>0.75634469271318616</v>
      </c>
      <c r="D121" s="232">
        <v>1.095293908981229</v>
      </c>
      <c r="E121" s="232">
        <v>0.82518488295315018</v>
      </c>
      <c r="F121" s="232">
        <v>0.8710769757065977</v>
      </c>
      <c r="G121" s="232">
        <v>0.69396179248744783</v>
      </c>
      <c r="H121" s="232">
        <v>0.96216884431816541</v>
      </c>
      <c r="I121" s="232">
        <v>1.0581401009955249</v>
      </c>
      <c r="J121" s="232">
        <v>1.139590363506674</v>
      </c>
      <c r="K121" s="232">
        <v>0.88532602536104077</v>
      </c>
      <c r="L121" s="232">
        <v>0.61475937638887024</v>
      </c>
      <c r="M121" s="232">
        <v>0.75814836359106075</v>
      </c>
      <c r="N121" s="232">
        <v>0.84400541805749063</v>
      </c>
      <c r="O121" s="232">
        <v>0.67783627864874407</v>
      </c>
      <c r="P121" s="232">
        <v>0.59470266972812835</v>
      </c>
      <c r="Q121" s="232">
        <v>0.48553149887211189</v>
      </c>
      <c r="R121" s="232">
        <v>0.43617731155557049</v>
      </c>
      <c r="S121" s="232">
        <v>0.48458187702056299</v>
      </c>
      <c r="T121" s="232">
        <v>0.53231642124282674</v>
      </c>
      <c r="U121" s="232">
        <v>0.53728125067505816</v>
      </c>
      <c r="V121" s="232">
        <v>0.53409945730067465</v>
      </c>
      <c r="W121" s="232">
        <v>0.53113734629297282</v>
      </c>
      <c r="DA121" s="71" t="s">
        <v>1799</v>
      </c>
    </row>
    <row r="122" spans="1:105" ht="12" customHeight="1" x14ac:dyDescent="0.25">
      <c r="A122" s="59" t="s">
        <v>33</v>
      </c>
      <c r="B122" s="297">
        <v>4.2490339228920877E-2</v>
      </c>
      <c r="C122" s="297">
        <v>6.5368236560987988E-2</v>
      </c>
      <c r="D122" s="297">
        <v>6.2781935288191204E-2</v>
      </c>
      <c r="E122" s="297">
        <v>6.7548102935616125E-2</v>
      </c>
      <c r="F122" s="297">
        <v>5.7103247800654462E-2</v>
      </c>
      <c r="G122" s="297">
        <v>5.2643169482736188E-2</v>
      </c>
      <c r="H122" s="297">
        <v>0.10912993050473779</v>
      </c>
      <c r="I122" s="297">
        <v>7.6250352241253136E-2</v>
      </c>
      <c r="J122" s="297">
        <v>6.3141973203478419E-2</v>
      </c>
      <c r="K122" s="297">
        <v>2.0809853048908509E-2</v>
      </c>
      <c r="L122" s="297">
        <v>2.0089480650247162E-2</v>
      </c>
      <c r="M122" s="297">
        <v>4.7486829256465218E-2</v>
      </c>
      <c r="N122" s="297">
        <v>2.6286017751202349E-2</v>
      </c>
      <c r="O122" s="297">
        <v>5.2197039437440813E-2</v>
      </c>
      <c r="P122" s="297">
        <v>5.427684020372478E-2</v>
      </c>
      <c r="Q122" s="297">
        <v>2.784426874274171E-2</v>
      </c>
      <c r="R122" s="297">
        <v>5.6397684398745679E-2</v>
      </c>
      <c r="S122" s="297">
        <v>5.1666033315324447E-2</v>
      </c>
      <c r="T122" s="297">
        <v>4.8598640304785133E-2</v>
      </c>
      <c r="U122" s="297">
        <v>5.4248412790173457E-2</v>
      </c>
      <c r="V122" s="297">
        <v>4.8866312374581902E-2</v>
      </c>
      <c r="W122" s="297">
        <v>3.4901168968898881E-2</v>
      </c>
      <c r="DA122" s="122" t="s">
        <v>1800</v>
      </c>
    </row>
    <row r="123" spans="1:105" ht="12" customHeight="1" x14ac:dyDescent="0.25">
      <c r="A123" s="59" t="s">
        <v>160</v>
      </c>
      <c r="B123" s="297">
        <v>0.24025177158519251</v>
      </c>
      <c r="C123" s="297">
        <v>0.19382952719022339</v>
      </c>
      <c r="D123" s="297">
        <v>9.9887302699709218E-2</v>
      </c>
      <c r="E123" s="297">
        <v>0.20049575769782069</v>
      </c>
      <c r="F123" s="297">
        <v>0.1057304560210006</v>
      </c>
      <c r="G123" s="297">
        <v>8.3505402600595288E-2</v>
      </c>
      <c r="H123" s="297">
        <v>0.1333908843999245</v>
      </c>
      <c r="I123" s="297">
        <v>9.8478525408073142E-2</v>
      </c>
      <c r="J123" s="297">
        <v>8.4941646352253819E-2</v>
      </c>
      <c r="K123" s="297">
        <v>6.7105179148657809E-2</v>
      </c>
      <c r="L123" s="297">
        <v>8.6527339375018442E-2</v>
      </c>
      <c r="M123" s="297">
        <v>0.1022325575945148</v>
      </c>
      <c r="N123" s="297">
        <v>8.4875421308816493E-2</v>
      </c>
      <c r="O123" s="297">
        <v>0.11216593210397641</v>
      </c>
      <c r="P123" s="297">
        <v>8.7506310042154381E-2</v>
      </c>
      <c r="Q123" s="297">
        <v>8.9980989682786616E-2</v>
      </c>
      <c r="R123" s="297">
        <v>6.0659804054874297E-2</v>
      </c>
      <c r="S123" s="297">
        <v>5.4505768419860948E-2</v>
      </c>
      <c r="T123" s="297">
        <v>6.5886376398572755E-2</v>
      </c>
      <c r="U123" s="297">
        <v>6.6637177054893512E-2</v>
      </c>
      <c r="V123" s="297">
        <v>8.4819280327718793E-2</v>
      </c>
      <c r="W123" s="297">
        <v>7.0865142941900369E-2</v>
      </c>
      <c r="DA123" s="122" t="s">
        <v>1801</v>
      </c>
    </row>
    <row r="124" spans="1:105" ht="12" customHeight="1" x14ac:dyDescent="0.25">
      <c r="A124" s="59" t="s">
        <v>70</v>
      </c>
      <c r="B124" s="297">
        <v>0.56387162513020161</v>
      </c>
      <c r="C124" s="297">
        <v>0.47940197497919329</v>
      </c>
      <c r="D124" s="297">
        <v>0.19732639502538479</v>
      </c>
      <c r="E124" s="297">
        <v>4.2462295743716398E-2</v>
      </c>
      <c r="F124" s="297">
        <v>1.495616926845047E-2</v>
      </c>
      <c r="G124" s="297">
        <v>1.378801003333658E-2</v>
      </c>
      <c r="H124" s="297">
        <v>1.905538336071954E-2</v>
      </c>
      <c r="I124" s="297">
        <v>1.6726638588845141E-2</v>
      </c>
      <c r="J124" s="297">
        <v>1.728948083205251E-2</v>
      </c>
      <c r="K124" s="297">
        <v>0</v>
      </c>
      <c r="L124" s="297">
        <v>0</v>
      </c>
      <c r="M124" s="297">
        <v>2.600383695951031E-2</v>
      </c>
      <c r="N124" s="297">
        <v>5.7541984492767088E-2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1802</v>
      </c>
    </row>
    <row r="125" spans="1:105" ht="12" customHeight="1" x14ac:dyDescent="0.25">
      <c r="A125" s="59" t="s">
        <v>162</v>
      </c>
      <c r="B125" s="297">
        <v>1.153052244634462</v>
      </c>
      <c r="C125" s="297">
        <v>0.96881365127913388</v>
      </c>
      <c r="D125" s="297">
        <v>1.0135217736650901</v>
      </c>
      <c r="E125" s="297">
        <v>0.89297885048124614</v>
      </c>
      <c r="F125" s="297">
        <v>1.0109862736412809</v>
      </c>
      <c r="G125" s="297">
        <v>1.0422543785519061</v>
      </c>
      <c r="H125" s="297">
        <v>1.6126688036222949</v>
      </c>
      <c r="I125" s="297">
        <v>1.472230650643563</v>
      </c>
      <c r="J125" s="297">
        <v>1.40969693103144</v>
      </c>
      <c r="K125" s="297">
        <v>1.215368275566352</v>
      </c>
      <c r="L125" s="297">
        <v>1.4922907213580709</v>
      </c>
      <c r="M125" s="297">
        <v>1.548939524429215</v>
      </c>
      <c r="N125" s="297">
        <v>1.463903796078633</v>
      </c>
      <c r="O125" s="297">
        <v>1.3105471092041019</v>
      </c>
      <c r="P125" s="297">
        <v>1.2714130196686351</v>
      </c>
      <c r="Q125" s="297">
        <v>1.516984606668331</v>
      </c>
      <c r="R125" s="297">
        <v>1.665461540724462</v>
      </c>
      <c r="S125" s="297">
        <v>1.687164210863755</v>
      </c>
      <c r="T125" s="297">
        <v>1.907830039343436</v>
      </c>
      <c r="U125" s="297">
        <v>1.939988866102426</v>
      </c>
      <c r="V125" s="297">
        <v>1.5885178763791259</v>
      </c>
      <c r="W125" s="297">
        <v>1.587062129987677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8.4063915311260793</v>
      </c>
      <c r="C128" s="281">
        <v>8.8701497004533802</v>
      </c>
      <c r="D128" s="281">
        <v>8.8113762015599999</v>
      </c>
      <c r="E128" s="281">
        <v>8.4688824780812002</v>
      </c>
      <c r="F128" s="281">
        <v>10.44530937</v>
      </c>
      <c r="G128" s="281">
        <v>9.6549656421580003</v>
      </c>
      <c r="H128" s="281">
        <v>10.652575707</v>
      </c>
      <c r="I128" s="281">
        <v>10.878397958900001</v>
      </c>
      <c r="J128" s="281">
        <v>10.552927258846299</v>
      </c>
      <c r="K128" s="281">
        <v>8.5989655551399995</v>
      </c>
      <c r="L128" s="281">
        <v>9.5685320952691999</v>
      </c>
      <c r="M128" s="281">
        <v>10.5443009462</v>
      </c>
      <c r="N128" s="281">
        <v>10.222166944475299</v>
      </c>
      <c r="O128" s="281">
        <v>8.9639561725199997</v>
      </c>
      <c r="P128" s="281">
        <v>8.7207754303880005</v>
      </c>
      <c r="Q128" s="281">
        <v>10.137886934763999</v>
      </c>
      <c r="R128" s="281">
        <v>10.835063894339999</v>
      </c>
      <c r="S128" s="281">
        <v>10.603620762832</v>
      </c>
      <c r="T128" s="281">
        <v>11.864729166296</v>
      </c>
      <c r="U128" s="281">
        <v>13.487306320839</v>
      </c>
      <c r="V128" s="281">
        <v>11.305960770947999</v>
      </c>
      <c r="W128" s="281">
        <v>14.268268132859999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0.99999999999999989</v>
      </c>
      <c r="V132" s="234">
        <f t="shared" si="9"/>
        <v>0.99999999999999989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9.4997142329192698E-4</v>
      </c>
      <c r="C137" s="270">
        <f t="shared" si="14"/>
        <v>8.2861716275768745E-4</v>
      </c>
      <c r="D137" s="270">
        <f t="shared" si="14"/>
        <v>7.8593255341394166E-4</v>
      </c>
      <c r="E137" s="270">
        <f t="shared" si="14"/>
        <v>8.2545219879711848E-4</v>
      </c>
      <c r="F137" s="270">
        <f t="shared" si="14"/>
        <v>7.6899199106031434E-4</v>
      </c>
      <c r="G137" s="270">
        <f t="shared" si="14"/>
        <v>7.1405213743507478E-4</v>
      </c>
      <c r="H137" s="270">
        <f t="shared" si="14"/>
        <v>8.4786472758987641E-4</v>
      </c>
      <c r="I137" s="270">
        <f t="shared" si="14"/>
        <v>7.6248110657815078E-4</v>
      </c>
      <c r="J137" s="270">
        <f t="shared" si="14"/>
        <v>7.3571099767123283E-4</v>
      </c>
      <c r="K137" s="270">
        <f t="shared" si="14"/>
        <v>7.3996934154885738E-4</v>
      </c>
      <c r="L137" s="270">
        <f t="shared" si="14"/>
        <v>6.4768748657310514E-4</v>
      </c>
      <c r="M137" s="270">
        <f t="shared" si="14"/>
        <v>6.716483484245962E-4</v>
      </c>
      <c r="N137" s="270">
        <f t="shared" si="14"/>
        <v>6.4770234555960003E-4</v>
      </c>
      <c r="O137" s="270">
        <f t="shared" si="14"/>
        <v>4.6671916646351782E-4</v>
      </c>
      <c r="P137" s="270">
        <f t="shared" si="14"/>
        <v>4.6088123125884834E-4</v>
      </c>
      <c r="Q137" s="270">
        <f t="shared" si="14"/>
        <v>4.034489692932225E-4</v>
      </c>
      <c r="R137" s="270">
        <f t="shared" si="14"/>
        <v>5.7033123689767583E-4</v>
      </c>
      <c r="S137" s="270">
        <f t="shared" si="14"/>
        <v>5.0334846403683276E-4</v>
      </c>
      <c r="T137" s="270">
        <f t="shared" si="14"/>
        <v>4.2654315455260941E-4</v>
      </c>
      <c r="U137" s="270">
        <f t="shared" si="14"/>
        <v>5.4580215213411245E-4</v>
      </c>
      <c r="V137" s="270">
        <f t="shared" si="14"/>
        <v>4.6814247213270989E-4</v>
      </c>
      <c r="W137" s="270">
        <f t="shared" si="14"/>
        <v>4.609508939983562E-4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0.20008613269045705</v>
      </c>
      <c r="C139" s="271">
        <f t="shared" si="16"/>
        <v>0.18900876444197628</v>
      </c>
      <c r="D139" s="271">
        <f t="shared" si="16"/>
        <v>0.2107050008443386</v>
      </c>
      <c r="E139" s="271">
        <f t="shared" si="16"/>
        <v>0.22193990707932187</v>
      </c>
      <c r="F139" s="271">
        <f t="shared" si="16"/>
        <v>0.1982192496243253</v>
      </c>
      <c r="G139" s="271">
        <f t="shared" si="16"/>
        <v>0.17545116078194853</v>
      </c>
      <c r="H139" s="271">
        <f t="shared" si="16"/>
        <v>0.2066068169984559</v>
      </c>
      <c r="I139" s="271">
        <f t="shared" si="16"/>
        <v>0.18609923559415473</v>
      </c>
      <c r="J139" s="271">
        <f t="shared" si="16"/>
        <v>0.18390839399122116</v>
      </c>
      <c r="K139" s="271">
        <f t="shared" si="16"/>
        <v>0.19176148699262688</v>
      </c>
      <c r="L139" s="271">
        <f t="shared" si="16"/>
        <v>0.16616746321806702</v>
      </c>
      <c r="M139" s="271">
        <f t="shared" si="16"/>
        <v>0.18044622390366838</v>
      </c>
      <c r="N139" s="271">
        <f t="shared" si="16"/>
        <v>0.17933589544195733</v>
      </c>
      <c r="O139" s="271">
        <f t="shared" si="16"/>
        <v>0.13944211879070662</v>
      </c>
      <c r="P139" s="271">
        <f t="shared" si="16"/>
        <v>0.15747462759729755</v>
      </c>
      <c r="Q139" s="271">
        <f t="shared" si="16"/>
        <v>0.15416698728324268</v>
      </c>
      <c r="R139" s="271">
        <f t="shared" si="16"/>
        <v>0.17771931423157691</v>
      </c>
      <c r="S139" s="271">
        <f t="shared" si="16"/>
        <v>0.17154355583794828</v>
      </c>
      <c r="T139" s="271">
        <f t="shared" si="16"/>
        <v>0.15574551206946396</v>
      </c>
      <c r="U139" s="271">
        <f t="shared" si="16"/>
        <v>0.20391251694284562</v>
      </c>
      <c r="V139" s="271">
        <f t="shared" si="16"/>
        <v>0.18734471740495817</v>
      </c>
      <c r="W139" s="271">
        <f t="shared" si="16"/>
        <v>0.18094336427959926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0.15526380976320009</v>
      </c>
      <c r="C140" s="271">
        <f t="shared" si="17"/>
        <v>0.14666793970822817</v>
      </c>
      <c r="D140" s="271">
        <f t="shared" si="17"/>
        <v>0.16350389068622656</v>
      </c>
      <c r="E140" s="271">
        <f t="shared" si="17"/>
        <v>0.17222200783367747</v>
      </c>
      <c r="F140" s="271">
        <f t="shared" si="17"/>
        <v>0.15381513676756348</v>
      </c>
      <c r="G140" s="271">
        <f t="shared" si="17"/>
        <v>0.13614744452342709</v>
      </c>
      <c r="H140" s="271">
        <f t="shared" si="17"/>
        <v>0.16032376206628798</v>
      </c>
      <c r="I140" s="271">
        <f t="shared" si="17"/>
        <v>0.14441018937113917</v>
      </c>
      <c r="J140" s="271">
        <f t="shared" si="17"/>
        <v>0.14271012945551559</v>
      </c>
      <c r="K140" s="271">
        <f t="shared" si="17"/>
        <v>0.1488040107326819</v>
      </c>
      <c r="L140" s="271">
        <f t="shared" si="17"/>
        <v>0.12894343576442163</v>
      </c>
      <c r="M140" s="271">
        <f t="shared" si="17"/>
        <v>0.14002353788310887</v>
      </c>
      <c r="N140" s="271">
        <f t="shared" si="17"/>
        <v>0.13916193980664221</v>
      </c>
      <c r="O140" s="271">
        <f t="shared" si="17"/>
        <v>0.10820497309722056</v>
      </c>
      <c r="P140" s="271">
        <f t="shared" si="17"/>
        <v>0.12219792692791499</v>
      </c>
      <c r="Q140" s="271">
        <f t="shared" si="17"/>
        <v>0.1196312481202387</v>
      </c>
      <c r="R140" s="271">
        <f t="shared" si="17"/>
        <v>0.13790749726162288</v>
      </c>
      <c r="S140" s="271">
        <f t="shared" si="17"/>
        <v>0.13311520224607953</v>
      </c>
      <c r="T140" s="271">
        <f t="shared" si="17"/>
        <v>0.12085615945626582</v>
      </c>
      <c r="U140" s="271">
        <f t="shared" si="17"/>
        <v>0.15823302601349792</v>
      </c>
      <c r="V140" s="271">
        <f t="shared" si="17"/>
        <v>0.14537666440034708</v>
      </c>
      <c r="W140" s="271">
        <f t="shared" si="17"/>
        <v>0.14040931128837306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3.9234064364696068E-4</v>
      </c>
      <c r="C141" s="271">
        <f t="shared" si="18"/>
        <v>3.7061948921170054E-4</v>
      </c>
      <c r="D141" s="271">
        <f t="shared" si="18"/>
        <v>4.1316274416074991E-4</v>
      </c>
      <c r="E141" s="271">
        <f t="shared" si="18"/>
        <v>4.3519280833499165E-4</v>
      </c>
      <c r="F141" s="271">
        <f t="shared" si="18"/>
        <v>3.8867994965517422E-4</v>
      </c>
      <c r="G141" s="271">
        <f t="shared" si="18"/>
        <v>3.4403494347251773E-4</v>
      </c>
      <c r="H141" s="271">
        <f t="shared" si="18"/>
        <v>4.0512678451548725E-4</v>
      </c>
      <c r="I141" s="271">
        <f t="shared" si="18"/>
        <v>3.5999299939667328E-4</v>
      </c>
      <c r="J141" s="271">
        <f t="shared" si="18"/>
        <v>3.36215179743291E-4</v>
      </c>
      <c r="K141" s="271">
        <f t="shared" si="18"/>
        <v>2.9807834139385743E-4</v>
      </c>
      <c r="L141" s="271">
        <f t="shared" si="18"/>
        <v>2.8376727027535086E-4</v>
      </c>
      <c r="M141" s="271">
        <f t="shared" si="18"/>
        <v>3.3487996459409991E-4</v>
      </c>
      <c r="N141" s="271">
        <f t="shared" si="18"/>
        <v>2.4195202717033467E-4</v>
      </c>
      <c r="O141" s="271">
        <f t="shared" si="18"/>
        <v>2.2905551079301727E-4</v>
      </c>
      <c r="P141" s="271">
        <f t="shared" si="18"/>
        <v>2.7794765994860099E-4</v>
      </c>
      <c r="Q141" s="271">
        <f t="shared" si="18"/>
        <v>2.7080257942520969E-4</v>
      </c>
      <c r="R141" s="271">
        <f t="shared" si="18"/>
        <v>3.4690612722805921E-4</v>
      </c>
      <c r="S141" s="271">
        <f t="shared" si="18"/>
        <v>3.3550740381794677E-4</v>
      </c>
      <c r="T141" s="271">
        <f t="shared" si="18"/>
        <v>3.0464127750748588E-4</v>
      </c>
      <c r="U141" s="271">
        <f t="shared" si="18"/>
        <v>3.9911862275440399E-4</v>
      </c>
      <c r="V141" s="271">
        <f t="shared" si="18"/>
        <v>3.6650979826708486E-4</v>
      </c>
      <c r="W141" s="271">
        <f t="shared" si="18"/>
        <v>3.5361407583284947E-4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3.9234064364696068E-4</v>
      </c>
      <c r="C143" s="329">
        <f t="shared" si="20"/>
        <v>3.7061948921170054E-4</v>
      </c>
      <c r="D143" s="329">
        <f t="shared" si="20"/>
        <v>4.1316274416074991E-4</v>
      </c>
      <c r="E143" s="329">
        <f t="shared" si="20"/>
        <v>4.3519280833499165E-4</v>
      </c>
      <c r="F143" s="329">
        <f t="shared" si="20"/>
        <v>3.8867994965517422E-4</v>
      </c>
      <c r="G143" s="329">
        <f t="shared" si="20"/>
        <v>3.4403494347251773E-4</v>
      </c>
      <c r="H143" s="329">
        <f t="shared" si="20"/>
        <v>4.0512678451548725E-4</v>
      </c>
      <c r="I143" s="329">
        <f t="shared" si="20"/>
        <v>3.5999299939667328E-4</v>
      </c>
      <c r="J143" s="329">
        <f t="shared" si="20"/>
        <v>3.36215179743291E-4</v>
      </c>
      <c r="K143" s="329">
        <f t="shared" si="20"/>
        <v>2.9807834139385743E-4</v>
      </c>
      <c r="L143" s="329">
        <f t="shared" si="20"/>
        <v>2.8376727027535086E-4</v>
      </c>
      <c r="M143" s="329">
        <f t="shared" si="20"/>
        <v>3.3487996459409991E-4</v>
      </c>
      <c r="N143" s="329">
        <f t="shared" si="20"/>
        <v>2.4195202717033467E-4</v>
      </c>
      <c r="O143" s="329">
        <f t="shared" si="20"/>
        <v>2.2905551079301727E-4</v>
      </c>
      <c r="P143" s="329">
        <f t="shared" si="20"/>
        <v>2.7794765994860099E-4</v>
      </c>
      <c r="Q143" s="329">
        <f t="shared" si="20"/>
        <v>2.7080257942520969E-4</v>
      </c>
      <c r="R143" s="329">
        <f t="shared" si="20"/>
        <v>3.4690612722805921E-4</v>
      </c>
      <c r="S143" s="329">
        <f t="shared" si="20"/>
        <v>3.3550740381794677E-4</v>
      </c>
      <c r="T143" s="329">
        <f t="shared" si="20"/>
        <v>3.0464127750748588E-4</v>
      </c>
      <c r="U143" s="329">
        <f t="shared" si="20"/>
        <v>3.9911862275440399E-4</v>
      </c>
      <c r="V143" s="329">
        <f t="shared" si="20"/>
        <v>3.6650979826708486E-4</v>
      </c>
      <c r="W143" s="329">
        <f t="shared" si="20"/>
        <v>3.5361407583284947E-4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0.64330774547940395</v>
      </c>
      <c r="C144" s="312">
        <f t="shared" si="21"/>
        <v>0.66312405919782624</v>
      </c>
      <c r="D144" s="312">
        <f t="shared" si="21"/>
        <v>0.62459201317186008</v>
      </c>
      <c r="E144" s="312">
        <f t="shared" si="21"/>
        <v>0.60457744007986869</v>
      </c>
      <c r="F144" s="312">
        <f t="shared" si="21"/>
        <v>0.64680794166739575</v>
      </c>
      <c r="G144" s="312">
        <f t="shared" si="21"/>
        <v>0.68734330761371676</v>
      </c>
      <c r="H144" s="312">
        <f t="shared" si="21"/>
        <v>0.63181642942315075</v>
      </c>
      <c r="I144" s="312">
        <f t="shared" si="21"/>
        <v>0.66836810092873133</v>
      </c>
      <c r="J144" s="312">
        <f t="shared" si="21"/>
        <v>0.67230955037584872</v>
      </c>
      <c r="K144" s="312">
        <f t="shared" si="21"/>
        <v>0.65839645459174856</v>
      </c>
      <c r="L144" s="312">
        <f t="shared" si="21"/>
        <v>0.70395764626066293</v>
      </c>
      <c r="M144" s="312">
        <f t="shared" si="21"/>
        <v>0.67852370990020405</v>
      </c>
      <c r="N144" s="312">
        <f t="shared" si="21"/>
        <v>0.68061251037867065</v>
      </c>
      <c r="O144" s="312">
        <f t="shared" si="21"/>
        <v>0.75165713343481633</v>
      </c>
      <c r="P144" s="312">
        <f t="shared" si="21"/>
        <v>0.71958861658357998</v>
      </c>
      <c r="Q144" s="312">
        <f t="shared" si="21"/>
        <v>0.72552751304780017</v>
      </c>
      <c r="R144" s="312">
        <f t="shared" si="21"/>
        <v>0.68345595114267454</v>
      </c>
      <c r="S144" s="312">
        <f t="shared" si="21"/>
        <v>0.69450238604811754</v>
      </c>
      <c r="T144" s="312">
        <f t="shared" si="21"/>
        <v>0.72266714404221022</v>
      </c>
      <c r="U144" s="312">
        <f t="shared" si="21"/>
        <v>0.63690953626876778</v>
      </c>
      <c r="V144" s="312">
        <f t="shared" si="21"/>
        <v>0.66644396592429489</v>
      </c>
      <c r="W144" s="312">
        <f t="shared" si="21"/>
        <v>0.67783275946219657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0.99999999999999989</v>
      </c>
      <c r="C146" s="234">
        <f t="shared" si="22"/>
        <v>1</v>
      </c>
      <c r="D146" s="234">
        <f t="shared" si="22"/>
        <v>1</v>
      </c>
      <c r="E146" s="234">
        <f t="shared" si="22"/>
        <v>1</v>
      </c>
      <c r="F146" s="234">
        <f t="shared" si="22"/>
        <v>1</v>
      </c>
      <c r="G146" s="234">
        <f t="shared" si="22"/>
        <v>0.99999999999999989</v>
      </c>
      <c r="H146" s="234">
        <f t="shared" si="22"/>
        <v>1</v>
      </c>
      <c r="I146" s="234">
        <f t="shared" si="22"/>
        <v>1</v>
      </c>
      <c r="J146" s="234">
        <f t="shared" si="22"/>
        <v>1</v>
      </c>
      <c r="K146" s="234">
        <f t="shared" si="22"/>
        <v>0.99999999999999989</v>
      </c>
      <c r="L146" s="234">
        <f t="shared" si="22"/>
        <v>1</v>
      </c>
      <c r="M146" s="234">
        <f t="shared" si="22"/>
        <v>0.99999999999999978</v>
      </c>
      <c r="N146" s="234">
        <f t="shared" si="22"/>
        <v>1</v>
      </c>
      <c r="O146" s="234">
        <f t="shared" si="22"/>
        <v>1</v>
      </c>
      <c r="P146" s="234">
        <f t="shared" si="22"/>
        <v>1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1</v>
      </c>
      <c r="V146" s="234">
        <f t="shared" si="22"/>
        <v>1.0000000000000002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5.2254444678472576E-3</v>
      </c>
      <c r="C151" s="270">
        <f t="shared" si="27"/>
        <v>4.8583761052145543E-3</v>
      </c>
      <c r="D151" s="270">
        <f t="shared" si="27"/>
        <v>3.8705660977950739E-3</v>
      </c>
      <c r="E151" s="270">
        <f t="shared" si="27"/>
        <v>4.1159779553130577E-3</v>
      </c>
      <c r="F151" s="270">
        <f t="shared" si="27"/>
        <v>4.4801647049697137E-3</v>
      </c>
      <c r="G151" s="270">
        <f t="shared" si="27"/>
        <v>4.779221241522939E-3</v>
      </c>
      <c r="H151" s="270">
        <f t="shared" si="27"/>
        <v>4.8623806496855297E-3</v>
      </c>
      <c r="I151" s="270">
        <f t="shared" si="27"/>
        <v>4.7195949619231398E-3</v>
      </c>
      <c r="J151" s="270">
        <f t="shared" si="27"/>
        <v>4.4550420742709915E-3</v>
      </c>
      <c r="K151" s="270">
        <f t="shared" si="27"/>
        <v>4.5829273665677567E-3</v>
      </c>
      <c r="L151" s="270">
        <f t="shared" si="27"/>
        <v>4.595419897351587E-3</v>
      </c>
      <c r="M151" s="270">
        <f t="shared" si="27"/>
        <v>4.4331256901387296E-3</v>
      </c>
      <c r="N151" s="270">
        <f t="shared" si="27"/>
        <v>4.2595386062299892E-3</v>
      </c>
      <c r="O151" s="270">
        <f t="shared" si="27"/>
        <v>4.0627596770248407E-3</v>
      </c>
      <c r="P151" s="270">
        <f t="shared" si="27"/>
        <v>3.57650578751501E-3</v>
      </c>
      <c r="Q151" s="270">
        <f t="shared" si="27"/>
        <v>3.2723860115639902E-3</v>
      </c>
      <c r="R151" s="270">
        <f t="shared" si="27"/>
        <v>3.999182623277627E-3</v>
      </c>
      <c r="S151" s="270">
        <f t="shared" si="27"/>
        <v>3.7040265287808243E-3</v>
      </c>
      <c r="T151" s="270">
        <f t="shared" si="27"/>
        <v>3.5273575907674558E-3</v>
      </c>
      <c r="U151" s="270">
        <f t="shared" si="27"/>
        <v>3.4054561232910343E-3</v>
      </c>
      <c r="V151" s="270">
        <f t="shared" si="27"/>
        <v>3.1807583457841098E-3</v>
      </c>
      <c r="W151" s="270">
        <f t="shared" si="27"/>
        <v>3.2364422583841851E-3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0.16753910958911386</v>
      </c>
      <c r="C153" s="271">
        <f t="shared" si="29"/>
        <v>0.16869634303724232</v>
      </c>
      <c r="D153" s="271">
        <f t="shared" si="29"/>
        <v>0.15796125340065348</v>
      </c>
      <c r="E153" s="271">
        <f t="shared" si="29"/>
        <v>0.15946002663604311</v>
      </c>
      <c r="F153" s="271">
        <f t="shared" si="29"/>
        <v>0.16028019243505509</v>
      </c>
      <c r="G153" s="271">
        <f t="shared" si="29"/>
        <v>0.15969305824459498</v>
      </c>
      <c r="H153" s="271">
        <f t="shared" si="29"/>
        <v>0.15649401622845979</v>
      </c>
      <c r="I153" s="271">
        <f t="shared" si="29"/>
        <v>0.15588691738622609</v>
      </c>
      <c r="J153" s="271">
        <f t="shared" si="29"/>
        <v>0.15202849304850322</v>
      </c>
      <c r="K153" s="271">
        <f t="shared" si="29"/>
        <v>0.14699431148281397</v>
      </c>
      <c r="L153" s="271">
        <f t="shared" si="29"/>
        <v>0.14675705516410897</v>
      </c>
      <c r="M153" s="271">
        <f t="shared" si="29"/>
        <v>0.14960558783597006</v>
      </c>
      <c r="N153" s="271">
        <f t="shared" si="29"/>
        <v>0.14450087525497435</v>
      </c>
      <c r="O153" s="271">
        <f t="shared" si="29"/>
        <v>0.14142872785767557</v>
      </c>
      <c r="P153" s="271">
        <f t="shared" si="29"/>
        <v>0.13752374797383343</v>
      </c>
      <c r="Q153" s="271">
        <f t="shared" si="29"/>
        <v>0.13368892039376415</v>
      </c>
      <c r="R153" s="271">
        <f t="shared" si="29"/>
        <v>0.13325391830632188</v>
      </c>
      <c r="S153" s="271">
        <f t="shared" si="29"/>
        <v>0.12980140623266087</v>
      </c>
      <c r="T153" s="271">
        <f t="shared" si="29"/>
        <v>0.1247695799604646</v>
      </c>
      <c r="U153" s="271">
        <f t="shared" si="29"/>
        <v>0.12492818532681588</v>
      </c>
      <c r="V153" s="271">
        <f t="shared" si="29"/>
        <v>0.12374666215558322</v>
      </c>
      <c r="W153" s="271">
        <f t="shared" si="29"/>
        <v>0.12698404134271332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0.14008527966192522</v>
      </c>
      <c r="C154" s="320">
        <f t="shared" si="30"/>
        <v>0.14105288281806461</v>
      </c>
      <c r="D154" s="320">
        <f t="shared" si="30"/>
        <v>0.13207690080630929</v>
      </c>
      <c r="E154" s="320">
        <f t="shared" si="30"/>
        <v>0.13185489868439576</v>
      </c>
      <c r="F154" s="320">
        <f t="shared" si="30"/>
        <v>0.13147364268428632</v>
      </c>
      <c r="G154" s="320">
        <f t="shared" si="30"/>
        <v>0.13040053986449399</v>
      </c>
      <c r="H154" s="320">
        <f t="shared" si="30"/>
        <v>0.12693838179110262</v>
      </c>
      <c r="I154" s="320">
        <f t="shared" si="30"/>
        <v>0.12754060032200534</v>
      </c>
      <c r="J154" s="320">
        <f t="shared" si="30"/>
        <v>0.12612914556155297</v>
      </c>
      <c r="K154" s="320">
        <f t="shared" si="30"/>
        <v>0.12350952521389824</v>
      </c>
      <c r="L154" s="320">
        <f t="shared" si="30"/>
        <v>0.12114473397049604</v>
      </c>
      <c r="M154" s="320">
        <f t="shared" si="30"/>
        <v>0.12148760238318709</v>
      </c>
      <c r="N154" s="320">
        <f t="shared" si="30"/>
        <v>0.12425934707894826</v>
      </c>
      <c r="O154" s="320">
        <f t="shared" si="30"/>
        <v>0.11606382605796237</v>
      </c>
      <c r="P154" s="320">
        <f t="shared" si="30"/>
        <v>0.11008527898574388</v>
      </c>
      <c r="Q154" s="320">
        <f t="shared" si="30"/>
        <v>0.10574703820867647</v>
      </c>
      <c r="R154" s="320">
        <f t="shared" si="30"/>
        <v>0.10230945234184077</v>
      </c>
      <c r="S154" s="320">
        <f t="shared" si="30"/>
        <v>9.8393832181663379E-2</v>
      </c>
      <c r="T154" s="320">
        <f t="shared" si="30"/>
        <v>9.2721486113380408E-2</v>
      </c>
      <c r="U154" s="320">
        <f t="shared" si="30"/>
        <v>9.3249366452852311E-2</v>
      </c>
      <c r="V154" s="320">
        <f t="shared" si="30"/>
        <v>9.2068121696433539E-2</v>
      </c>
      <c r="W154" s="320">
        <f t="shared" si="30"/>
        <v>9.539985532791366E-2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2.7453829927188672E-2</v>
      </c>
      <c r="C155" s="320">
        <f t="shared" si="31"/>
        <v>2.7643460219177723E-2</v>
      </c>
      <c r="D155" s="320">
        <f t="shared" si="31"/>
        <v>2.5884352594344174E-2</v>
      </c>
      <c r="E155" s="320">
        <f t="shared" si="31"/>
        <v>2.7605127951647362E-2</v>
      </c>
      <c r="F155" s="320">
        <f t="shared" si="31"/>
        <v>2.8806549750768757E-2</v>
      </c>
      <c r="G155" s="320">
        <f t="shared" si="31"/>
        <v>2.9292518380100996E-2</v>
      </c>
      <c r="H155" s="320">
        <f t="shared" si="31"/>
        <v>2.9555634437357141E-2</v>
      </c>
      <c r="I155" s="320">
        <f t="shared" si="31"/>
        <v>2.8346317064220743E-2</v>
      </c>
      <c r="J155" s="320">
        <f t="shared" si="31"/>
        <v>2.5899347486950268E-2</v>
      </c>
      <c r="K155" s="320">
        <f t="shared" si="31"/>
        <v>2.3484786268915713E-2</v>
      </c>
      <c r="L155" s="320">
        <f t="shared" si="31"/>
        <v>2.5612321193612935E-2</v>
      </c>
      <c r="M155" s="320">
        <f t="shared" si="31"/>
        <v>2.8117985452782965E-2</v>
      </c>
      <c r="N155" s="320">
        <f t="shared" si="31"/>
        <v>2.0241528176026067E-2</v>
      </c>
      <c r="O155" s="320">
        <f t="shared" si="31"/>
        <v>2.5364901799713228E-2</v>
      </c>
      <c r="P155" s="320">
        <f t="shared" si="31"/>
        <v>2.7438468988089552E-2</v>
      </c>
      <c r="Q155" s="320">
        <f t="shared" si="31"/>
        <v>2.7941882185087676E-2</v>
      </c>
      <c r="R155" s="320">
        <f t="shared" si="31"/>
        <v>3.09444659644811E-2</v>
      </c>
      <c r="S155" s="320">
        <f t="shared" si="31"/>
        <v>3.1407574050997492E-2</v>
      </c>
      <c r="T155" s="320">
        <f t="shared" si="31"/>
        <v>3.2048093847084187E-2</v>
      </c>
      <c r="U155" s="320">
        <f t="shared" si="31"/>
        <v>3.1678818873963566E-2</v>
      </c>
      <c r="V155" s="320">
        <f t="shared" si="31"/>
        <v>3.1678540459149696E-2</v>
      </c>
      <c r="W155" s="320">
        <f t="shared" si="31"/>
        <v>3.1584186014799655E-2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0.66787671383782177</v>
      </c>
      <c r="C157" s="271">
        <f t="shared" si="33"/>
        <v>0.67248990101766737</v>
      </c>
      <c r="D157" s="271">
        <f t="shared" si="33"/>
        <v>0.62969561610817382</v>
      </c>
      <c r="E157" s="271">
        <f t="shared" si="33"/>
        <v>0.67155738162274015</v>
      </c>
      <c r="F157" s="271">
        <f t="shared" si="33"/>
        <v>0.70078469326772386</v>
      </c>
      <c r="G157" s="271">
        <f t="shared" si="33"/>
        <v>0.71260698298276448</v>
      </c>
      <c r="H157" s="271">
        <f t="shared" si="33"/>
        <v>0.71900787816366496</v>
      </c>
      <c r="I157" s="271">
        <f t="shared" si="33"/>
        <v>0.69901556647584973</v>
      </c>
      <c r="J157" s="271">
        <f t="shared" si="33"/>
        <v>0.67579150727465409</v>
      </c>
      <c r="K157" s="271">
        <f t="shared" si="33"/>
        <v>0.72070453120064115</v>
      </c>
      <c r="L157" s="271">
        <f t="shared" si="33"/>
        <v>0.71543848741051785</v>
      </c>
      <c r="M157" s="271">
        <f t="shared" si="33"/>
        <v>0.72274069301992749</v>
      </c>
      <c r="N157" s="271">
        <f t="shared" si="33"/>
        <v>0.71568337777660318</v>
      </c>
      <c r="O157" s="271">
        <f t="shared" si="33"/>
        <v>0.73659045421186597</v>
      </c>
      <c r="P157" s="271">
        <f t="shared" si="33"/>
        <v>0.74156139988247149</v>
      </c>
      <c r="Q157" s="271">
        <f t="shared" si="33"/>
        <v>0.75881152546279984</v>
      </c>
      <c r="R157" s="271">
        <f t="shared" si="33"/>
        <v>0.75621506152643014</v>
      </c>
      <c r="S157" s="271">
        <f t="shared" si="33"/>
        <v>0.76603103467732669</v>
      </c>
      <c r="T157" s="271">
        <f t="shared" si="33"/>
        <v>0.7815714190955233</v>
      </c>
      <c r="U157" s="271">
        <f t="shared" si="33"/>
        <v>0.7720591005279005</v>
      </c>
      <c r="V157" s="271">
        <f t="shared" si="33"/>
        <v>0.77243278535460613</v>
      </c>
      <c r="W157" s="271">
        <f t="shared" si="33"/>
        <v>0.77094337075320529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0.66787671383782177</v>
      </c>
      <c r="C158" s="320">
        <f t="shared" si="34"/>
        <v>0.67248990101766737</v>
      </c>
      <c r="D158" s="320">
        <f t="shared" si="34"/>
        <v>0.62969561610817382</v>
      </c>
      <c r="E158" s="320">
        <f t="shared" si="34"/>
        <v>0.67155738162274015</v>
      </c>
      <c r="F158" s="320">
        <f t="shared" si="34"/>
        <v>0.70078469326772386</v>
      </c>
      <c r="G158" s="320">
        <f t="shared" si="34"/>
        <v>0.71260698298276448</v>
      </c>
      <c r="H158" s="320">
        <f t="shared" si="34"/>
        <v>0.71900787816366496</v>
      </c>
      <c r="I158" s="320">
        <f t="shared" si="34"/>
        <v>0.69901556647584973</v>
      </c>
      <c r="J158" s="320">
        <f t="shared" si="34"/>
        <v>0.67579150727465409</v>
      </c>
      <c r="K158" s="320">
        <f t="shared" si="34"/>
        <v>0.72070453120064115</v>
      </c>
      <c r="L158" s="320">
        <f t="shared" si="34"/>
        <v>0.71543848741051785</v>
      </c>
      <c r="M158" s="320">
        <f t="shared" si="34"/>
        <v>0.72274069301992749</v>
      </c>
      <c r="N158" s="320">
        <f t="shared" si="34"/>
        <v>0.71568337777660318</v>
      </c>
      <c r="O158" s="320">
        <f t="shared" si="34"/>
        <v>0.73659045421186597</v>
      </c>
      <c r="P158" s="320">
        <f t="shared" si="34"/>
        <v>0.74156139988247149</v>
      </c>
      <c r="Q158" s="320">
        <f t="shared" si="34"/>
        <v>0.75881152546279984</v>
      </c>
      <c r="R158" s="320">
        <f t="shared" si="34"/>
        <v>0.75621506152643014</v>
      </c>
      <c r="S158" s="320">
        <f t="shared" si="34"/>
        <v>0.76603103467732669</v>
      </c>
      <c r="T158" s="320">
        <f t="shared" si="34"/>
        <v>0.7815714190955233</v>
      </c>
      <c r="U158" s="320">
        <f t="shared" si="34"/>
        <v>0.7720591005279005</v>
      </c>
      <c r="V158" s="320">
        <f t="shared" si="34"/>
        <v>0.77243278535460613</v>
      </c>
      <c r="W158" s="320">
        <f t="shared" si="34"/>
        <v>0.77094337075320529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7.4634027760284966E-2</v>
      </c>
      <c r="C160" s="271">
        <f t="shared" si="36"/>
        <v>7.514954317339996E-2</v>
      </c>
      <c r="D160" s="271">
        <f t="shared" si="36"/>
        <v>7.0367358405250907E-2</v>
      </c>
      <c r="E160" s="271">
        <f t="shared" si="36"/>
        <v>7.0249081077542186E-2</v>
      </c>
      <c r="F160" s="271">
        <f t="shared" si="36"/>
        <v>7.0045957159278915E-2</v>
      </c>
      <c r="G160" s="271">
        <f t="shared" si="36"/>
        <v>6.9474234092905984E-2</v>
      </c>
      <c r="H160" s="271">
        <f t="shared" si="36"/>
        <v>6.7629680529650946E-2</v>
      </c>
      <c r="I160" s="271">
        <f t="shared" si="36"/>
        <v>6.7950527906774499E-2</v>
      </c>
      <c r="J160" s="271">
        <f t="shared" si="36"/>
        <v>6.7198539160860479E-2</v>
      </c>
      <c r="K160" s="271">
        <f t="shared" si="36"/>
        <v>6.5802869193108599E-2</v>
      </c>
      <c r="L160" s="271">
        <f t="shared" si="36"/>
        <v>6.4542965970348129E-2</v>
      </c>
      <c r="M160" s="271">
        <f t="shared" si="36"/>
        <v>6.4725637916270437E-2</v>
      </c>
      <c r="N160" s="271">
        <f t="shared" si="36"/>
        <v>6.6202356034456053E-2</v>
      </c>
      <c r="O160" s="271">
        <f t="shared" si="36"/>
        <v>6.1835981888175816E-2</v>
      </c>
      <c r="P160" s="271">
        <f t="shared" si="36"/>
        <v>5.8650757507491665E-2</v>
      </c>
      <c r="Q160" s="271">
        <f t="shared" si="36"/>
        <v>5.6339448400868582E-2</v>
      </c>
      <c r="R160" s="271">
        <f t="shared" si="36"/>
        <v>5.4507986311254641E-2</v>
      </c>
      <c r="S160" s="271">
        <f t="shared" si="36"/>
        <v>5.2421839184028388E-2</v>
      </c>
      <c r="T160" s="271">
        <f t="shared" si="36"/>
        <v>4.9399751246253162E-2</v>
      </c>
      <c r="U160" s="271">
        <f t="shared" si="36"/>
        <v>4.9680993044144674E-2</v>
      </c>
      <c r="V160" s="271">
        <f t="shared" si="36"/>
        <v>4.9051654585778377E-2</v>
      </c>
      <c r="W160" s="271">
        <f t="shared" si="36"/>
        <v>5.0826721180511666E-2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7.4634027760284966E-2</v>
      </c>
      <c r="C161" s="320">
        <f t="shared" si="37"/>
        <v>7.514954317339996E-2</v>
      </c>
      <c r="D161" s="320">
        <f t="shared" si="37"/>
        <v>7.0367358405250907E-2</v>
      </c>
      <c r="E161" s="320">
        <f t="shared" si="37"/>
        <v>7.0249081077542186E-2</v>
      </c>
      <c r="F161" s="320">
        <f t="shared" si="37"/>
        <v>7.0045957159278915E-2</v>
      </c>
      <c r="G161" s="320">
        <f t="shared" si="37"/>
        <v>6.9474234092905984E-2</v>
      </c>
      <c r="H161" s="320">
        <f t="shared" si="37"/>
        <v>6.7629680529650946E-2</v>
      </c>
      <c r="I161" s="320">
        <f t="shared" si="37"/>
        <v>6.7950527906774499E-2</v>
      </c>
      <c r="J161" s="320">
        <f t="shared" si="37"/>
        <v>6.7198539160860479E-2</v>
      </c>
      <c r="K161" s="320">
        <f t="shared" si="37"/>
        <v>6.5802869193108599E-2</v>
      </c>
      <c r="L161" s="320">
        <f t="shared" si="37"/>
        <v>6.4542965970348129E-2</v>
      </c>
      <c r="M161" s="320">
        <f t="shared" si="37"/>
        <v>6.4725637916270437E-2</v>
      </c>
      <c r="N161" s="320">
        <f t="shared" si="37"/>
        <v>6.6202356034456053E-2</v>
      </c>
      <c r="O161" s="320">
        <f t="shared" si="37"/>
        <v>6.1835981888175816E-2</v>
      </c>
      <c r="P161" s="320">
        <f t="shared" si="37"/>
        <v>5.8650757507491665E-2</v>
      </c>
      <c r="Q161" s="320">
        <f t="shared" si="37"/>
        <v>5.6339448400868582E-2</v>
      </c>
      <c r="R161" s="320">
        <f t="shared" si="37"/>
        <v>5.4507986311254641E-2</v>
      </c>
      <c r="S161" s="320">
        <f t="shared" si="37"/>
        <v>5.2421839184028388E-2</v>
      </c>
      <c r="T161" s="320">
        <f t="shared" si="37"/>
        <v>4.9399751246253162E-2</v>
      </c>
      <c r="U161" s="320">
        <f t="shared" si="37"/>
        <v>4.9680993044144674E-2</v>
      </c>
      <c r="V161" s="320">
        <f t="shared" si="37"/>
        <v>4.9051654585778377E-2</v>
      </c>
      <c r="W161" s="320">
        <f t="shared" si="37"/>
        <v>5.0826721180511666E-2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8.4724704344932109E-2</v>
      </c>
      <c r="C163" s="312">
        <f t="shared" si="39"/>
        <v>7.8805836666475837E-2</v>
      </c>
      <c r="D163" s="312">
        <f t="shared" si="39"/>
        <v>0.13810520598812673</v>
      </c>
      <c r="E163" s="312">
        <f t="shared" si="39"/>
        <v>9.4617532708361637E-2</v>
      </c>
      <c r="F163" s="312">
        <f t="shared" si="39"/>
        <v>6.4408992432972503E-2</v>
      </c>
      <c r="G163" s="312">
        <f t="shared" si="39"/>
        <v>5.3446503438211522E-2</v>
      </c>
      <c r="H163" s="312">
        <f t="shared" si="39"/>
        <v>5.2006044428538838E-2</v>
      </c>
      <c r="I163" s="312">
        <f t="shared" si="39"/>
        <v>7.242739326922662E-2</v>
      </c>
      <c r="J163" s="312">
        <f t="shared" si="39"/>
        <v>0.10052641844171122</v>
      </c>
      <c r="K163" s="312">
        <f t="shared" si="39"/>
        <v>6.1915360756868473E-2</v>
      </c>
      <c r="L163" s="312">
        <f t="shared" si="39"/>
        <v>6.8666071557673403E-2</v>
      </c>
      <c r="M163" s="312">
        <f t="shared" si="39"/>
        <v>5.8494955537693162E-2</v>
      </c>
      <c r="N163" s="312">
        <f t="shared" si="39"/>
        <v>6.9353852327736484E-2</v>
      </c>
      <c r="O163" s="312">
        <f t="shared" si="39"/>
        <v>5.6082076365257819E-2</v>
      </c>
      <c r="P163" s="312">
        <f t="shared" si="39"/>
        <v>5.8687588848688382E-2</v>
      </c>
      <c r="Q163" s="312">
        <f t="shared" si="39"/>
        <v>4.7887719731003454E-2</v>
      </c>
      <c r="R163" s="312">
        <f t="shared" si="39"/>
        <v>5.2023851232715787E-2</v>
      </c>
      <c r="S163" s="312">
        <f t="shared" si="39"/>
        <v>4.8041693377203216E-2</v>
      </c>
      <c r="T163" s="312">
        <f t="shared" si="39"/>
        <v>4.0731892106991435E-2</v>
      </c>
      <c r="U163" s="312">
        <f t="shared" si="39"/>
        <v>4.9926264977848009E-2</v>
      </c>
      <c r="V163" s="312">
        <f t="shared" si="39"/>
        <v>5.1588139558248244E-2</v>
      </c>
      <c r="W163" s="312">
        <f t="shared" si="39"/>
        <v>4.8009424465185496E-2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0.99999999999999989</v>
      </c>
      <c r="E165" s="234">
        <f t="shared" si="40"/>
        <v>1</v>
      </c>
      <c r="F165" s="234">
        <f t="shared" si="40"/>
        <v>0.99999999999999989</v>
      </c>
      <c r="G165" s="234">
        <f t="shared" si="40"/>
        <v>1</v>
      </c>
      <c r="H165" s="234">
        <f t="shared" si="40"/>
        <v>0.99999999999999989</v>
      </c>
      <c r="I165" s="234">
        <f t="shared" si="40"/>
        <v>0.99999999999999978</v>
      </c>
      <c r="J165" s="234">
        <f t="shared" si="40"/>
        <v>1</v>
      </c>
      <c r="K165" s="234">
        <f t="shared" si="40"/>
        <v>1</v>
      </c>
      <c r="L165" s="234">
        <f t="shared" si="40"/>
        <v>1</v>
      </c>
      <c r="M165" s="234">
        <f t="shared" si="40"/>
        <v>0.99999999999999978</v>
      </c>
      <c r="N165" s="234">
        <f t="shared" si="40"/>
        <v>1</v>
      </c>
      <c r="O165" s="234">
        <f t="shared" si="40"/>
        <v>1</v>
      </c>
      <c r="P165" s="234">
        <f t="shared" si="40"/>
        <v>1</v>
      </c>
      <c r="Q165" s="234">
        <f t="shared" si="40"/>
        <v>1</v>
      </c>
      <c r="R165" s="234">
        <f t="shared" si="40"/>
        <v>0.99999999999999978</v>
      </c>
      <c r="S165" s="234">
        <f t="shared" si="40"/>
        <v>0.99999999999999989</v>
      </c>
      <c r="T165" s="234">
        <f t="shared" si="40"/>
        <v>1</v>
      </c>
      <c r="U165" s="234">
        <f t="shared" si="40"/>
        <v>0.99999999999999989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5.106885204274189E-3</v>
      </c>
      <c r="C170" s="270">
        <f t="shared" si="45"/>
        <v>4.6591049001968882E-3</v>
      </c>
      <c r="D170" s="270">
        <f t="shared" si="45"/>
        <v>3.9742766467752207E-3</v>
      </c>
      <c r="E170" s="270">
        <f t="shared" si="45"/>
        <v>4.0833120666795737E-3</v>
      </c>
      <c r="F170" s="270">
        <f t="shared" si="45"/>
        <v>4.2352488711064756E-3</v>
      </c>
      <c r="G170" s="270">
        <f t="shared" si="45"/>
        <v>4.5416515298647491E-3</v>
      </c>
      <c r="H170" s="270">
        <f t="shared" si="45"/>
        <v>5.1308187004365366E-3</v>
      </c>
      <c r="I170" s="270">
        <f t="shared" si="45"/>
        <v>4.8873530566976818E-3</v>
      </c>
      <c r="J170" s="270">
        <f t="shared" si="45"/>
        <v>4.6962055590727804E-3</v>
      </c>
      <c r="K170" s="270">
        <f t="shared" si="45"/>
        <v>4.9202238997200802E-3</v>
      </c>
      <c r="L170" s="270">
        <f t="shared" si="45"/>
        <v>4.9154229149913561E-3</v>
      </c>
      <c r="M170" s="270">
        <f t="shared" si="45"/>
        <v>4.75000038231715E-3</v>
      </c>
      <c r="N170" s="270">
        <f t="shared" si="45"/>
        <v>4.4945477474614189E-3</v>
      </c>
      <c r="O170" s="270">
        <f t="shared" si="45"/>
        <v>4.579450077983608E-3</v>
      </c>
      <c r="P170" s="270">
        <f t="shared" si="45"/>
        <v>4.2078219573877078E-3</v>
      </c>
      <c r="Q170" s="270">
        <f t="shared" si="45"/>
        <v>3.9101697698643656E-3</v>
      </c>
      <c r="R170" s="270">
        <f t="shared" si="45"/>
        <v>4.9059564756870596E-3</v>
      </c>
      <c r="S170" s="270">
        <f t="shared" si="45"/>
        <v>4.7865888783481881E-3</v>
      </c>
      <c r="T170" s="270">
        <f t="shared" si="45"/>
        <v>4.8397878227544521E-3</v>
      </c>
      <c r="U170" s="270">
        <f t="shared" si="45"/>
        <v>4.5076293955800721E-3</v>
      </c>
      <c r="V170" s="270">
        <f t="shared" si="45"/>
        <v>4.3078709305566761E-3</v>
      </c>
      <c r="W170" s="270">
        <f t="shared" si="45"/>
        <v>3.9249686700680454E-3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0.72752642061612749</v>
      </c>
      <c r="C171" s="271">
        <f t="shared" si="46"/>
        <v>0.7188143400387117</v>
      </c>
      <c r="D171" s="271">
        <f t="shared" si="46"/>
        <v>0.72066575478521533</v>
      </c>
      <c r="E171" s="271">
        <f t="shared" si="46"/>
        <v>0.69511908203955752</v>
      </c>
      <c r="F171" s="271">
        <f t="shared" si="46"/>
        <v>0.66046082127749506</v>
      </c>
      <c r="G171" s="271">
        <f t="shared" si="46"/>
        <v>0.65850559902175854</v>
      </c>
      <c r="H171" s="271">
        <f t="shared" si="46"/>
        <v>0.7117936043748434</v>
      </c>
      <c r="I171" s="271">
        <f t="shared" si="46"/>
        <v>0.70184441830108302</v>
      </c>
      <c r="J171" s="271">
        <f t="shared" si="46"/>
        <v>0.70653576580940591</v>
      </c>
      <c r="K171" s="271">
        <f t="shared" si="46"/>
        <v>0.70463750216760113</v>
      </c>
      <c r="L171" s="271">
        <f t="shared" si="46"/>
        <v>0.68859464230494938</v>
      </c>
      <c r="M171" s="271">
        <f t="shared" si="46"/>
        <v>0.69173375729549824</v>
      </c>
      <c r="N171" s="271">
        <f t="shared" si="46"/>
        <v>0.69674829756728474</v>
      </c>
      <c r="O171" s="271">
        <f t="shared" si="46"/>
        <v>0.69520436121522489</v>
      </c>
      <c r="P171" s="271">
        <f t="shared" si="46"/>
        <v>0.68825770191225544</v>
      </c>
      <c r="Q171" s="271">
        <f t="shared" si="46"/>
        <v>0.67146396082520909</v>
      </c>
      <c r="R171" s="271">
        <f t="shared" si="46"/>
        <v>0.66694746078177547</v>
      </c>
      <c r="S171" s="271">
        <f t="shared" si="46"/>
        <v>0.67568351556102413</v>
      </c>
      <c r="T171" s="271">
        <f t="shared" si="46"/>
        <v>0.67605281650871929</v>
      </c>
      <c r="U171" s="271">
        <f t="shared" si="46"/>
        <v>0.65590691934338119</v>
      </c>
      <c r="V171" s="271">
        <f t="shared" si="46"/>
        <v>0.66262024359801919</v>
      </c>
      <c r="W171" s="271">
        <f t="shared" si="46"/>
        <v>0.61480792458470968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0.72752642061612749</v>
      </c>
      <c r="C172" s="320">
        <f t="shared" si="47"/>
        <v>0.7188143400387117</v>
      </c>
      <c r="D172" s="320">
        <f t="shared" si="47"/>
        <v>0.72066575478521533</v>
      </c>
      <c r="E172" s="320">
        <f t="shared" si="47"/>
        <v>0.69511908203955752</v>
      </c>
      <c r="F172" s="320">
        <f t="shared" si="47"/>
        <v>0.66046082127749506</v>
      </c>
      <c r="G172" s="320">
        <f t="shared" si="47"/>
        <v>0.65850559902175854</v>
      </c>
      <c r="H172" s="320">
        <f t="shared" si="47"/>
        <v>0.7117936043748434</v>
      </c>
      <c r="I172" s="320">
        <f t="shared" si="47"/>
        <v>0.70184441830108302</v>
      </c>
      <c r="J172" s="320">
        <f t="shared" si="47"/>
        <v>0.70653576580940591</v>
      </c>
      <c r="K172" s="320">
        <f t="shared" si="47"/>
        <v>0.70463750216760113</v>
      </c>
      <c r="L172" s="320">
        <f t="shared" si="47"/>
        <v>0.68859464230494938</v>
      </c>
      <c r="M172" s="320">
        <f t="shared" si="47"/>
        <v>0.69173375729549824</v>
      </c>
      <c r="N172" s="320">
        <f t="shared" si="47"/>
        <v>0.69674829756728474</v>
      </c>
      <c r="O172" s="320">
        <f t="shared" si="47"/>
        <v>0.69520436121522489</v>
      </c>
      <c r="P172" s="320">
        <f t="shared" si="47"/>
        <v>0.68825770191225544</v>
      </c>
      <c r="Q172" s="320">
        <f t="shared" si="47"/>
        <v>0.67146396082520909</v>
      </c>
      <c r="R172" s="320">
        <f t="shared" si="47"/>
        <v>0.66694746078177547</v>
      </c>
      <c r="S172" s="320">
        <f t="shared" si="47"/>
        <v>0.67568351556102413</v>
      </c>
      <c r="T172" s="320">
        <f t="shared" si="47"/>
        <v>0.67605281650871929</v>
      </c>
      <c r="U172" s="320">
        <f t="shared" si="47"/>
        <v>0.65590691934338119</v>
      </c>
      <c r="V172" s="320">
        <f t="shared" si="47"/>
        <v>0.66262024359801919</v>
      </c>
      <c r="W172" s="320">
        <f t="shared" si="47"/>
        <v>0.61480792458470968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6.083972855630914E-2</v>
      </c>
      <c r="C175" s="271">
        <f t="shared" si="50"/>
        <v>6.0111176846748174E-2</v>
      </c>
      <c r="D175" s="271">
        <f t="shared" si="50"/>
        <v>6.0266002248864886E-2</v>
      </c>
      <c r="E175" s="271">
        <f t="shared" si="50"/>
        <v>5.8129650095431869E-2</v>
      </c>
      <c r="F175" s="271">
        <f t="shared" si="50"/>
        <v>5.5231337240742785E-2</v>
      </c>
      <c r="G175" s="271">
        <f t="shared" si="50"/>
        <v>5.5067830888347317E-2</v>
      </c>
      <c r="H175" s="271">
        <f t="shared" si="50"/>
        <v>5.9524064626557426E-2</v>
      </c>
      <c r="I175" s="271">
        <f t="shared" si="50"/>
        <v>5.8692059405948155E-2</v>
      </c>
      <c r="J175" s="271">
        <f t="shared" si="50"/>
        <v>5.9084375479813836E-2</v>
      </c>
      <c r="K175" s="271">
        <f t="shared" si="50"/>
        <v>5.8925632317472179E-2</v>
      </c>
      <c r="L175" s="271">
        <f t="shared" si="50"/>
        <v>5.7584040848554792E-2</v>
      </c>
      <c r="M175" s="271">
        <f t="shared" si="50"/>
        <v>5.7846550770559092E-2</v>
      </c>
      <c r="N175" s="271">
        <f t="shared" si="50"/>
        <v>5.826589398659212E-2</v>
      </c>
      <c r="O175" s="271">
        <f t="shared" si="50"/>
        <v>5.8136781605370329E-2</v>
      </c>
      <c r="P175" s="271">
        <f t="shared" si="50"/>
        <v>5.7555864054626378E-2</v>
      </c>
      <c r="Q175" s="271">
        <f t="shared" si="50"/>
        <v>5.6151479801040682E-2</v>
      </c>
      <c r="R175" s="271">
        <f t="shared" si="50"/>
        <v>5.5773785426128035E-2</v>
      </c>
      <c r="S175" s="271">
        <f t="shared" si="50"/>
        <v>5.6504341989245574E-2</v>
      </c>
      <c r="T175" s="271">
        <f t="shared" si="50"/>
        <v>5.6535224949337048E-2</v>
      </c>
      <c r="U175" s="271">
        <f t="shared" si="50"/>
        <v>5.485051511567287E-2</v>
      </c>
      <c r="V175" s="271">
        <f t="shared" si="50"/>
        <v>5.5411919916637728E-2</v>
      </c>
      <c r="W175" s="271">
        <f t="shared" si="50"/>
        <v>5.1413592944602904E-2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6.083972855630914E-2</v>
      </c>
      <c r="C176" s="320">
        <f t="shared" si="51"/>
        <v>6.0111176846748174E-2</v>
      </c>
      <c r="D176" s="320">
        <f t="shared" si="51"/>
        <v>6.0266002248864886E-2</v>
      </c>
      <c r="E176" s="320">
        <f t="shared" si="51"/>
        <v>5.8129650095431869E-2</v>
      </c>
      <c r="F176" s="320">
        <f t="shared" si="51"/>
        <v>5.5231337240742785E-2</v>
      </c>
      <c r="G176" s="320">
        <f t="shared" si="51"/>
        <v>5.5067830888347317E-2</v>
      </c>
      <c r="H176" s="320">
        <f t="shared" si="51"/>
        <v>5.9524064626557426E-2</v>
      </c>
      <c r="I176" s="320">
        <f t="shared" si="51"/>
        <v>5.8692059405948155E-2</v>
      </c>
      <c r="J176" s="320">
        <f t="shared" si="51"/>
        <v>5.9084375479813836E-2</v>
      </c>
      <c r="K176" s="320">
        <f t="shared" si="51"/>
        <v>5.8925632317472179E-2</v>
      </c>
      <c r="L176" s="320">
        <f t="shared" si="51"/>
        <v>5.7584040848554792E-2</v>
      </c>
      <c r="M176" s="320">
        <f t="shared" si="51"/>
        <v>5.7846550770559092E-2</v>
      </c>
      <c r="N176" s="320">
        <f t="shared" si="51"/>
        <v>5.826589398659212E-2</v>
      </c>
      <c r="O176" s="320">
        <f t="shared" si="51"/>
        <v>5.8136781605370329E-2</v>
      </c>
      <c r="P176" s="320">
        <f t="shared" si="51"/>
        <v>5.7555864054626378E-2</v>
      </c>
      <c r="Q176" s="320">
        <f t="shared" si="51"/>
        <v>5.6151479801040682E-2</v>
      </c>
      <c r="R176" s="320">
        <f t="shared" si="51"/>
        <v>5.5773785426128035E-2</v>
      </c>
      <c r="S176" s="320">
        <f t="shared" si="51"/>
        <v>5.6504341989245574E-2</v>
      </c>
      <c r="T176" s="320">
        <f t="shared" si="51"/>
        <v>5.6535224949337048E-2</v>
      </c>
      <c r="U176" s="320">
        <f t="shared" si="51"/>
        <v>5.485051511567287E-2</v>
      </c>
      <c r="V176" s="320">
        <f t="shared" si="51"/>
        <v>5.5411919916637728E-2</v>
      </c>
      <c r="W176" s="320">
        <f t="shared" si="51"/>
        <v>5.1413592944602904E-2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0.20652696562328915</v>
      </c>
      <c r="C179" s="312">
        <f t="shared" si="54"/>
        <v>0.21641537821434315</v>
      </c>
      <c r="D179" s="312">
        <f t="shared" si="54"/>
        <v>0.21509396631914443</v>
      </c>
      <c r="E179" s="312">
        <f t="shared" si="54"/>
        <v>0.24266795579833095</v>
      </c>
      <c r="F179" s="312">
        <f t="shared" si="54"/>
        <v>0.28007259261065554</v>
      </c>
      <c r="G179" s="312">
        <f t="shared" si="54"/>
        <v>0.28188491856002934</v>
      </c>
      <c r="H179" s="312">
        <f t="shared" si="54"/>
        <v>0.2235515122981625</v>
      </c>
      <c r="I179" s="312">
        <f t="shared" si="54"/>
        <v>0.23457616923627106</v>
      </c>
      <c r="J179" s="312">
        <f t="shared" si="54"/>
        <v>0.22968365315170747</v>
      </c>
      <c r="K179" s="312">
        <f t="shared" si="54"/>
        <v>0.23151664161520669</v>
      </c>
      <c r="L179" s="312">
        <f t="shared" si="54"/>
        <v>0.24890589393150436</v>
      </c>
      <c r="M179" s="312">
        <f t="shared" si="54"/>
        <v>0.24566969155162532</v>
      </c>
      <c r="N179" s="312">
        <f t="shared" si="54"/>
        <v>0.24049126069866181</v>
      </c>
      <c r="O179" s="312">
        <f t="shared" si="54"/>
        <v>0.24207940710142123</v>
      </c>
      <c r="P179" s="312">
        <f t="shared" si="54"/>
        <v>0.24997861207573058</v>
      </c>
      <c r="Q179" s="312">
        <f t="shared" si="54"/>
        <v>0.26847438960388592</v>
      </c>
      <c r="R179" s="312">
        <f t="shared" si="54"/>
        <v>0.27237279731640934</v>
      </c>
      <c r="S179" s="312">
        <f t="shared" si="54"/>
        <v>0.26302555357138202</v>
      </c>
      <c r="T179" s="312">
        <f t="shared" si="54"/>
        <v>0.2625721707191892</v>
      </c>
      <c r="U179" s="312">
        <f t="shared" si="54"/>
        <v>0.28473493614536582</v>
      </c>
      <c r="V179" s="312">
        <f t="shared" si="54"/>
        <v>0.27765996555478645</v>
      </c>
      <c r="W179" s="312">
        <f t="shared" si="54"/>
        <v>0.32985351380061928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244.80770700209882</v>
      </c>
      <c r="C183" s="322">
        <f t="shared" si="55"/>
        <v>244.02846629772554</v>
      </c>
      <c r="D183" s="322">
        <f t="shared" si="55"/>
        <v>268.56440420248271</v>
      </c>
      <c r="E183" s="322">
        <f t="shared" si="55"/>
        <v>256.96249618753683</v>
      </c>
      <c r="F183" s="322">
        <f t="shared" si="55"/>
        <v>257.26199086841387</v>
      </c>
      <c r="G183" s="322">
        <f t="shared" si="55"/>
        <v>248.28506499628958</v>
      </c>
      <c r="H183" s="322">
        <f t="shared" si="55"/>
        <v>296.64703853627469</v>
      </c>
      <c r="I183" s="322">
        <f t="shared" si="55"/>
        <v>254.3149186294479</v>
      </c>
      <c r="J183" s="322">
        <f t="shared" si="55"/>
        <v>224.6924716542764</v>
      </c>
      <c r="K183" s="322">
        <f t="shared" si="55"/>
        <v>236.16781871378203</v>
      </c>
      <c r="L183" s="322">
        <f t="shared" si="55"/>
        <v>236.1073764242428</v>
      </c>
      <c r="M183" s="322">
        <f t="shared" si="55"/>
        <v>247.21465624027394</v>
      </c>
      <c r="N183" s="322">
        <f t="shared" si="55"/>
        <v>245.53784175458128</v>
      </c>
      <c r="O183" s="322">
        <f t="shared" si="55"/>
        <v>241.93637604090821</v>
      </c>
      <c r="P183" s="322">
        <f t="shared" si="55"/>
        <v>261.92417726602321</v>
      </c>
      <c r="Q183" s="322">
        <f t="shared" si="55"/>
        <v>269.36034554916841</v>
      </c>
      <c r="R183" s="322">
        <f t="shared" si="55"/>
        <v>267.51053890145397</v>
      </c>
      <c r="S183" s="322">
        <f t="shared" si="55"/>
        <v>312.34720662709685</v>
      </c>
      <c r="T183" s="322">
        <f t="shared" si="55"/>
        <v>288.54739477751588</v>
      </c>
      <c r="U183" s="322">
        <f t="shared" si="55"/>
        <v>294.31711294525849</v>
      </c>
      <c r="V183" s="322">
        <f t="shared" si="55"/>
        <v>289.11295348508617</v>
      </c>
      <c r="W183" s="322">
        <f t="shared" si="55"/>
        <v>289.36895506643123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0.65199152184054066</v>
      </c>
      <c r="C188" s="277">
        <f>IF(C$10=0,0,C$10/NMM!C$9*1000)</f>
        <v>0.60023928955637207</v>
      </c>
      <c r="D188" s="277">
        <f>IF(D$10=0,0,D$10/NMM!D$9*1000)</f>
        <v>0.56225097855358019</v>
      </c>
      <c r="E188" s="277">
        <f>IF(E$10=0,0,E$10/NMM!E$9*1000)</f>
        <v>0.53641415282234028</v>
      </c>
      <c r="F188" s="277">
        <f>IF(F$10=0,0,F$10/NMM!F$9*1000)</f>
        <v>0.56012700714731634</v>
      </c>
      <c r="G188" s="277">
        <f>IF(G$10=0,0,G$10/NMM!G$9*1000)</f>
        <v>0.56703881820245672</v>
      </c>
      <c r="H188" s="277">
        <f>IF(H$10=0,0,H$10/NMM!H$9*1000)</f>
        <v>0.68312814752934281</v>
      </c>
      <c r="I188" s="277">
        <f>IF(I$10=0,0,I$10/NMM!I$9*1000)</f>
        <v>0.5847155268204216</v>
      </c>
      <c r="J188" s="277">
        <f>IF(J$10=0,0,J$10/NMM!J$9*1000)</f>
        <v>0.50446609804950326</v>
      </c>
      <c r="K188" s="277">
        <f>IF(K$10=0,0,K$10/NMM!K$9*1000)</f>
        <v>0.5115782539663476</v>
      </c>
      <c r="L188" s="277">
        <f>IF(L$10=0,0,L$10/NMM!L$9*1000)</f>
        <v>0.51656052340482328</v>
      </c>
      <c r="M188" s="277">
        <f>IF(M$10=0,0,M$10/NMM!M$9*1000)</f>
        <v>0.51649630371991051</v>
      </c>
      <c r="N188" s="277">
        <f>IF(N$10=0,0,N$10/NMM!N$9*1000)</f>
        <v>0.49793883979813658</v>
      </c>
      <c r="O188" s="277">
        <f>IF(O$10=0,0,O$10/NMM!O$9*1000)</f>
        <v>0.45467923167980029</v>
      </c>
      <c r="P188" s="277">
        <f>IF(P$10=0,0,P$10/NMM!P$9*1000)</f>
        <v>0.43049585164507587</v>
      </c>
      <c r="Q188" s="277">
        <f>IF(Q$10=0,0,Q$10/NMM!Q$9*1000)</f>
        <v>0.3959345979883368</v>
      </c>
      <c r="R188" s="277">
        <f>IF(R$10=0,0,R$10/NMM!R$9*1000)</f>
        <v>0.48198542062497307</v>
      </c>
      <c r="S188" s="277">
        <f>IF(S$10=0,0,S$10/NMM!S$9*1000)</f>
        <v>0.51463409048657016</v>
      </c>
      <c r="T188" s="277">
        <f>IF(T$10=0,0,T$10/NMM!T$9*1000)</f>
        <v>0.44379132642354957</v>
      </c>
      <c r="U188" s="277">
        <f>IF(U$10=0,0,U$10/NMM!U$9*1000)</f>
        <v>0.44242118618221099</v>
      </c>
      <c r="V188" s="277">
        <f>IF(V$10=0,0,V$10/NMM!V$9*1000)</f>
        <v>0.40576706443085603</v>
      </c>
      <c r="W188" s="277">
        <f>IF(W$10=0,0,W$10/NMM!W$9*1000)</f>
        <v>0.41402371734189436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137.324617302673</v>
      </c>
      <c r="C190" s="278">
        <f>IF(C$17=0,0,C$17/NMM!C$9*1000)</f>
        <v>136.91544369055734</v>
      </c>
      <c r="D190" s="278">
        <f>IF(D$17=0,0,D$17/NMM!D$9*1000)</f>
        <v>150.73697150761231</v>
      </c>
      <c r="E190" s="278">
        <f>IF(E$17=0,0,E$17/NMM!E$9*1000)</f>
        <v>144.2260465317195</v>
      </c>
      <c r="F190" s="278">
        <f>IF(F$17=0,0,F$17/NMM!F$9*1000)</f>
        <v>144.38115915611908</v>
      </c>
      <c r="G190" s="278">
        <f>IF(G$17=0,0,G$17/NMM!G$9*1000)</f>
        <v>139.32822779497835</v>
      </c>
      <c r="H190" s="278">
        <f>IF(H$17=0,0,H$17/NMM!H$9*1000)</f>
        <v>166.46397422887006</v>
      </c>
      <c r="I190" s="278">
        <f>IF(I$17=0,0,I$17/NMM!I$9*1000)</f>
        <v>142.71188052075479</v>
      </c>
      <c r="J190" s="278">
        <f>IF(J$17=0,0,J$17/NMM!J$9*1000)</f>
        <v>126.10325278399692</v>
      </c>
      <c r="K190" s="278">
        <f>IF(K$17=0,0,K$17/NMM!K$9*1000)</f>
        <v>132.57442056766791</v>
      </c>
      <c r="L190" s="278">
        <f>IF(L$17=0,0,L$17/NMM!L$9*1000)</f>
        <v>132.52618516212152</v>
      </c>
      <c r="M190" s="278">
        <f>IF(M$17=0,0,M$17/NMM!M$9*1000)</f>
        <v>138.76280331079133</v>
      </c>
      <c r="N190" s="278">
        <f>IF(N$17=0,0,N$17/NMM!N$9*1000)</f>
        <v>137.86935978034242</v>
      </c>
      <c r="O190" s="278">
        <f>IF(O$17=0,0,O$17/NMM!O$9*1000)</f>
        <v>135.84493629429261</v>
      </c>
      <c r="P190" s="278">
        <f>IF(P$17=0,0,P$17/NMM!P$9*1000)</f>
        <v>147.0925030616296</v>
      </c>
      <c r="Q190" s="278">
        <f>IF(Q$17=0,0,Q$17/NMM!Q$9*1000)</f>
        <v>151.29557584443958</v>
      </c>
      <c r="R190" s="278">
        <f>IF(R$17=0,0,R$17/NMM!R$9*1000)</f>
        <v>150.19012265403313</v>
      </c>
      <c r="S190" s="278">
        <f>IF(S$17=0,0,S$17/NMM!S$9*1000)</f>
        <v>175.38975112683485</v>
      </c>
      <c r="T190" s="278">
        <f>IF(T$17=0,0,T$17/NMM!T$9*1000)</f>
        <v>162.04341025779456</v>
      </c>
      <c r="U190" s="278">
        <f>IF(U$17=0,0,U$17/NMM!U$9*1000)</f>
        <v>165.28923030169111</v>
      </c>
      <c r="V190" s="278">
        <f>IF(V$17=0,0,V$17/NMM!V$9*1000)</f>
        <v>162.38286535234161</v>
      </c>
      <c r="W190" s="278">
        <f>IF(W$17=0,0,W$17/NMM!W$9*1000)</f>
        <v>162.5223972505309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106.56182400042654</v>
      </c>
      <c r="C191" s="278">
        <f>IF(C$25=0,0,C$25/NMM!C$9*1000)</f>
        <v>106.24431147210986</v>
      </c>
      <c r="D191" s="278">
        <f>IF(D$25=0,0,D$25/NMM!D$9*1000)</f>
        <v>116.96960780708355</v>
      </c>
      <c r="E191" s="278">
        <f>IF(E$25=0,0,E$25/NMM!E$9*1000)</f>
        <v>111.91722859795846</v>
      </c>
      <c r="F191" s="278">
        <f>IF(F$25=0,0,F$25/NMM!F$9*1000)</f>
        <v>112.0375936461645</v>
      </c>
      <c r="G191" s="278">
        <f>IF(G$25=0,0,G$25/NMM!G$9*1000)</f>
        <v>108.1165954087885</v>
      </c>
      <c r="H191" s="278">
        <f>IF(H$25=0,0,H$25/NMM!H$9*1000)</f>
        <v>129.17352381977557</v>
      </c>
      <c r="I191" s="278">
        <f>IF(I$25=0,0,I$25/NMM!I$9*1000)</f>
        <v>110.74225869717061</v>
      </c>
      <c r="J191" s="278">
        <f>IF(J$25=0,0,J$25/NMM!J$9*1000)</f>
        <v>97.854215019815001</v>
      </c>
      <c r="K191" s="278">
        <f>IF(K$25=0,0,K$25/NMM!K$9*1000)</f>
        <v>102.87574324968004</v>
      </c>
      <c r="L191" s="278">
        <f>IF(L$25=0,0,L$25/NMM!L$9*1000)</f>
        <v>102.83831330523606</v>
      </c>
      <c r="M191" s="278">
        <f>IF(M$25=0,0,M$25/NMM!M$9*1000)</f>
        <v>107.67783456930501</v>
      </c>
      <c r="N191" s="278">
        <f>IF(N$25=0,0,N$25/NMM!N$9*1000)</f>
        <v>106.98453591596768</v>
      </c>
      <c r="O191" s="278">
        <f>IF(O$25=0,0,O$25/NMM!O$9*1000)</f>
        <v>105.41361393955827</v>
      </c>
      <c r="P191" s="278">
        <f>IF(P$25=0,0,P$25/NMM!P$9*1000)</f>
        <v>114.14155546844164</v>
      </c>
      <c r="Q191" s="278">
        <f>IF(Q$25=0,0,Q$25/NMM!Q$9*1000)</f>
        <v>117.40307631546942</v>
      </c>
      <c r="R191" s="278">
        <f>IF(R$25=0,0,R$25/NMM!R$9*1000)</f>
        <v>116.54526137572581</v>
      </c>
      <c r="S191" s="278">
        <f>IF(S$25=0,0,S$25/NMM!S$9*1000)</f>
        <v>136.0997915607706</v>
      </c>
      <c r="T191" s="278">
        <f>IF(T$25=0,0,T$25/NMM!T$9*1000)</f>
        <v>125.74323310336219</v>
      </c>
      <c r="U191" s="278">
        <f>IF(U$25=0,0,U$25/NMM!U$9*1000)</f>
        <v>128.26194031732376</v>
      </c>
      <c r="V191" s="278">
        <f>IF(V$25=0,0,V$25/NMM!V$9*1000)</f>
        <v>126.00664511754925</v>
      </c>
      <c r="W191" s="278">
        <f>IF(W$25=0,0,W$25/NMM!W$9*1000)</f>
        <v>126.11491975810057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0.26927417715876995</v>
      </c>
      <c r="C192" s="279">
        <f>IF(C$33=0,0,C$33/NMM!C$9*1000)</f>
        <v>0.26847184550198694</v>
      </c>
      <c r="D192" s="279">
        <f>IF(D$33=0,0,D$33/NMM!D$9*1000)</f>
        <v>0.29557390923329496</v>
      </c>
      <c r="E192" s="279">
        <f>IF(E$33=0,0,E$33/NMM!E$9*1000)</f>
        <v>0.28280690503650352</v>
      </c>
      <c r="F192" s="279">
        <f>IF(F$33=0,0,F$33/NMM!F$9*1000)</f>
        <v>0.28311105898298838</v>
      </c>
      <c r="G192" s="279">
        <f>IF(G$33=0,0,G$33/NMM!G$9*1000)</f>
        <v>0.27320297432026552</v>
      </c>
      <c r="H192" s="279">
        <f>IF(H$33=0,0,H$33/NMM!H$9*1000)</f>
        <v>0.32641234009967385</v>
      </c>
      <c r="I192" s="279">
        <f>IF(I$33=0,0,I$33/NMM!I$9*1000)</f>
        <v>0.27606388470205973</v>
      </c>
      <c r="J192" s="279">
        <f>IF(J$33=0,0,J$33/NMM!J$9*1000)</f>
        <v>0.23053775241498242</v>
      </c>
      <c r="K192" s="279">
        <f>IF(K$33=0,0,K$33/NMM!K$9*1000)</f>
        <v>0.20607664246774215</v>
      </c>
      <c r="L192" s="279">
        <f>IF(L$33=0,0,L$33/NMM!L$9*1000)</f>
        <v>0.22631743348039537</v>
      </c>
      <c r="M192" s="279">
        <f>IF(M$33=0,0,M$33/NMM!M$9*1000)</f>
        <v>0.25752205645768106</v>
      </c>
      <c r="N192" s="279">
        <f>IF(N$33=0,0,N$33/NMM!N$9*1000)</f>
        <v>0.186007218473038</v>
      </c>
      <c r="O192" s="279">
        <f>IF(O$33=0,0,O$33/NMM!O$9*1000)</f>
        <v>0.22314657537753843</v>
      </c>
      <c r="P192" s="279">
        <f>IF(P$33=0,0,P$33/NMM!P$9*1000)</f>
        <v>0.25962288430688119</v>
      </c>
      <c r="Q192" s="279">
        <f>IF(Q$33=0,0,Q$33/NMM!Q$9*1000)</f>
        <v>0.265758791271068</v>
      </c>
      <c r="R192" s="279">
        <f>IF(R$33=0,0,R$33/NMM!R$9*1000)</f>
        <v>0.29316945107005399</v>
      </c>
      <c r="S192" s="279">
        <f>IF(S$33=0,0,S$33/NMM!S$9*1000)</f>
        <v>0.34302984900481337</v>
      </c>
      <c r="T192" s="279">
        <f>IF(T$33=0,0,T$33/NMM!T$9*1000)</f>
        <v>0.31696008993560515</v>
      </c>
      <c r="U192" s="279">
        <f>IF(U$33=0,0,U$33/NMM!U$9*1000)</f>
        <v>0.32352114006143673</v>
      </c>
      <c r="V192" s="279">
        <f>IF(V$33=0,0,V$33/NMM!V$9*1000)</f>
        <v>0.31767595076445337</v>
      </c>
      <c r="W192" s="279">
        <f>IF(W$33=0,0,W$33/NMM!W$9*1000)</f>
        <v>0.31761434045782966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130.72962570770915</v>
      </c>
      <c r="C194" s="322">
        <f t="shared" si="56"/>
        <v>123.00075948851311</v>
      </c>
      <c r="D194" s="322">
        <f t="shared" si="56"/>
        <v>133.2474961836522</v>
      </c>
      <c r="E194" s="322">
        <f t="shared" si="56"/>
        <v>131.3931844001786</v>
      </c>
      <c r="F194" s="322">
        <f t="shared" si="56"/>
        <v>126.79710210811818</v>
      </c>
      <c r="G194" s="322">
        <f t="shared" si="56"/>
        <v>114.85049965503202</v>
      </c>
      <c r="H194" s="322">
        <f t="shared" si="56"/>
        <v>136.74957503131785</v>
      </c>
      <c r="I194" s="322">
        <f t="shared" si="56"/>
        <v>124.65513710193355</v>
      </c>
      <c r="J194" s="322">
        <f t="shared" si="56"/>
        <v>121.96029312610402</v>
      </c>
      <c r="K194" s="322">
        <f t="shared" si="56"/>
        <v>126.60753014217937</v>
      </c>
      <c r="L194" s="322">
        <f t="shared" si="56"/>
        <v>125.48933892760988</v>
      </c>
      <c r="M194" s="322">
        <f t="shared" si="56"/>
        <v>132.00848091376696</v>
      </c>
      <c r="N194" s="322">
        <f t="shared" si="56"/>
        <v>129.6568998841347</v>
      </c>
      <c r="O194" s="322">
        <f t="shared" si="56"/>
        <v>128.9651619934117</v>
      </c>
      <c r="P194" s="322">
        <f t="shared" si="56"/>
        <v>138.38377011287417</v>
      </c>
      <c r="Q194" s="322">
        <f t="shared" si="56"/>
        <v>138.20788985846312</v>
      </c>
      <c r="R194" s="322">
        <f t="shared" si="56"/>
        <v>136.17170980485139</v>
      </c>
      <c r="S194" s="322">
        <f t="shared" si="56"/>
        <v>157.95417481565494</v>
      </c>
      <c r="T194" s="322">
        <f t="shared" si="56"/>
        <v>171.61006174730821</v>
      </c>
      <c r="U194" s="322">
        <f t="shared" si="56"/>
        <v>167.52074091535698</v>
      </c>
      <c r="V194" s="322">
        <f t="shared" si="56"/>
        <v>164.97639062590878</v>
      </c>
      <c r="W194" s="322">
        <f t="shared" si="56"/>
        <v>165.16489409332223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0.7463551159754378</v>
      </c>
      <c r="C199" s="277">
        <f>IF(C$53=0,0,C$53/NMM!C$10*1000)</f>
        <v>0.64870575021856214</v>
      </c>
      <c r="D199" s="277">
        <f>IF(D$53=0,0,D$53/NMM!D$10*1000)</f>
        <v>0.59838305664185032</v>
      </c>
      <c r="E199" s="277">
        <f>IF(E$53=0,0,E$53/NMM!E$10*1000)</f>
        <v>0.59732927244250944</v>
      </c>
      <c r="F199" s="277">
        <f>IF(F$53=0,0,F$53/NMM!F$10*1000)</f>
        <v>0.60717973661855029</v>
      </c>
      <c r="G199" s="277">
        <f>IF(G$53=0,0,G$53/NMM!G$10*1000)</f>
        <v>0.57988898624814444</v>
      </c>
      <c r="H199" s="277">
        <f>IF(H$53=0,0,H$53/NMM!H$10*1000)</f>
        <v>0.70140583025571424</v>
      </c>
      <c r="I199" s="277">
        <f>IF(I$53=0,0,I$53/NMM!I$10*1000)</f>
        <v>0.63425952079122072</v>
      </c>
      <c r="J199" s="277">
        <f>IF(J$53=0,0,J$53/NMM!J$10*1000)</f>
        <v>0.60406247432627513</v>
      </c>
      <c r="K199" s="277">
        <f>IF(K$53=0,0,K$53/NMM!K$10*1000)</f>
        <v>0.61852959789459039</v>
      </c>
      <c r="L199" s="277">
        <f>IF(L$53=0,0,L$53/NMM!L$10*1000)</f>
        <v>0.61919381158800613</v>
      </c>
      <c r="M199" s="277">
        <f>IF(M$53=0,0,M$53/NMM!M$10*1000)</f>
        <v>0.62156882907538946</v>
      </c>
      <c r="N199" s="277">
        <f>IF(N$53=0,0,N$53/NMM!N$10*1000)</f>
        <v>0.59343561675071677</v>
      </c>
      <c r="O199" s="277">
        <f>IF(O$53=0,0,O$53/NMM!O$10*1000)</f>
        <v>0.55508476613116908</v>
      </c>
      <c r="P199" s="277">
        <f>IF(P$53=0,0,P$53/NMM!P$10*1000)</f>
        <v>0.52578755877816996</v>
      </c>
      <c r="Q199" s="277">
        <f>IF(Q$53=0,0,Q$53/NMM!Q$10*1000)</f>
        <v>0.47501704875903228</v>
      </c>
      <c r="R199" s="277">
        <f>IF(R$53=0,0,R$53/NMM!R$10*1000)</f>
        <v>0.57446122071922667</v>
      </c>
      <c r="S199" s="277">
        <f>IF(S$53=0,0,S$53/NMM!S$10*1000)</f>
        <v>0.61459251920861291</v>
      </c>
      <c r="T199" s="277">
        <f>IF(T$53=0,0,T$53/NMM!T$10*1000)</f>
        <v>0.63103323145603274</v>
      </c>
      <c r="U199" s="277">
        <f>IF(U$53=0,0,U$53/NMM!U$10*1000)</f>
        <v>0.60046342920442031</v>
      </c>
      <c r="V199" s="277">
        <f>IF(V$53=0,0,V$53/NMM!V$10*1000)</f>
        <v>0.55329340893763224</v>
      </c>
      <c r="W199" s="277">
        <f>IF(W$53=0,0,W$53/NMM!W$10*1000)</f>
        <v>0.5615041331106414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23.929767570435839</v>
      </c>
      <c r="C201" s="278">
        <f>IF(C$60=0,0,C$60/NMM!C$10*1000)</f>
        <v>22.524869503545645</v>
      </c>
      <c r="D201" s="278">
        <f>IF(D$60=0,0,D$60/NMM!D$10*1000)</f>
        <v>24.420546052606205</v>
      </c>
      <c r="E201" s="278">
        <f>IF(E$60=0,0,E$60/NMM!E$10*1000)</f>
        <v>23.141557784880355</v>
      </c>
      <c r="F201" s="278">
        <f>IF(F$60=0,0,F$60/NMM!F$10*1000)</f>
        <v>21.722166803362022</v>
      </c>
      <c r="G201" s="278">
        <f>IF(G$60=0,0,G$60/NMM!G$10*1000)</f>
        <v>19.376429961383199</v>
      </c>
      <c r="H201" s="278">
        <f>IF(H$60=0,0,H$60/NMM!H$10*1000)</f>
        <v>22.574500700572063</v>
      </c>
      <c r="I201" s="278">
        <f>IF(I$60=0,0,I$60/NMM!I$10*1000)</f>
        <v>20.949416701368737</v>
      </c>
      <c r="J201" s="278">
        <f>IF(J$60=0,0,J$60/NMM!J$10*1000)</f>
        <v>20.61365664969647</v>
      </c>
      <c r="K201" s="278">
        <f>IF(K$60=0,0,K$60/NMM!K$10*1000)</f>
        <v>19.838920650917736</v>
      </c>
      <c r="L201" s="278">
        <f>IF(L$60=0,0,L$60/NMM!L$10*1000)</f>
        <v>19.774267073367184</v>
      </c>
      <c r="M201" s="278">
        <f>IF(M$60=0,0,M$60/NMM!M$10*1000)</f>
        <v>20.976208786768961</v>
      </c>
      <c r="N201" s="278">
        <f>IF(N$60=0,0,N$60/NMM!N$10*1000)</f>
        <v>20.131749927687828</v>
      </c>
      <c r="O201" s="278">
        <f>IF(O$60=0,0,O$60/NMM!O$10*1000)</f>
        <v>19.323055895000852</v>
      </c>
      <c r="P201" s="278">
        <f>IF(P$60=0,0,P$60/NMM!P$10*1000)</f>
        <v>20.217575482081536</v>
      </c>
      <c r="Q201" s="278">
        <f>IF(Q$60=0,0,Q$60/NMM!Q$10*1000)</f>
        <v>19.406181359049377</v>
      </c>
      <c r="R201" s="278">
        <f>IF(R$60=0,0,R$60/NMM!R$10*1000)</f>
        <v>19.141213539563743</v>
      </c>
      <c r="S201" s="278">
        <f>IF(S$60=0,0,S$60/NMM!S$10*1000)</f>
        <v>21.53736552194982</v>
      </c>
      <c r="T201" s="278">
        <f>IF(T$60=0,0,T$60/NMM!T$10*1000)</f>
        <v>22.320887294200741</v>
      </c>
      <c r="U201" s="278">
        <f>IF(U$60=0,0,U$60/NMM!U$10*1000)</f>
        <v>22.027829415441378</v>
      </c>
      <c r="V201" s="278">
        <f>IF(V$60=0,0,V$60/NMM!V$10*1000)</f>
        <v>21.525751127703973</v>
      </c>
      <c r="W201" s="278">
        <f>IF(W$60=0,0,W$60/NMM!W$10*1000)</f>
        <v>22.031001439408996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95.393455098582137</v>
      </c>
      <c r="C202" s="278">
        <f>IF(C$79=0,0,C$79/NMM!C$10*1000)</f>
        <v>89.79297944550693</v>
      </c>
      <c r="D202" s="278">
        <f>IF(D$79=0,0,D$79/NMM!D$10*1000)</f>
        <v>97.349890946296341</v>
      </c>
      <c r="E202" s="278">
        <f>IF(E$79=0,0,E$79/NMM!E$10*1000)</f>
        <v>97.45943406968459</v>
      </c>
      <c r="F202" s="278">
        <f>IF(F$79=0,0,F$79/NMM!F$10*1000)</f>
        <v>94.974692562666533</v>
      </c>
      <c r="G202" s="278">
        <f>IF(G$79=0,0,G$79/NMM!G$10*1000)</f>
        <v>86.464492868621406</v>
      </c>
      <c r="H202" s="278">
        <f>IF(H$79=0,0,H$79/NMM!H$10*1000)</f>
        <v>103.71798385969659</v>
      </c>
      <c r="I202" s="278">
        <f>IF(I$79=0,0,I$79/NMM!I$10*1000)</f>
        <v>93.939688001937554</v>
      </c>
      <c r="J202" s="278">
        <f>IF(J$79=0,0,J$79/NMM!J$10*1000)</f>
        <v>91.631074007266335</v>
      </c>
      <c r="K202" s="278">
        <f>IF(K$79=0,0,K$79/NMM!K$10*1000)</f>
        <v>97.269070231456226</v>
      </c>
      <c r="L202" s="278">
        <f>IF(L$79=0,0,L$79/NMM!L$10*1000)</f>
        <v>96.399261410645266</v>
      </c>
      <c r="M202" s="278">
        <f>IF(M$79=0,0,M$79/NMM!M$10*1000)</f>
        <v>101.33551757506645</v>
      </c>
      <c r="N202" s="278">
        <f>IF(N$79=0,0,N$79/NMM!N$10*1000)</f>
        <v>99.708453415098106</v>
      </c>
      <c r="O202" s="278">
        <f>IF(O$79=0,0,O$79/NMM!O$10*1000)</f>
        <v>100.6385246764241</v>
      </c>
      <c r="P202" s="278">
        <f>IF(P$79=0,0,P$79/NMM!P$10*1000)</f>
        <v>109.01806995235867</v>
      </c>
      <c r="Q202" s="278">
        <f>IF(Q$79=0,0,Q$79/NMM!Q$10*1000)</f>
        <v>110.14850024291825</v>
      </c>
      <c r="R202" s="278">
        <f>IF(R$79=0,0,R$79/NMM!R$10*1000)</f>
        <v>108.62625398554613</v>
      </c>
      <c r="S202" s="278">
        <f>IF(S$79=0,0,S$79/NMM!S$10*1000)</f>
        <v>127.10409597127826</v>
      </c>
      <c r="T202" s="278">
        <f>IF(T$79=0,0,T$79/NMM!T$10*1000)</f>
        <v>139.82068035756453</v>
      </c>
      <c r="U202" s="278">
        <f>IF(U$79=0,0,U$79/NMM!U$10*1000)</f>
        <v>136.13249980840945</v>
      </c>
      <c r="V202" s="278">
        <f>IF(V$79=0,0,V$79/NMM!V$10*1000)</f>
        <v>134.36480314529635</v>
      </c>
      <c r="W202" s="278">
        <f>IF(W$79=0,0,W$79/NMM!W$10*1000)</f>
        <v>133.75424447964551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10.660047922715725</v>
      </c>
      <c r="C203" s="279">
        <f>IF(C$89=0,0,C$89/NMM!C$10*1000)</f>
        <v>10.034204789241974</v>
      </c>
      <c r="D203" s="279">
        <f>IF(D$89=0,0,D$89/NMM!D$10*1000)</f>
        <v>10.878676128107802</v>
      </c>
      <c r="E203" s="279">
        <f>IF(E$89=0,0,E$89/NMM!E$10*1000)</f>
        <v>10.194863273171141</v>
      </c>
      <c r="F203" s="279">
        <f>IF(F$89=0,0,F$89/NMM!F$10*1000)</f>
        <v>9.4930630054710772</v>
      </c>
      <c r="G203" s="279">
        <f>IF(G$89=0,0,G$89/NMM!G$10*1000)</f>
        <v>8.4296878387792802</v>
      </c>
      <c r="H203" s="279">
        <f>IF(H$89=0,0,H$89/NMM!H$10*1000)</f>
        <v>9.7556846407934774</v>
      </c>
      <c r="I203" s="279">
        <f>IF(I$89=0,0,I$89/NMM!I$10*1000)</f>
        <v>9.1317728778360223</v>
      </c>
      <c r="J203" s="279">
        <f>IF(J$89=0,0,J$89/NMM!J$10*1000)</f>
        <v>9.11149999481494</v>
      </c>
      <c r="K203" s="279">
        <f>IF(K$89=0,0,K$89/NMM!K$10*1000)</f>
        <v>8.8810096619108272</v>
      </c>
      <c r="L203" s="279">
        <f>IF(L$89=0,0,L$89/NMM!L$10*1000)</f>
        <v>8.6966166320094196</v>
      </c>
      <c r="M203" s="279">
        <f>IF(M$89=0,0,M$89/NMM!M$10*1000)</f>
        <v>9.0751857228561565</v>
      </c>
      <c r="N203" s="279">
        <f>IF(N$89=0,0,N$89/NMM!N$10*1000)</f>
        <v>9.2232609245980655</v>
      </c>
      <c r="O203" s="279">
        <f>IF(O$89=0,0,O$89/NMM!O$10*1000)</f>
        <v>8.4484966558555854</v>
      </c>
      <c r="P203" s="279">
        <f>IF(P$89=0,0,P$89/NMM!P$10*1000)</f>
        <v>8.6223371196557999</v>
      </c>
      <c r="Q203" s="279">
        <f>IF(Q$89=0,0,Q$89/NMM!Q$10*1000)</f>
        <v>8.1781912077364503</v>
      </c>
      <c r="R203" s="279">
        <f>IF(R$89=0,0,R$89/NMM!R$10*1000)</f>
        <v>7.8297810590222898</v>
      </c>
      <c r="S203" s="279">
        <f>IF(S$89=0,0,S$89/NMM!S$10*1000)</f>
        <v>8.698120803218254</v>
      </c>
      <c r="T203" s="279">
        <f>IF(T$89=0,0,T$89/NMM!T$10*1000)</f>
        <v>8.8374608640869194</v>
      </c>
      <c r="U203" s="279">
        <f>IF(U$89=0,0,U$89/NMM!U$10*1000)</f>
        <v>8.7599482623017249</v>
      </c>
      <c r="V203" s="279">
        <f>IF(V$89=0,0,V$89/NMM!V$10*1000)</f>
        <v>8.5325429439708369</v>
      </c>
      <c r="W203" s="279">
        <f>IF(W$89=0,0,W$89/NMM!W$10*1000)</f>
        <v>8.8181440411570851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480.8610032765958</v>
      </c>
      <c r="C205" s="322">
        <f t="shared" si="57"/>
        <v>468.18844842908021</v>
      </c>
      <c r="D205" s="322">
        <f t="shared" si="57"/>
        <v>472.06663039680473</v>
      </c>
      <c r="E205" s="322">
        <f t="shared" si="57"/>
        <v>423.31089619012454</v>
      </c>
      <c r="F205" s="322">
        <f t="shared" si="57"/>
        <v>398.47226941015862</v>
      </c>
      <c r="G205" s="322">
        <f t="shared" si="57"/>
        <v>354.24767550405767</v>
      </c>
      <c r="H205" s="322">
        <f t="shared" si="57"/>
        <v>473.11536407021242</v>
      </c>
      <c r="I205" s="322">
        <f t="shared" si="57"/>
        <v>417.87302512937833</v>
      </c>
      <c r="J205" s="322">
        <f t="shared" si="57"/>
        <v>417.11631470837636</v>
      </c>
      <c r="K205" s="322">
        <f t="shared" si="57"/>
        <v>415.78971477012658</v>
      </c>
      <c r="L205" s="322">
        <f t="shared" si="57"/>
        <v>400.00593487878677</v>
      </c>
      <c r="M205" s="322">
        <f t="shared" si="57"/>
        <v>416.42669886722535</v>
      </c>
      <c r="N205" s="322">
        <f t="shared" si="57"/>
        <v>424.94646639761794</v>
      </c>
      <c r="O205" s="322">
        <f t="shared" si="57"/>
        <v>402.57866294575183</v>
      </c>
      <c r="P205" s="322">
        <f t="shared" si="57"/>
        <v>391.17702962590153</v>
      </c>
      <c r="Q205" s="322">
        <f t="shared" si="57"/>
        <v>347.56052710518065</v>
      </c>
      <c r="R205" s="322">
        <f t="shared" si="57"/>
        <v>346.9268037867609</v>
      </c>
      <c r="S205" s="322">
        <f t="shared" si="57"/>
        <v>376.68650351089173</v>
      </c>
      <c r="T205" s="322">
        <f t="shared" si="57"/>
        <v>376.23647467233189</v>
      </c>
      <c r="U205" s="322">
        <f t="shared" si="57"/>
        <v>341.60061204075532</v>
      </c>
      <c r="V205" s="322">
        <f t="shared" si="57"/>
        <v>336.7260986448191</v>
      </c>
      <c r="W205" s="322">
        <f t="shared" si="57"/>
        <v>329.79217687807875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3.094877628544356</v>
      </c>
      <c r="C210" s="277">
        <f>IF(C$104=0,0,C$104/NMM!C$11*1000)</f>
        <v>2.7837951813303881</v>
      </c>
      <c r="D210" s="277">
        <f>IF(D$104=0,0,D$104/NMM!D$11*1000)</f>
        <v>2.3902522141532248</v>
      </c>
      <c r="E210" s="277">
        <f>IF(E$104=0,0,E$104/NMM!E$11*1000)</f>
        <v>2.2823680888772708</v>
      </c>
      <c r="F210" s="277">
        <f>IF(F$104=0,0,F$104/NMM!F$11*1000)</f>
        <v>2.3441658309779032</v>
      </c>
      <c r="G210" s="277">
        <f>IF(G$104=0,0,G$104/NMM!G$11*1000)</f>
        <v>2.2404062231612172</v>
      </c>
      <c r="H210" s="277">
        <f>IF(H$104=0,0,H$104/NMM!H$11*1000)</f>
        <v>3.1263750215036215</v>
      </c>
      <c r="I210" s="277">
        <f>IF(I$104=0,0,I$104/NMM!I$11*1000)</f>
        <v>2.6681858136554282</v>
      </c>
      <c r="J210" s="277">
        <f>IF(J$104=0,0,J$104/NMM!J$11*1000)</f>
        <v>2.5429344241856144</v>
      </c>
      <c r="K210" s="277">
        <f>IF(K$104=0,0,K$104/NMM!K$11*1000)</f>
        <v>2.6620986252319261</v>
      </c>
      <c r="L210" s="277">
        <f>IF(L$104=0,0,L$104/NMM!L$11*1000)</f>
        <v>2.6177789474710944</v>
      </c>
      <c r="M210" s="277">
        <f>IF(M$104=0,0,M$104/NMM!M$11*1000)</f>
        <v>2.6222292232896049</v>
      </c>
      <c r="N210" s="277">
        <f>IF(N$104=0,0,N$104/NMM!N$11*1000)</f>
        <v>2.5147073160685851</v>
      </c>
      <c r="O210" s="277">
        <f>IF(O$104=0,0,O$104/NMM!O$11*1000)</f>
        <v>2.4324301341000241</v>
      </c>
      <c r="P210" s="277">
        <f>IF(P$104=0,0,P$104/NMM!P$11*1000)</f>
        <v>2.1946084751542698</v>
      </c>
      <c r="Q210" s="277">
        <f>IF(Q$104=0,0,Q$104/NMM!Q$11*1000)</f>
        <v>1.85778959337993</v>
      </c>
      <c r="R210" s="277">
        <f>IF(R$104=0,0,R$104/NMM!R$11*1000)</f>
        <v>2.3391206284617057</v>
      </c>
      <c r="S210" s="277">
        <f>IF(S$104=0,0,S$104/NMM!S$11*1000)</f>
        <v>2.446548095482358</v>
      </c>
      <c r="T210" s="277">
        <f>IF(T$104=0,0,T$104/NMM!T$11*1000)</f>
        <v>2.4692649725073221</v>
      </c>
      <c r="U210" s="277">
        <f>IF(U$104=0,0,U$104/NMM!U$11*1000)</f>
        <v>2.1527808894857388</v>
      </c>
      <c r="V210" s="277">
        <f>IF(V$104=0,0,V$104/NMM!V$11*1000)</f>
        <v>2.008157519644989</v>
      </c>
      <c r="W210" s="277">
        <f>IF(W$104=0,0,W$104/NMM!W$11*1000)</f>
        <v>1.9315537550918143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440.89599692887788</v>
      </c>
      <c r="C211" s="278">
        <f>IF(C$110=0,0,C$110/NMM!C$11*1000)</f>
        <v>429.48848307458957</v>
      </c>
      <c r="D211" s="278">
        <f>IF(D$110=0,0,D$110/NMM!D$11*1000)</f>
        <v>433.43055079909544</v>
      </c>
      <c r="E211" s="278">
        <f>IF(E$110=0,0,E$110/NMM!E$11*1000)</f>
        <v>388.53694866061414</v>
      </c>
      <c r="F211" s="278">
        <f>IF(F$110=0,0,F$110/NMM!F$11*1000)</f>
        <v>365.55813768125188</v>
      </c>
      <c r="G211" s="278">
        <f>IF(G$110=0,0,G$110/NMM!G$11*1000)</f>
        <v>324.84219283085076</v>
      </c>
      <c r="H211" s="278">
        <f>IF(H$110=0,0,H$110/NMM!H$11*1000)</f>
        <v>433.71903688473867</v>
      </c>
      <c r="I211" s="278">
        <f>IF(I$110=0,0,I$110/NMM!I$11*1000)</f>
        <v>383.16268511395833</v>
      </c>
      <c r="J211" s="278">
        <f>IF(J$110=0,0,J$110/NMM!J$11*1000)</f>
        <v>382.57995698761943</v>
      </c>
      <c r="K211" s="278">
        <f>IF(K$110=0,0,K$110/NMM!K$11*1000)</f>
        <v>381.24576524128253</v>
      </c>
      <c r="L211" s="278">
        <f>IF(L$110=0,0,L$110/NMM!L$11*1000)</f>
        <v>366.72094937541198</v>
      </c>
      <c r="M211" s="278">
        <f>IF(M$110=0,0,M$110/NMM!M$11*1000)</f>
        <v>381.87038465696367</v>
      </c>
      <c r="N211" s="278">
        <f>IF(N$110=0,0,N$110/NMM!N$11*1000)</f>
        <v>389.83188961345496</v>
      </c>
      <c r="O211" s="278">
        <f>IF(O$110=0,0,O$110/NMM!O$11*1000)</f>
        <v>369.26618017031785</v>
      </c>
      <c r="P211" s="278">
        <f>IF(P$110=0,0,P$110/NMM!P$11*1000)</f>
        <v>358.96390127793228</v>
      </c>
      <c r="Q211" s="278">
        <f>IF(Q$110=0,0,Q$110/NMM!Q$11*1000)</f>
        <v>319.02419387637303</v>
      </c>
      <c r="R211" s="278">
        <f>IF(R$110=0,0,R$110/NMM!R$11*1000)</f>
        <v>317.99519040704985</v>
      </c>
      <c r="S211" s="278">
        <f>IF(S$110=0,0,S$110/NMM!S$11*1000)</f>
        <v>345.35913991324782</v>
      </c>
      <c r="T211" s="278">
        <f>IF(T$110=0,0,T$110/NMM!T$11*1000)</f>
        <v>344.92287689170371</v>
      </c>
      <c r="U211" s="278">
        <f>IF(U$110=0,0,U$110/NMM!U$11*1000)</f>
        <v>313.25199064245294</v>
      </c>
      <c r="V211" s="278">
        <f>IF(V$110=0,0,V$110/NMM!V$11*1000)</f>
        <v>308.88711530603041</v>
      </c>
      <c r="W211" s="278">
        <f>IF(W$110=0,0,W$110/NMM!W$11*1000)</f>
        <v>302.55898969283061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36.870128719173579</v>
      </c>
      <c r="C213" s="278">
        <f>IF(C$119=0,0,C$119/NMM!C$11*1000)</f>
        <v>35.916170173160275</v>
      </c>
      <c r="D213" s="278">
        <f>IF(D$119=0,0,D$119/NMM!D$11*1000)</f>
        <v>36.245827383556026</v>
      </c>
      <c r="E213" s="278">
        <f>IF(E$119=0,0,E$119/NMM!E$11*1000)</f>
        <v>32.491579440633153</v>
      </c>
      <c r="F213" s="278">
        <f>IF(F$119=0,0,F$119/NMM!F$11*1000)</f>
        <v>30.569965897928849</v>
      </c>
      <c r="G213" s="278">
        <f>IF(G$119=0,0,G$119/NMM!G$11*1000)</f>
        <v>27.165076450045682</v>
      </c>
      <c r="H213" s="278">
        <f>IF(H$119=0,0,H$119/NMM!H$11*1000)</f>
        <v>36.269952163970103</v>
      </c>
      <c r="I213" s="278">
        <f>IF(I$119=0,0,I$119/NMM!I$11*1000)</f>
        <v>32.042154201764561</v>
      </c>
      <c r="J213" s="278">
        <f>IF(J$119=0,0,J$119/NMM!J$11*1000)</f>
        <v>31.993423296571358</v>
      </c>
      <c r="K213" s="278">
        <f>IF(K$119=0,0,K$119/NMM!K$11*1000)</f>
        <v>31.881850903612133</v>
      </c>
      <c r="L213" s="278">
        <f>IF(L$119=0,0,L$119/NMM!L$11*1000)</f>
        <v>30.667206555903714</v>
      </c>
      <c r="M213" s="278">
        <f>IF(M$119=0,0,M$119/NMM!M$11*1000)</f>
        <v>31.934084986972103</v>
      </c>
      <c r="N213" s="278">
        <f>IF(N$119=0,0,N$119/NMM!N$11*1000)</f>
        <v>32.599869468094361</v>
      </c>
      <c r="O213" s="278">
        <f>IF(O$119=0,0,O$119/NMM!O$11*1000)</f>
        <v>30.880052641333972</v>
      </c>
      <c r="P213" s="278">
        <f>IF(P$119=0,0,P$119/NMM!P$11*1000)</f>
        <v>30.018519872814959</v>
      </c>
      <c r="Q213" s="278">
        <f>IF(Q$119=0,0,Q$119/NMM!Q$11*1000)</f>
        <v>26.678543635427683</v>
      </c>
      <c r="R213" s="278">
        <f>IF(R$119=0,0,R$119/NMM!R$11*1000)</f>
        <v>26.592492751249345</v>
      </c>
      <c r="S213" s="278">
        <f>IF(S$119=0,0,S$119/NMM!S$11*1000)</f>
        <v>28.880815502161585</v>
      </c>
      <c r="T213" s="278">
        <f>IF(T$119=0,0,T$119/NMM!T$11*1000)</f>
        <v>28.844332808120853</v>
      </c>
      <c r="U213" s="278">
        <f>IF(U$119=0,0,U$119/NMM!U$11*1000)</f>
        <v>26.195840508816655</v>
      </c>
      <c r="V213" s="278">
        <f>IF(V$119=0,0,V$119/NMM!V$11*1000)</f>
        <v>25.830825819143694</v>
      </c>
      <c r="W213" s="278">
        <f>IF(W$119=0,0,W$119/NMM!W$11*1000)</f>
        <v>25.301633430156294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SI: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370.38463513582917</v>
      </c>
      <c r="C3" s="205">
        <f t="shared" si="0"/>
        <v>405.93676274169599</v>
      </c>
      <c r="D3" s="205">
        <f t="shared" si="0"/>
        <v>430.39571180829256</v>
      </c>
      <c r="E3" s="205">
        <f t="shared" si="0"/>
        <v>373.11838168953886</v>
      </c>
      <c r="F3" s="205">
        <f t="shared" si="0"/>
        <v>390.64787808506401</v>
      </c>
      <c r="G3" s="205">
        <f t="shared" si="0"/>
        <v>372.55263704079516</v>
      </c>
      <c r="H3" s="205">
        <f t="shared" si="0"/>
        <v>362.62755246177665</v>
      </c>
      <c r="I3" s="205">
        <f t="shared" si="0"/>
        <v>382.84238401935465</v>
      </c>
      <c r="J3" s="205">
        <f t="shared" si="0"/>
        <v>349.15779726791317</v>
      </c>
      <c r="K3" s="205">
        <f t="shared" si="0"/>
        <v>350.75646409958011</v>
      </c>
      <c r="L3" s="205">
        <f t="shared" si="0"/>
        <v>294.01488058535779</v>
      </c>
      <c r="M3" s="205">
        <f t="shared" si="0"/>
        <v>304.48246103863136</v>
      </c>
      <c r="N3" s="205">
        <f t="shared" si="0"/>
        <v>303.68366454447448</v>
      </c>
      <c r="O3" s="205">
        <f t="shared" si="0"/>
        <v>304.06973224914759</v>
      </c>
      <c r="P3" s="205">
        <f t="shared" si="0"/>
        <v>335.78619657946865</v>
      </c>
      <c r="Q3" s="205">
        <f t="shared" si="0"/>
        <v>332.40000000000003</v>
      </c>
      <c r="R3" s="205">
        <f t="shared" si="0"/>
        <v>337.19767545466243</v>
      </c>
      <c r="S3" s="205">
        <f t="shared" si="0"/>
        <v>337.38889485135576</v>
      </c>
      <c r="T3" s="205">
        <f t="shared" si="0"/>
        <v>324.22541385915918</v>
      </c>
      <c r="U3" s="205">
        <f t="shared" si="0"/>
        <v>357.41565288671131</v>
      </c>
      <c r="V3" s="205">
        <f t="shared" si="0"/>
        <v>345.2077954296949</v>
      </c>
      <c r="W3" s="205">
        <f t="shared" si="0"/>
        <v>310.91279776808074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197.1961177014328</v>
      </c>
      <c r="C4" s="243">
        <f t="shared" si="1"/>
        <v>222.5661894121906</v>
      </c>
      <c r="D4" s="243">
        <f t="shared" si="1"/>
        <v>229.32608932924236</v>
      </c>
      <c r="E4" s="243">
        <f t="shared" si="1"/>
        <v>194.9285341184291</v>
      </c>
      <c r="F4" s="243">
        <f t="shared" si="1"/>
        <v>206.0418643333216</v>
      </c>
      <c r="G4" s="243">
        <f t="shared" si="1"/>
        <v>196.82678781449624</v>
      </c>
      <c r="H4" s="243">
        <f t="shared" si="1"/>
        <v>178.77120224198518</v>
      </c>
      <c r="I4" s="243">
        <f t="shared" si="1"/>
        <v>194.96300171096658</v>
      </c>
      <c r="J4" s="243">
        <f t="shared" si="1"/>
        <v>163.86279222197948</v>
      </c>
      <c r="K4" s="243">
        <f t="shared" si="1"/>
        <v>195.0108789151445</v>
      </c>
      <c r="L4" s="243">
        <f t="shared" si="1"/>
        <v>149.93628478645127</v>
      </c>
      <c r="M4" s="243">
        <f t="shared" si="1"/>
        <v>157.26686633839284</v>
      </c>
      <c r="N4" s="243">
        <f t="shared" si="1"/>
        <v>161.19846225820226</v>
      </c>
      <c r="O4" s="243">
        <f t="shared" si="1"/>
        <v>166.36064647605986</v>
      </c>
      <c r="P4" s="243">
        <f t="shared" si="1"/>
        <v>190.43383334007197</v>
      </c>
      <c r="Q4" s="243">
        <f t="shared" si="1"/>
        <v>182.80000000000004</v>
      </c>
      <c r="R4" s="243">
        <f t="shared" si="1"/>
        <v>186.61703412567195</v>
      </c>
      <c r="S4" s="243">
        <f t="shared" si="1"/>
        <v>185.76878420965335</v>
      </c>
      <c r="T4" s="243">
        <f t="shared" si="1"/>
        <v>176.21775138906094</v>
      </c>
      <c r="U4" s="243">
        <f t="shared" si="1"/>
        <v>205.58153399034975</v>
      </c>
      <c r="V4" s="243">
        <f t="shared" si="1"/>
        <v>210.7816562991004</v>
      </c>
      <c r="W4" s="243">
        <f t="shared" si="1"/>
        <v>166.49974962443665</v>
      </c>
      <c r="DA4" s="83"/>
    </row>
    <row r="5" spans="1:105" ht="12" customHeight="1" x14ac:dyDescent="0.25">
      <c r="A5" s="99" t="s">
        <v>52</v>
      </c>
      <c r="B5" s="284">
        <v>11.0139937755134</v>
      </c>
      <c r="C5" s="284">
        <v>8.0713051760618733</v>
      </c>
      <c r="D5" s="284">
        <v>7.4777181905771677</v>
      </c>
      <c r="E5" s="284">
        <v>12.64352269335501</v>
      </c>
      <c r="F5" s="284">
        <v>11.951626249774201</v>
      </c>
      <c r="G5" s="284">
        <v>6.2383203898078454</v>
      </c>
      <c r="H5" s="284">
        <v>5.9997029291234973</v>
      </c>
      <c r="I5" s="284">
        <v>2.687151353337176</v>
      </c>
      <c r="J5" s="284">
        <v>6.3651364733227718</v>
      </c>
      <c r="K5" s="284">
        <v>6.9981097893466204</v>
      </c>
      <c r="L5" s="284">
        <v>1.2613245125339729</v>
      </c>
      <c r="M5" s="284">
        <v>1.43111022870355</v>
      </c>
      <c r="N5" s="284">
        <v>1.911253231291558</v>
      </c>
      <c r="O5" s="284">
        <v>2.5205195834247571</v>
      </c>
      <c r="P5" s="284">
        <v>2.9899909753339649</v>
      </c>
      <c r="Q5" s="284">
        <v>3.3830968537939539</v>
      </c>
      <c r="R5" s="284">
        <v>2.8346046999074548</v>
      </c>
      <c r="S5" s="284">
        <v>3.091663491431647</v>
      </c>
      <c r="T5" s="284">
        <v>3.0836011655337341</v>
      </c>
      <c r="U5" s="284">
        <v>3.4093953052632462</v>
      </c>
      <c r="V5" s="284">
        <v>3.6086570159065299</v>
      </c>
      <c r="W5" s="284">
        <v>3.1124830926424432</v>
      </c>
      <c r="DA5" s="94" t="s">
        <v>1812</v>
      </c>
    </row>
    <row r="6" spans="1:105" ht="12" customHeight="1" x14ac:dyDescent="0.25">
      <c r="A6" s="99" t="s">
        <v>59</v>
      </c>
      <c r="B6" s="284">
        <v>186.1821239259194</v>
      </c>
      <c r="C6" s="284">
        <v>214.49488423612871</v>
      </c>
      <c r="D6" s="284">
        <v>221.84837113866519</v>
      </c>
      <c r="E6" s="284">
        <v>182.28501142507409</v>
      </c>
      <c r="F6" s="284">
        <v>194.0902380835474</v>
      </c>
      <c r="G6" s="284">
        <v>190.58846742468839</v>
      </c>
      <c r="H6" s="284">
        <v>172.77149931286169</v>
      </c>
      <c r="I6" s="284">
        <v>192.27585035762939</v>
      </c>
      <c r="J6" s="284">
        <v>157.49765574865671</v>
      </c>
      <c r="K6" s="284">
        <v>188.01276912579789</v>
      </c>
      <c r="L6" s="284">
        <v>148.67496027391729</v>
      </c>
      <c r="M6" s="284">
        <v>155.8357561096893</v>
      </c>
      <c r="N6" s="284">
        <v>159.28720902691069</v>
      </c>
      <c r="O6" s="284">
        <v>163.84012689263511</v>
      </c>
      <c r="P6" s="284">
        <v>187.443842364738</v>
      </c>
      <c r="Q6" s="284">
        <v>179.4169031462061</v>
      </c>
      <c r="R6" s="284">
        <v>183.78242942576449</v>
      </c>
      <c r="S6" s="284">
        <v>182.67712071822169</v>
      </c>
      <c r="T6" s="284">
        <v>173.1341502235272</v>
      </c>
      <c r="U6" s="284">
        <v>202.17213868508651</v>
      </c>
      <c r="V6" s="284">
        <v>207.17299928319389</v>
      </c>
      <c r="W6" s="284">
        <v>163.38726653179421</v>
      </c>
      <c r="DA6" s="94" t="s">
        <v>1813</v>
      </c>
    </row>
    <row r="7" spans="1:105" ht="12" customHeight="1" x14ac:dyDescent="0.25">
      <c r="A7" s="49" t="s">
        <v>60</v>
      </c>
      <c r="B7" s="244">
        <v>173.1885174343964</v>
      </c>
      <c r="C7" s="244">
        <v>183.37057332950539</v>
      </c>
      <c r="D7" s="244">
        <v>201.0696224790502</v>
      </c>
      <c r="E7" s="244">
        <v>178.18984757110979</v>
      </c>
      <c r="F7" s="244">
        <v>184.60601375174241</v>
      </c>
      <c r="G7" s="244">
        <v>175.72584922629889</v>
      </c>
      <c r="H7" s="244">
        <v>183.85635021979149</v>
      </c>
      <c r="I7" s="244">
        <v>187.8793823083881</v>
      </c>
      <c r="J7" s="244">
        <v>185.29500504593369</v>
      </c>
      <c r="K7" s="244">
        <v>155.74558518443561</v>
      </c>
      <c r="L7" s="244">
        <v>144.07859579890649</v>
      </c>
      <c r="M7" s="244">
        <v>147.21559470023851</v>
      </c>
      <c r="N7" s="244">
        <v>142.4852022862722</v>
      </c>
      <c r="O7" s="244">
        <v>137.70908577308771</v>
      </c>
      <c r="P7" s="244">
        <v>145.35236323939671</v>
      </c>
      <c r="Q7" s="244">
        <v>149.6</v>
      </c>
      <c r="R7" s="244">
        <v>150.58064132899051</v>
      </c>
      <c r="S7" s="244">
        <v>151.62011064170241</v>
      </c>
      <c r="T7" s="244">
        <v>148.00766247009821</v>
      </c>
      <c r="U7" s="244">
        <v>151.83411889636159</v>
      </c>
      <c r="V7" s="244">
        <v>134.42613913059449</v>
      </c>
      <c r="W7" s="244">
        <v>144.41304814364409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153</v>
      </c>
      <c r="C10" s="243">
        <v>153</v>
      </c>
      <c r="D10" s="243">
        <v>153</v>
      </c>
      <c r="E10" s="243">
        <v>180.2</v>
      </c>
      <c r="F10" s="243">
        <v>192.2</v>
      </c>
      <c r="G10" s="243">
        <v>161.18</v>
      </c>
      <c r="H10" s="243">
        <v>170</v>
      </c>
      <c r="I10" s="243">
        <v>70</v>
      </c>
      <c r="J10" s="243">
        <v>197.54</v>
      </c>
      <c r="K10" s="243">
        <v>172.3</v>
      </c>
      <c r="L10" s="243">
        <v>43</v>
      </c>
      <c r="M10" s="243">
        <v>43</v>
      </c>
      <c r="N10" s="243">
        <v>58</v>
      </c>
      <c r="O10" s="243">
        <v>75.37</v>
      </c>
      <c r="P10" s="243">
        <v>80</v>
      </c>
      <c r="Q10" s="243">
        <v>90</v>
      </c>
      <c r="R10" s="243">
        <v>85</v>
      </c>
      <c r="S10" s="243">
        <v>95</v>
      </c>
      <c r="T10" s="243">
        <v>92</v>
      </c>
      <c r="U10" s="243">
        <v>92</v>
      </c>
      <c r="V10" s="243">
        <v>91</v>
      </c>
      <c r="W10" s="243">
        <v>86</v>
      </c>
      <c r="DA10" s="83" t="s">
        <v>1816</v>
      </c>
    </row>
    <row r="11" spans="1:105" ht="12" customHeight="1" x14ac:dyDescent="0.25">
      <c r="A11" s="107" t="s">
        <v>1817</v>
      </c>
      <c r="B11" s="284">
        <v>411</v>
      </c>
      <c r="C11" s="284">
        <v>633</v>
      </c>
      <c r="D11" s="284">
        <v>704</v>
      </c>
      <c r="E11" s="284">
        <v>416.83</v>
      </c>
      <c r="F11" s="284">
        <v>497.14</v>
      </c>
      <c r="G11" s="284">
        <v>763</v>
      </c>
      <c r="H11" s="284">
        <v>760</v>
      </c>
      <c r="I11" s="284">
        <v>762</v>
      </c>
      <c r="J11" s="284">
        <v>763</v>
      </c>
      <c r="K11" s="284">
        <v>732</v>
      </c>
      <c r="L11" s="284">
        <v>750</v>
      </c>
      <c r="M11" s="284">
        <v>690.59</v>
      </c>
      <c r="N11" s="284">
        <v>703.51109355111964</v>
      </c>
      <c r="O11" s="284">
        <v>701.55</v>
      </c>
      <c r="P11" s="284">
        <v>716.19</v>
      </c>
      <c r="Q11" s="284">
        <v>672</v>
      </c>
      <c r="R11" s="284">
        <v>789</v>
      </c>
      <c r="S11" s="284">
        <v>797.81</v>
      </c>
      <c r="T11" s="284">
        <v>731</v>
      </c>
      <c r="U11" s="284">
        <v>775.61</v>
      </c>
      <c r="V11" s="284">
        <v>740.74</v>
      </c>
      <c r="W11" s="284">
        <v>635</v>
      </c>
      <c r="DA11" s="94" t="s">
        <v>1818</v>
      </c>
    </row>
    <row r="12" spans="1:105" ht="12" customHeight="1" x14ac:dyDescent="0.25">
      <c r="A12" s="49" t="s">
        <v>1819</v>
      </c>
      <c r="B12" s="244">
        <v>23.010824313072451</v>
      </c>
      <c r="C12" s="244">
        <v>27.664596273291949</v>
      </c>
      <c r="D12" s="244">
        <v>28.33057851239672</v>
      </c>
      <c r="E12" s="244">
        <v>27.151913225300561</v>
      </c>
      <c r="F12" s="244">
        <v>31.726945606694589</v>
      </c>
      <c r="G12" s="244">
        <v>32.528074534161533</v>
      </c>
      <c r="H12" s="244">
        <v>34.730290456431568</v>
      </c>
      <c r="I12" s="244">
        <v>36.475991649269353</v>
      </c>
      <c r="J12" s="244">
        <v>37.942328482328513</v>
      </c>
      <c r="K12" s="244">
        <v>34.744652128764308</v>
      </c>
      <c r="L12" s="244">
        <v>33.0416666666667</v>
      </c>
      <c r="M12" s="244">
        <v>38.610000000000042</v>
      </c>
      <c r="N12" s="244">
        <v>31.729628897963352</v>
      </c>
      <c r="O12" s="244">
        <v>36.60879581151837</v>
      </c>
      <c r="P12" s="244">
        <v>37.516806282722563</v>
      </c>
      <c r="Q12" s="244">
        <v>35.905759162303703</v>
      </c>
      <c r="R12" s="244">
        <v>36.416666666666707</v>
      </c>
      <c r="S12" s="244">
        <v>46.990000000000038</v>
      </c>
      <c r="T12" s="244">
        <v>38.780104712041933</v>
      </c>
      <c r="U12" s="244">
        <v>26.833298969072189</v>
      </c>
      <c r="V12" s="244">
        <v>39.191937172774892</v>
      </c>
      <c r="W12" s="244">
        <v>37.947368421052673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170</v>
      </c>
      <c r="C15" s="243">
        <v>170</v>
      </c>
      <c r="D15" s="243">
        <v>170</v>
      </c>
      <c r="E15" s="243">
        <v>199.2795369000558</v>
      </c>
      <c r="F15" s="243">
        <v>213.91930535008379</v>
      </c>
      <c r="G15" s="243">
        <v>213.91930535008379</v>
      </c>
      <c r="H15" s="243">
        <v>199.2795369000558</v>
      </c>
      <c r="I15" s="243">
        <v>199.2795369000558</v>
      </c>
      <c r="J15" s="243">
        <v>213.91930535008379</v>
      </c>
      <c r="K15" s="243">
        <v>199.2795369000558</v>
      </c>
      <c r="L15" s="243">
        <v>199.2795369000558</v>
      </c>
      <c r="M15" s="243">
        <v>184.6397684500279</v>
      </c>
      <c r="N15" s="243">
        <v>184.6397684500279</v>
      </c>
      <c r="O15" s="243">
        <v>184.6397684500279</v>
      </c>
      <c r="P15" s="243">
        <v>170</v>
      </c>
      <c r="Q15" s="243">
        <v>170</v>
      </c>
      <c r="R15" s="243">
        <v>155.36023154997201</v>
      </c>
      <c r="S15" s="243">
        <v>155.36023154997201</v>
      </c>
      <c r="T15" s="243">
        <v>155.36023154997201</v>
      </c>
      <c r="U15" s="243">
        <v>140.72046309994411</v>
      </c>
      <c r="V15" s="243">
        <v>140.72046309994411</v>
      </c>
      <c r="W15" s="243">
        <v>140.72046309994411</v>
      </c>
      <c r="DA15" s="83" t="s">
        <v>1821</v>
      </c>
    </row>
    <row r="16" spans="1:105" ht="12" customHeight="1" x14ac:dyDescent="0.25">
      <c r="A16" s="107" t="s">
        <v>1817</v>
      </c>
      <c r="B16" s="284">
        <v>666.66666666666663</v>
      </c>
      <c r="C16" s="284">
        <v>666.66666666666663</v>
      </c>
      <c r="D16" s="284">
        <v>773.63668489720055</v>
      </c>
      <c r="E16" s="284">
        <v>773.63668489720055</v>
      </c>
      <c r="F16" s="284">
        <v>773.63668489720055</v>
      </c>
      <c r="G16" s="284">
        <v>827.12169401246751</v>
      </c>
      <c r="H16" s="284">
        <v>827.12169401246751</v>
      </c>
      <c r="I16" s="284">
        <v>827.12169401246751</v>
      </c>
      <c r="J16" s="284">
        <v>827.12169401246751</v>
      </c>
      <c r="K16" s="284">
        <v>773.63668489720055</v>
      </c>
      <c r="L16" s="284">
        <v>827.12169401246751</v>
      </c>
      <c r="M16" s="284">
        <v>827.12169401246751</v>
      </c>
      <c r="N16" s="284">
        <v>773.63668489720055</v>
      </c>
      <c r="O16" s="284">
        <v>773.63668489720055</v>
      </c>
      <c r="P16" s="284">
        <v>773.63668489720055</v>
      </c>
      <c r="Q16" s="284">
        <v>773.63668489720055</v>
      </c>
      <c r="R16" s="284">
        <v>880.60670312773448</v>
      </c>
      <c r="S16" s="284">
        <v>880.60670312773448</v>
      </c>
      <c r="T16" s="284">
        <v>880.60670312773448</v>
      </c>
      <c r="U16" s="284">
        <v>827.12169401246751</v>
      </c>
      <c r="V16" s="284">
        <v>827.12169401246751</v>
      </c>
      <c r="W16" s="284">
        <v>773.63668489720055</v>
      </c>
      <c r="DA16" s="94" t="s">
        <v>1822</v>
      </c>
    </row>
    <row r="17" spans="1:105" ht="12" customHeight="1" x14ac:dyDescent="0.25">
      <c r="A17" s="49" t="s">
        <v>1819</v>
      </c>
      <c r="B17" s="244">
        <v>25.5675825700805</v>
      </c>
      <c r="C17" s="244">
        <v>31.084385631182911</v>
      </c>
      <c r="D17" s="244">
        <v>31.084385631182911</v>
      </c>
      <c r="E17" s="244">
        <v>31.084385631182911</v>
      </c>
      <c r="F17" s="244">
        <v>33.842787161734122</v>
      </c>
      <c r="G17" s="244">
        <v>36.601188692285326</v>
      </c>
      <c r="H17" s="244">
        <v>36.601188692285326</v>
      </c>
      <c r="I17" s="244">
        <v>39.359590222836538</v>
      </c>
      <c r="J17" s="244">
        <v>42.117991753387763</v>
      </c>
      <c r="K17" s="244">
        <v>39.359590222836538</v>
      </c>
      <c r="L17" s="244">
        <v>39.359590222836538</v>
      </c>
      <c r="M17" s="244">
        <v>42.117991753387763</v>
      </c>
      <c r="N17" s="244">
        <v>42.117991753387763</v>
      </c>
      <c r="O17" s="244">
        <v>42.117991753387763</v>
      </c>
      <c r="P17" s="244">
        <v>42.117991753387763</v>
      </c>
      <c r="Q17" s="244">
        <v>42.117991753387763</v>
      </c>
      <c r="R17" s="244">
        <v>39.359590222836538</v>
      </c>
      <c r="S17" s="244">
        <v>50.393196345041368</v>
      </c>
      <c r="T17" s="244">
        <v>47.634794814490157</v>
      </c>
      <c r="U17" s="244">
        <v>47.634794814490157</v>
      </c>
      <c r="V17" s="244">
        <v>44.876393283938953</v>
      </c>
      <c r="W17" s="244">
        <v>44.876393283938953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14.639768450027921</v>
      </c>
      <c r="D19" s="243">
        <v>0</v>
      </c>
      <c r="E19" s="243">
        <v>43.919305350083746</v>
      </c>
      <c r="F19" s="243">
        <v>14.639768450027921</v>
      </c>
      <c r="G19" s="243">
        <v>0</v>
      </c>
      <c r="H19" s="243">
        <v>0</v>
      </c>
      <c r="I19" s="243">
        <v>0</v>
      </c>
      <c r="J19" s="243">
        <v>14.639768450027921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160.45502734580089</v>
      </c>
      <c r="E20" s="284">
        <v>0</v>
      </c>
      <c r="F20" s="284">
        <v>0</v>
      </c>
      <c r="G20" s="284">
        <v>106.970018230534</v>
      </c>
      <c r="H20" s="284">
        <v>0</v>
      </c>
      <c r="I20" s="284">
        <v>53.485009115266983</v>
      </c>
      <c r="J20" s="284">
        <v>0</v>
      </c>
      <c r="K20" s="284">
        <v>0</v>
      </c>
      <c r="L20" s="284">
        <v>53.485009115266983</v>
      </c>
      <c r="M20" s="284">
        <v>0</v>
      </c>
      <c r="N20" s="284">
        <v>0</v>
      </c>
      <c r="O20" s="284">
        <v>0</v>
      </c>
      <c r="P20" s="284">
        <v>53.485009115266983</v>
      </c>
      <c r="Q20" s="284">
        <v>0</v>
      </c>
      <c r="R20" s="284">
        <v>106.970018230534</v>
      </c>
      <c r="S20" s="284">
        <v>53.485009115266983</v>
      </c>
      <c r="T20" s="284">
        <v>0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8.2752045916536261</v>
      </c>
      <c r="D21" s="244">
        <v>0</v>
      </c>
      <c r="E21" s="244">
        <v>2.758401530551208</v>
      </c>
      <c r="F21" s="244">
        <v>2.758401530551208</v>
      </c>
      <c r="G21" s="244">
        <v>5.5168030611024168</v>
      </c>
      <c r="H21" s="244">
        <v>0</v>
      </c>
      <c r="I21" s="244">
        <v>5.5168030611024168</v>
      </c>
      <c r="J21" s="244">
        <v>2.758401530551208</v>
      </c>
      <c r="K21" s="244">
        <v>0</v>
      </c>
      <c r="L21" s="244">
        <v>0</v>
      </c>
      <c r="M21" s="244">
        <v>5.5168030611024168</v>
      </c>
      <c r="N21" s="244">
        <v>0</v>
      </c>
      <c r="O21" s="244">
        <v>0</v>
      </c>
      <c r="P21" s="244">
        <v>2.758401530551208</v>
      </c>
      <c r="Q21" s="244">
        <v>0</v>
      </c>
      <c r="R21" s="244">
        <v>0</v>
      </c>
      <c r="S21" s="244">
        <v>11.03360612220483</v>
      </c>
      <c r="T21" s="244">
        <v>0</v>
      </c>
      <c r="U21" s="244">
        <v>0</v>
      </c>
      <c r="V21" s="244">
        <v>0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14.63976845002793</v>
      </c>
      <c r="D23" s="243">
        <f t="shared" si="2"/>
        <v>0</v>
      </c>
      <c r="E23" s="243">
        <f t="shared" si="2"/>
        <v>14.63976845002793</v>
      </c>
      <c r="F23" s="243">
        <f t="shared" si="2"/>
        <v>0</v>
      </c>
      <c r="G23" s="243">
        <f t="shared" si="2"/>
        <v>0</v>
      </c>
      <c r="H23" s="243">
        <f t="shared" si="2"/>
        <v>14.639768450027987</v>
      </c>
      <c r="I23" s="243">
        <f t="shared" si="2"/>
        <v>0</v>
      </c>
      <c r="J23" s="243">
        <f t="shared" si="2"/>
        <v>0</v>
      </c>
      <c r="K23" s="243">
        <f t="shared" si="2"/>
        <v>14.639768450027987</v>
      </c>
      <c r="L23" s="243">
        <f t="shared" si="2"/>
        <v>0</v>
      </c>
      <c r="M23" s="243">
        <f t="shared" si="2"/>
        <v>14.639768450027901</v>
      </c>
      <c r="N23" s="243">
        <f t="shared" si="2"/>
        <v>0</v>
      </c>
      <c r="O23" s="243">
        <f t="shared" si="2"/>
        <v>0</v>
      </c>
      <c r="P23" s="243">
        <f t="shared" si="2"/>
        <v>14.639768450027901</v>
      </c>
      <c r="Q23" s="243">
        <f t="shared" si="2"/>
        <v>0</v>
      </c>
      <c r="R23" s="243">
        <f t="shared" si="2"/>
        <v>14.639768450027987</v>
      </c>
      <c r="S23" s="243">
        <f t="shared" si="2"/>
        <v>0</v>
      </c>
      <c r="T23" s="243">
        <f t="shared" si="2"/>
        <v>0</v>
      </c>
      <c r="U23" s="243">
        <f t="shared" si="2"/>
        <v>14.639768450027901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53.485009115266962</v>
      </c>
      <c r="E24" s="284">
        <f t="shared" si="3"/>
        <v>0</v>
      </c>
      <c r="F24" s="284">
        <f t="shared" si="3"/>
        <v>0</v>
      </c>
      <c r="G24" s="284">
        <f t="shared" si="3"/>
        <v>53.485009115267076</v>
      </c>
      <c r="H24" s="284">
        <f t="shared" si="3"/>
        <v>0</v>
      </c>
      <c r="I24" s="284">
        <f t="shared" si="3"/>
        <v>53.485009115266962</v>
      </c>
      <c r="J24" s="284">
        <f t="shared" si="3"/>
        <v>0</v>
      </c>
      <c r="K24" s="284">
        <f t="shared" si="3"/>
        <v>53.485009115266962</v>
      </c>
      <c r="L24" s="284">
        <f t="shared" si="3"/>
        <v>0</v>
      </c>
      <c r="M24" s="284">
        <f t="shared" si="3"/>
        <v>0</v>
      </c>
      <c r="N24" s="284">
        <f t="shared" si="3"/>
        <v>53.485009115266962</v>
      </c>
      <c r="O24" s="284">
        <f t="shared" si="3"/>
        <v>0</v>
      </c>
      <c r="P24" s="284">
        <f t="shared" si="3"/>
        <v>53.485009115266962</v>
      </c>
      <c r="Q24" s="284">
        <f t="shared" si="3"/>
        <v>0</v>
      </c>
      <c r="R24" s="284">
        <f t="shared" si="3"/>
        <v>0</v>
      </c>
      <c r="S24" s="284">
        <f t="shared" si="3"/>
        <v>53.485009115266962</v>
      </c>
      <c r="T24" s="284">
        <f t="shared" si="3"/>
        <v>0</v>
      </c>
      <c r="U24" s="284">
        <f t="shared" si="3"/>
        <v>53.485009115266962</v>
      </c>
      <c r="V24" s="284">
        <f t="shared" si="3"/>
        <v>0</v>
      </c>
      <c r="W24" s="284">
        <f t="shared" si="3"/>
        <v>53.485009115266962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2.7584015305512111</v>
      </c>
      <c r="D25" s="244">
        <f t="shared" si="4"/>
        <v>0</v>
      </c>
      <c r="E25" s="244">
        <f t="shared" si="4"/>
        <v>2.7584015305512111</v>
      </c>
      <c r="F25" s="244">
        <f t="shared" si="4"/>
        <v>0</v>
      </c>
      <c r="G25" s="244">
        <f t="shared" si="4"/>
        <v>2.7584015305512111</v>
      </c>
      <c r="H25" s="244">
        <f t="shared" si="4"/>
        <v>0</v>
      </c>
      <c r="I25" s="244">
        <f t="shared" si="4"/>
        <v>2.758401530551204</v>
      </c>
      <c r="J25" s="244">
        <f t="shared" si="4"/>
        <v>0</v>
      </c>
      <c r="K25" s="244">
        <f t="shared" si="4"/>
        <v>2.7584015305512253</v>
      </c>
      <c r="L25" s="244">
        <f t="shared" si="4"/>
        <v>0</v>
      </c>
      <c r="M25" s="244">
        <f t="shared" si="4"/>
        <v>2.7584015305511898</v>
      </c>
      <c r="N25" s="244">
        <f t="shared" si="4"/>
        <v>0</v>
      </c>
      <c r="O25" s="244">
        <f t="shared" si="4"/>
        <v>0</v>
      </c>
      <c r="P25" s="244">
        <f t="shared" si="4"/>
        <v>2.7584015305512111</v>
      </c>
      <c r="Q25" s="244">
        <f t="shared" si="4"/>
        <v>0</v>
      </c>
      <c r="R25" s="244">
        <f t="shared" si="4"/>
        <v>2.7584015305512253</v>
      </c>
      <c r="S25" s="244">
        <f t="shared" si="4"/>
        <v>0</v>
      </c>
      <c r="T25" s="244">
        <f t="shared" si="4"/>
        <v>2.7584015305512111</v>
      </c>
      <c r="U25" s="244">
        <f t="shared" si="4"/>
        <v>0</v>
      </c>
      <c r="V25" s="244">
        <f t="shared" si="4"/>
        <v>2.758401530551204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17</v>
      </c>
      <c r="C27" s="243">
        <f t="shared" si="5"/>
        <v>17</v>
      </c>
      <c r="D27" s="243">
        <f t="shared" si="5"/>
        <v>17</v>
      </c>
      <c r="E27" s="243">
        <f t="shared" si="5"/>
        <v>19.079536900055814</v>
      </c>
      <c r="F27" s="243">
        <f t="shared" si="5"/>
        <v>21.7193053500838</v>
      </c>
      <c r="G27" s="243">
        <f t="shared" si="5"/>
        <v>52.739305350083782</v>
      </c>
      <c r="H27" s="243">
        <f t="shared" si="5"/>
        <v>29.279536900055803</v>
      </c>
      <c r="I27" s="243">
        <f t="shared" si="5"/>
        <v>129.2795369000558</v>
      </c>
      <c r="J27" s="243">
        <f t="shared" si="5"/>
        <v>16.379305350083797</v>
      </c>
      <c r="K27" s="243">
        <f t="shared" si="5"/>
        <v>26.979536900055791</v>
      </c>
      <c r="L27" s="243">
        <f t="shared" si="5"/>
        <v>156.2795369000558</v>
      </c>
      <c r="M27" s="243">
        <f t="shared" si="5"/>
        <v>141.6397684500279</v>
      </c>
      <c r="N27" s="243">
        <f t="shared" si="5"/>
        <v>126.6397684500279</v>
      </c>
      <c r="O27" s="243">
        <f t="shared" si="5"/>
        <v>109.2697684500279</v>
      </c>
      <c r="P27" s="243">
        <f t="shared" si="5"/>
        <v>90</v>
      </c>
      <c r="Q27" s="243">
        <f t="shared" si="5"/>
        <v>80</v>
      </c>
      <c r="R27" s="243">
        <f t="shared" si="5"/>
        <v>70.360231549972013</v>
      </c>
      <c r="S27" s="243">
        <f t="shared" si="5"/>
        <v>60.360231549972013</v>
      </c>
      <c r="T27" s="243">
        <f t="shared" si="5"/>
        <v>63.360231549972013</v>
      </c>
      <c r="U27" s="243">
        <f t="shared" si="5"/>
        <v>48.720463099944112</v>
      </c>
      <c r="V27" s="243">
        <f t="shared" si="5"/>
        <v>49.720463099944112</v>
      </c>
      <c r="W27" s="243">
        <f t="shared" si="5"/>
        <v>54.720463099944112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255.66666666666663</v>
      </c>
      <c r="C28" s="284">
        <f t="shared" si="6"/>
        <v>33.666666666666629</v>
      </c>
      <c r="D28" s="284">
        <f t="shared" si="6"/>
        <v>69.636684897200553</v>
      </c>
      <c r="E28" s="284">
        <f t="shared" si="6"/>
        <v>356.80668489720057</v>
      </c>
      <c r="F28" s="284">
        <f t="shared" si="6"/>
        <v>276.49668489720057</v>
      </c>
      <c r="G28" s="284">
        <f t="shared" si="6"/>
        <v>64.121694012467515</v>
      </c>
      <c r="H28" s="284">
        <f t="shared" si="6"/>
        <v>67.121694012467515</v>
      </c>
      <c r="I28" s="284">
        <f t="shared" si="6"/>
        <v>65.121694012467515</v>
      </c>
      <c r="J28" s="284">
        <f t="shared" si="6"/>
        <v>64.121694012467515</v>
      </c>
      <c r="K28" s="284">
        <f t="shared" si="6"/>
        <v>41.636684897200553</v>
      </c>
      <c r="L28" s="284">
        <f t="shared" si="6"/>
        <v>77.121694012467515</v>
      </c>
      <c r="M28" s="284">
        <f t="shared" si="6"/>
        <v>136.53169401246748</v>
      </c>
      <c r="N28" s="284">
        <f t="shared" si="6"/>
        <v>70.12559134608091</v>
      </c>
      <c r="O28" s="284">
        <f t="shared" si="6"/>
        <v>72.086684897200598</v>
      </c>
      <c r="P28" s="284">
        <f t="shared" si="6"/>
        <v>57.446684897200498</v>
      </c>
      <c r="Q28" s="284">
        <f t="shared" si="6"/>
        <v>101.63668489720055</v>
      </c>
      <c r="R28" s="284">
        <f t="shared" si="6"/>
        <v>91.606703127734477</v>
      </c>
      <c r="S28" s="284">
        <f t="shared" si="6"/>
        <v>82.796703127734531</v>
      </c>
      <c r="T28" s="284">
        <f t="shared" si="6"/>
        <v>149.60670312773448</v>
      </c>
      <c r="U28" s="284">
        <f t="shared" si="6"/>
        <v>51.511694012467501</v>
      </c>
      <c r="V28" s="284">
        <f t="shared" si="6"/>
        <v>86.381694012467506</v>
      </c>
      <c r="W28" s="284">
        <f t="shared" si="6"/>
        <v>138.63668489720055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2.5567582570080489</v>
      </c>
      <c r="C29" s="244">
        <f t="shared" si="7"/>
        <v>3.4197893578909628</v>
      </c>
      <c r="D29" s="244">
        <f t="shared" si="7"/>
        <v>2.7538071187861917</v>
      </c>
      <c r="E29" s="244">
        <f t="shared" si="7"/>
        <v>3.9324724058823506</v>
      </c>
      <c r="F29" s="244">
        <f t="shared" si="7"/>
        <v>2.115841555039534</v>
      </c>
      <c r="G29" s="244">
        <f t="shared" si="7"/>
        <v>4.0731141581237935</v>
      </c>
      <c r="H29" s="244">
        <f t="shared" si="7"/>
        <v>1.8708982358537583</v>
      </c>
      <c r="I29" s="244">
        <f t="shared" si="7"/>
        <v>2.8835985735671841</v>
      </c>
      <c r="J29" s="244">
        <f t="shared" si="7"/>
        <v>4.1756632710592498</v>
      </c>
      <c r="K29" s="244">
        <f t="shared" si="7"/>
        <v>4.6149380940722295</v>
      </c>
      <c r="L29" s="244">
        <f t="shared" si="7"/>
        <v>6.3179235561698377</v>
      </c>
      <c r="M29" s="244">
        <f t="shared" si="7"/>
        <v>3.5079917533877207</v>
      </c>
      <c r="N29" s="244">
        <f t="shared" si="7"/>
        <v>10.388362855424411</v>
      </c>
      <c r="O29" s="244">
        <f t="shared" si="7"/>
        <v>5.5091959418693932</v>
      </c>
      <c r="P29" s="244">
        <f t="shared" si="7"/>
        <v>4.6011854706652002</v>
      </c>
      <c r="Q29" s="244">
        <f t="shared" si="7"/>
        <v>6.2122325910840601</v>
      </c>
      <c r="R29" s="244">
        <f t="shared" si="7"/>
        <v>2.9429235561698306</v>
      </c>
      <c r="S29" s="244">
        <f t="shared" si="7"/>
        <v>3.4031963450413301</v>
      </c>
      <c r="T29" s="244">
        <f t="shared" si="7"/>
        <v>8.8546901024482239</v>
      </c>
      <c r="U29" s="244">
        <f t="shared" si="7"/>
        <v>20.801495845417968</v>
      </c>
      <c r="V29" s="244">
        <f t="shared" si="7"/>
        <v>5.6844561111640601</v>
      </c>
      <c r="W29" s="244">
        <f t="shared" si="7"/>
        <v>6.9290248628862798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212.82785898538259</v>
      </c>
      <c r="C32" s="212">
        <v>197.4453998280309</v>
      </c>
      <c r="D32" s="212">
        <v>217.46913155631981</v>
      </c>
      <c r="E32" s="212">
        <v>229.41582115219259</v>
      </c>
      <c r="F32" s="212">
        <v>259.58056749785038</v>
      </c>
      <c r="G32" s="212">
        <v>277.88073946689599</v>
      </c>
      <c r="H32" s="212">
        <v>233.96612209802231</v>
      </c>
      <c r="I32" s="212">
        <v>206.3727429062769</v>
      </c>
      <c r="J32" s="212">
        <v>193.86113499570081</v>
      </c>
      <c r="K32" s="212">
        <v>191.17059329320719</v>
      </c>
      <c r="L32" s="212">
        <v>178.80335339638859</v>
      </c>
      <c r="M32" s="212">
        <v>170.43327601031811</v>
      </c>
      <c r="N32" s="212">
        <v>169.2794496990542</v>
      </c>
      <c r="O32" s="212">
        <v>164.6595872742906</v>
      </c>
      <c r="P32" s="212">
        <v>166.98073946689601</v>
      </c>
      <c r="Q32" s="212">
        <v>165.6890799656062</v>
      </c>
      <c r="R32" s="212">
        <v>167.19638865004299</v>
      </c>
      <c r="S32" s="212">
        <v>170.22450558899399</v>
      </c>
      <c r="T32" s="212">
        <v>169.70223559759239</v>
      </c>
      <c r="U32" s="212">
        <v>172.5615649183147</v>
      </c>
      <c r="V32" s="212">
        <v>157.30077386070511</v>
      </c>
      <c r="W32" s="212">
        <v>142.4417884780739</v>
      </c>
      <c r="DA32" s="109" t="s">
        <v>1827</v>
      </c>
    </row>
    <row r="33" spans="1:105" ht="12" customHeight="1" x14ac:dyDescent="0.25">
      <c r="A33" s="24" t="s">
        <v>30</v>
      </c>
      <c r="B33" s="215">
        <v>27.507394668959581</v>
      </c>
      <c r="C33" s="215">
        <v>32.187962166809967</v>
      </c>
      <c r="D33" s="215">
        <v>34.608770421324159</v>
      </c>
      <c r="E33" s="215">
        <v>32.554342218400691</v>
      </c>
      <c r="F33" s="215">
        <v>34.083748925193461</v>
      </c>
      <c r="G33" s="215">
        <v>35.535769561478929</v>
      </c>
      <c r="H33" s="215">
        <v>31.708942390369732</v>
      </c>
      <c r="I33" s="215">
        <v>26.782717110920029</v>
      </c>
      <c r="J33" s="215">
        <v>21.328718830610491</v>
      </c>
      <c r="K33" s="215">
        <v>20.174892519346511</v>
      </c>
      <c r="L33" s="215">
        <v>19.77368873602752</v>
      </c>
      <c r="M33" s="215">
        <v>23.766294067067921</v>
      </c>
      <c r="N33" s="215">
        <v>22.306792777300089</v>
      </c>
      <c r="O33" s="215">
        <v>23.517110920034401</v>
      </c>
      <c r="P33" s="215">
        <v>23.110748065348229</v>
      </c>
      <c r="Q33" s="215">
        <v>20.985468615649179</v>
      </c>
      <c r="R33" s="215">
        <v>19.211092003439379</v>
      </c>
      <c r="S33" s="215">
        <v>19.201633705932931</v>
      </c>
      <c r="T33" s="215">
        <v>21.96672398968186</v>
      </c>
      <c r="U33" s="215">
        <v>21.361994840928631</v>
      </c>
      <c r="V33" s="215">
        <v>11.405674978503869</v>
      </c>
      <c r="W33" s="215">
        <v>3.140584694754943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3.0810834049871021</v>
      </c>
      <c r="C34" s="206">
        <f t="shared" si="8"/>
        <v>1.026999140154772</v>
      </c>
      <c r="D34" s="206">
        <f t="shared" si="8"/>
        <v>1.026999140154772</v>
      </c>
      <c r="E34" s="206">
        <f t="shared" si="8"/>
        <v>1.026999140154772</v>
      </c>
      <c r="F34" s="206">
        <f t="shared" si="8"/>
        <v>12.606276870163372</v>
      </c>
      <c r="G34" s="206">
        <f t="shared" si="8"/>
        <v>22.420464316423043</v>
      </c>
      <c r="H34" s="206">
        <f t="shared" si="8"/>
        <v>11.849183147033534</v>
      </c>
      <c r="I34" s="206">
        <f t="shared" si="8"/>
        <v>2.0009458297506444</v>
      </c>
      <c r="J34" s="206">
        <f t="shared" si="8"/>
        <v>4.0815993121238172</v>
      </c>
      <c r="K34" s="206">
        <f t="shared" si="8"/>
        <v>9.0367153912295777</v>
      </c>
      <c r="L34" s="206">
        <f t="shared" si="8"/>
        <v>3.1349097162510748</v>
      </c>
      <c r="M34" s="206">
        <f t="shared" si="8"/>
        <v>3.1349097162510748</v>
      </c>
      <c r="N34" s="206">
        <f t="shared" si="8"/>
        <v>3.1349097162510748</v>
      </c>
      <c r="O34" s="206">
        <f t="shared" si="8"/>
        <v>3.1349097162510748</v>
      </c>
      <c r="P34" s="206">
        <f t="shared" si="8"/>
        <v>2.1173688736027509</v>
      </c>
      <c r="Q34" s="206">
        <f t="shared" si="8"/>
        <v>2.1173688736027509</v>
      </c>
      <c r="R34" s="206">
        <f t="shared" si="8"/>
        <v>2.1173688736027509</v>
      </c>
      <c r="S34" s="206">
        <f t="shared" si="8"/>
        <v>1.1574376612209802</v>
      </c>
      <c r="T34" s="206">
        <f t="shared" si="8"/>
        <v>1.9562338779019774</v>
      </c>
      <c r="U34" s="206">
        <f t="shared" si="8"/>
        <v>1.1513327601031813</v>
      </c>
      <c r="V34" s="206">
        <f t="shared" si="8"/>
        <v>1.1950128976784173</v>
      </c>
      <c r="W34" s="206">
        <f t="shared" si="8"/>
        <v>1.3932072226999139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1.129750644883921</v>
      </c>
      <c r="H36" s="206">
        <v>1.129750644883921</v>
      </c>
      <c r="I36" s="206">
        <v>0</v>
      </c>
      <c r="J36" s="206">
        <v>1.099914015477214</v>
      </c>
      <c r="K36" s="206">
        <v>1.099914015477214</v>
      </c>
      <c r="L36" s="206">
        <v>1.099914015477214</v>
      </c>
      <c r="M36" s="206">
        <v>1.099914015477214</v>
      </c>
      <c r="N36" s="206">
        <v>1.099914015477214</v>
      </c>
      <c r="O36" s="206">
        <v>1.099914015477214</v>
      </c>
      <c r="P36" s="206">
        <v>1.099914015477214</v>
      </c>
      <c r="Q36" s="206">
        <v>1.099914015477214</v>
      </c>
      <c r="R36" s="206">
        <v>1.099914015477214</v>
      </c>
      <c r="S36" s="206">
        <v>0.38718830610490113</v>
      </c>
      <c r="T36" s="206">
        <v>0.37506448839208939</v>
      </c>
      <c r="U36" s="206">
        <v>0.33327601031814269</v>
      </c>
      <c r="V36" s="206">
        <v>0.11220980223559759</v>
      </c>
      <c r="W36" s="206">
        <v>0.16612209802235589</v>
      </c>
      <c r="DA36" s="71" t="s">
        <v>1830</v>
      </c>
    </row>
    <row r="37" spans="1:105" ht="12" customHeight="1" x14ac:dyDescent="0.25">
      <c r="A37" s="18" t="s">
        <v>69</v>
      </c>
      <c r="B37" s="206">
        <v>3.0810834049871021</v>
      </c>
      <c r="C37" s="206">
        <v>1.026999140154772</v>
      </c>
      <c r="D37" s="206">
        <v>1.026999140154772</v>
      </c>
      <c r="E37" s="206">
        <v>1.026999140154772</v>
      </c>
      <c r="F37" s="206">
        <v>1.026999140154772</v>
      </c>
      <c r="G37" s="206">
        <v>1.026999140154772</v>
      </c>
      <c r="H37" s="206">
        <v>2.034995700773861</v>
      </c>
      <c r="I37" s="206">
        <v>1.0174548581255369</v>
      </c>
      <c r="J37" s="206">
        <v>1.0174548581255369</v>
      </c>
      <c r="K37" s="206">
        <v>2.034995700773861</v>
      </c>
      <c r="L37" s="206">
        <v>2.034995700773861</v>
      </c>
      <c r="M37" s="206">
        <v>2.034995700773861</v>
      </c>
      <c r="N37" s="206">
        <v>2.034995700773861</v>
      </c>
      <c r="O37" s="206">
        <v>2.034995700773861</v>
      </c>
      <c r="P37" s="206">
        <v>1.0174548581255369</v>
      </c>
      <c r="Q37" s="206">
        <v>1.0174548581255369</v>
      </c>
      <c r="R37" s="206">
        <v>1.0174548581255369</v>
      </c>
      <c r="S37" s="206">
        <v>0.77024935511607906</v>
      </c>
      <c r="T37" s="206">
        <v>1.5811693895098879</v>
      </c>
      <c r="U37" s="206">
        <v>0.81805674978503862</v>
      </c>
      <c r="V37" s="206">
        <v>1.0775580395528801</v>
      </c>
      <c r="W37" s="206">
        <v>1.227085124677558</v>
      </c>
      <c r="DA37" s="71" t="s">
        <v>1831</v>
      </c>
    </row>
    <row r="38" spans="1:105" ht="12" customHeight="1" x14ac:dyDescent="0.25">
      <c r="A38" s="18" t="s">
        <v>70</v>
      </c>
      <c r="B38" s="206">
        <v>0</v>
      </c>
      <c r="C38" s="206">
        <v>0</v>
      </c>
      <c r="D38" s="206">
        <v>0</v>
      </c>
      <c r="E38" s="206">
        <v>0</v>
      </c>
      <c r="F38" s="206">
        <v>11.5792777300086</v>
      </c>
      <c r="G38" s="206">
        <v>20.263714531384348</v>
      </c>
      <c r="H38" s="206">
        <v>8.6844368013757514</v>
      </c>
      <c r="I38" s="206">
        <v>0.98349097162510746</v>
      </c>
      <c r="J38" s="206">
        <v>1.964230438521066</v>
      </c>
      <c r="K38" s="206">
        <v>5.9018056749785037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5.2450558899398104E-3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79.750644883920884</v>
      </c>
      <c r="C40" s="206">
        <f t="shared" si="9"/>
        <v>63.929492691315559</v>
      </c>
      <c r="D40" s="206">
        <f t="shared" si="9"/>
        <v>79.4067067927773</v>
      </c>
      <c r="E40" s="206">
        <f t="shared" si="9"/>
        <v>95.055889939810825</v>
      </c>
      <c r="F40" s="206">
        <f t="shared" si="9"/>
        <v>104.0627687016337</v>
      </c>
      <c r="G40" s="206">
        <f t="shared" si="9"/>
        <v>107.91057609630271</v>
      </c>
      <c r="H40" s="206">
        <f t="shared" si="9"/>
        <v>97.678417884780728</v>
      </c>
      <c r="I40" s="206">
        <f t="shared" si="9"/>
        <v>106.8572656921754</v>
      </c>
      <c r="J40" s="206">
        <f t="shared" si="9"/>
        <v>103.1169389509888</v>
      </c>
      <c r="K40" s="206">
        <f t="shared" si="9"/>
        <v>98.129836629406697</v>
      </c>
      <c r="L40" s="206">
        <f t="shared" si="9"/>
        <v>92.261392949269123</v>
      </c>
      <c r="M40" s="206">
        <f t="shared" si="9"/>
        <v>79.965606190885637</v>
      </c>
      <c r="N40" s="206">
        <f t="shared" si="9"/>
        <v>80.309544282029236</v>
      </c>
      <c r="O40" s="206">
        <f t="shared" si="9"/>
        <v>75.515907136715384</v>
      </c>
      <c r="P40" s="206">
        <f t="shared" si="9"/>
        <v>74.226139294926909</v>
      </c>
      <c r="Q40" s="206">
        <f t="shared" si="9"/>
        <v>73.731728288907988</v>
      </c>
      <c r="R40" s="206">
        <f t="shared" si="9"/>
        <v>76.096302665520199</v>
      </c>
      <c r="S40" s="206">
        <f t="shared" si="9"/>
        <v>76.837059329320724</v>
      </c>
      <c r="T40" s="206">
        <f t="shared" si="9"/>
        <v>75.249785038693034</v>
      </c>
      <c r="U40" s="206">
        <f t="shared" si="9"/>
        <v>77.502751504729147</v>
      </c>
      <c r="V40" s="206">
        <f t="shared" si="9"/>
        <v>77.481083404987103</v>
      </c>
      <c r="W40" s="206">
        <f t="shared" si="9"/>
        <v>78.23740326741185</v>
      </c>
      <c r="DA40" s="71"/>
    </row>
    <row r="41" spans="1:105" ht="12" customHeight="1" x14ac:dyDescent="0.25">
      <c r="A41" s="18" t="s">
        <v>72</v>
      </c>
      <c r="B41" s="206">
        <v>79.750644883920884</v>
      </c>
      <c r="C41" s="206">
        <v>63.929492691315559</v>
      </c>
      <c r="D41" s="206">
        <v>79.4067067927773</v>
      </c>
      <c r="E41" s="206">
        <v>95.055889939810825</v>
      </c>
      <c r="F41" s="206">
        <v>104.0627687016337</v>
      </c>
      <c r="G41" s="206">
        <v>107.91057609630271</v>
      </c>
      <c r="H41" s="206">
        <v>97.678417884780728</v>
      </c>
      <c r="I41" s="206">
        <v>106.8572656921754</v>
      </c>
      <c r="J41" s="206">
        <v>103.1169389509888</v>
      </c>
      <c r="K41" s="206">
        <v>98.129836629406697</v>
      </c>
      <c r="L41" s="206">
        <v>92.261392949269123</v>
      </c>
      <c r="M41" s="206">
        <v>79.965606190885637</v>
      </c>
      <c r="N41" s="206">
        <v>80.309544282029236</v>
      </c>
      <c r="O41" s="206">
        <v>75.515907136715384</v>
      </c>
      <c r="P41" s="206">
        <v>74.226139294926909</v>
      </c>
      <c r="Q41" s="206">
        <v>73.731728288907988</v>
      </c>
      <c r="R41" s="206">
        <v>76.096302665520199</v>
      </c>
      <c r="S41" s="206">
        <v>76.837059329320724</v>
      </c>
      <c r="T41" s="206">
        <v>75.249785038693034</v>
      </c>
      <c r="U41" s="206">
        <v>77.502751504729147</v>
      </c>
      <c r="V41" s="206">
        <v>77.481083404987103</v>
      </c>
      <c r="W41" s="206">
        <v>78.23740326741185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44.879105760963022</v>
      </c>
      <c r="C43" s="206">
        <f t="shared" si="10"/>
        <v>41.917454858125538</v>
      </c>
      <c r="D43" s="206">
        <f t="shared" si="10"/>
        <v>44.903009458297497</v>
      </c>
      <c r="E43" s="206">
        <f t="shared" si="10"/>
        <v>40.818744625967319</v>
      </c>
      <c r="F43" s="206">
        <f t="shared" si="10"/>
        <v>44.711951848667233</v>
      </c>
      <c r="G43" s="206">
        <f t="shared" si="10"/>
        <v>46.192777300085979</v>
      </c>
      <c r="H43" s="206">
        <f t="shared" si="10"/>
        <v>27.84944110060189</v>
      </c>
      <c r="I43" s="206">
        <f t="shared" si="10"/>
        <v>7.3325881341358556</v>
      </c>
      <c r="J43" s="206">
        <f t="shared" si="10"/>
        <v>7.1892519346517627</v>
      </c>
      <c r="K43" s="206">
        <f t="shared" si="10"/>
        <v>6.6398968185726561</v>
      </c>
      <c r="L43" s="206">
        <f t="shared" si="10"/>
        <v>7.2370593293207222</v>
      </c>
      <c r="M43" s="206">
        <f t="shared" si="10"/>
        <v>8.0730008598452265</v>
      </c>
      <c r="N43" s="206">
        <f t="shared" si="10"/>
        <v>8.1207222699914006</v>
      </c>
      <c r="O43" s="206">
        <f t="shared" si="10"/>
        <v>7.786414445399827</v>
      </c>
      <c r="P43" s="206">
        <f t="shared" si="10"/>
        <v>8.2879621668099741</v>
      </c>
      <c r="Q43" s="206">
        <f t="shared" si="10"/>
        <v>8.622355975924334</v>
      </c>
      <c r="R43" s="206">
        <f t="shared" si="10"/>
        <v>10.05537403267412</v>
      </c>
      <c r="S43" s="206">
        <f t="shared" si="10"/>
        <v>11.818916595012899</v>
      </c>
      <c r="T43" s="206">
        <f t="shared" si="10"/>
        <v>10.707738607050731</v>
      </c>
      <c r="U43" s="206">
        <f t="shared" si="10"/>
        <v>10.744368013757519</v>
      </c>
      <c r="V43" s="206">
        <f t="shared" si="10"/>
        <v>9.8311263972484948</v>
      </c>
      <c r="W43" s="206">
        <f t="shared" si="10"/>
        <v>7.1501289767841776</v>
      </c>
      <c r="DA43" s="71"/>
    </row>
    <row r="44" spans="1:105" ht="12" customHeight="1" x14ac:dyDescent="0.25">
      <c r="A44" s="18" t="s">
        <v>73</v>
      </c>
      <c r="B44" s="206">
        <v>44.879105760963022</v>
      </c>
      <c r="C44" s="206">
        <v>41.917454858125538</v>
      </c>
      <c r="D44" s="206">
        <v>44.903009458297497</v>
      </c>
      <c r="E44" s="206">
        <v>40.818744625967319</v>
      </c>
      <c r="F44" s="206">
        <v>44.711951848667233</v>
      </c>
      <c r="G44" s="206">
        <v>46.192777300085979</v>
      </c>
      <c r="H44" s="206">
        <v>27.84944110060189</v>
      </c>
      <c r="I44" s="206">
        <v>7.3325881341358556</v>
      </c>
      <c r="J44" s="206">
        <v>7.1892519346517627</v>
      </c>
      <c r="K44" s="206">
        <v>6.6398968185726561</v>
      </c>
      <c r="L44" s="206">
        <v>7.2370593293207222</v>
      </c>
      <c r="M44" s="206">
        <v>8.0730008598452265</v>
      </c>
      <c r="N44" s="206">
        <v>8.1207222699914006</v>
      </c>
      <c r="O44" s="206">
        <v>7.786414445399827</v>
      </c>
      <c r="P44" s="206">
        <v>8.2879621668099741</v>
      </c>
      <c r="Q44" s="206">
        <v>8.622355975924334</v>
      </c>
      <c r="R44" s="206">
        <v>10.05537403267412</v>
      </c>
      <c r="S44" s="206">
        <v>11.818916595012899</v>
      </c>
      <c r="T44" s="206">
        <v>10.707738607050731</v>
      </c>
      <c r="U44" s="206">
        <v>10.744368013757519</v>
      </c>
      <c r="V44" s="206">
        <v>9.8311263972484948</v>
      </c>
      <c r="W44" s="206">
        <v>7.1501289767841776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1.146431642304385</v>
      </c>
      <c r="F50" s="206">
        <v>1.0031814273430779</v>
      </c>
      <c r="G50" s="206">
        <v>1.0748065348237319</v>
      </c>
      <c r="H50" s="206">
        <v>0.90765262252794487</v>
      </c>
      <c r="I50" s="206">
        <v>0.7165090283748925</v>
      </c>
      <c r="J50" s="206">
        <v>0.62098022355975924</v>
      </c>
      <c r="K50" s="206">
        <v>0.95537403267411869</v>
      </c>
      <c r="L50" s="206">
        <v>0.76431642304385194</v>
      </c>
      <c r="M50" s="206">
        <v>0.9792777300085983</v>
      </c>
      <c r="N50" s="206">
        <v>0.1194325021496131</v>
      </c>
      <c r="O50" s="206">
        <v>1.050902837489252</v>
      </c>
      <c r="P50" s="206">
        <v>1.026999140154772</v>
      </c>
      <c r="Q50" s="206">
        <v>1.0748065348237319</v>
      </c>
      <c r="R50" s="206">
        <v>1.0748065348237319</v>
      </c>
      <c r="S50" s="206">
        <v>1.0884780739466891</v>
      </c>
      <c r="T50" s="206">
        <v>0.90206362854686151</v>
      </c>
      <c r="U50" s="206">
        <v>0.96981943250214953</v>
      </c>
      <c r="V50" s="206">
        <v>0.72226999140154768</v>
      </c>
      <c r="W50" s="206">
        <v>0.29286328460877042</v>
      </c>
      <c r="DA50" s="71" t="s">
        <v>1842</v>
      </c>
    </row>
    <row r="51" spans="1:105" ht="12" customHeight="1" x14ac:dyDescent="0.25">
      <c r="A51" s="21" t="s">
        <v>38</v>
      </c>
      <c r="B51" s="209">
        <v>57.609630266552017</v>
      </c>
      <c r="C51" s="209">
        <v>58.3834909716251</v>
      </c>
      <c r="D51" s="209">
        <v>57.523645743766117</v>
      </c>
      <c r="E51" s="209">
        <v>58.813413585554599</v>
      </c>
      <c r="F51" s="209">
        <v>63.112639724849522</v>
      </c>
      <c r="G51" s="209">
        <v>64.746345657781589</v>
      </c>
      <c r="H51" s="209">
        <v>63.972484952708513</v>
      </c>
      <c r="I51" s="209">
        <v>62.682717110920031</v>
      </c>
      <c r="J51" s="209">
        <v>57.523645743766117</v>
      </c>
      <c r="K51" s="209">
        <v>56.233877901977642</v>
      </c>
      <c r="L51" s="209">
        <v>55.631986242476351</v>
      </c>
      <c r="M51" s="209">
        <v>54.514187446259669</v>
      </c>
      <c r="N51" s="209">
        <v>55.28804815133276</v>
      </c>
      <c r="O51" s="209">
        <v>53.654342218400693</v>
      </c>
      <c r="P51" s="209">
        <v>58.211521926053308</v>
      </c>
      <c r="Q51" s="209">
        <v>59.157351676698191</v>
      </c>
      <c r="R51" s="209">
        <v>58.6414445399828</v>
      </c>
      <c r="S51" s="209">
        <v>60.120980223559762</v>
      </c>
      <c r="T51" s="209">
        <v>58.919690455717969</v>
      </c>
      <c r="U51" s="209">
        <v>60.831298366294057</v>
      </c>
      <c r="V51" s="209">
        <v>56.665606190885633</v>
      </c>
      <c r="W51" s="209">
        <v>52.227601031814267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212.82785898538262</v>
      </c>
      <c r="C52" s="286">
        <f t="shared" si="11"/>
        <v>197.44539982803093</v>
      </c>
      <c r="D52" s="286">
        <f t="shared" si="11"/>
        <v>217.46913155631984</v>
      </c>
      <c r="E52" s="286">
        <f t="shared" si="11"/>
        <v>229.41582115219268</v>
      </c>
      <c r="F52" s="286">
        <f t="shared" si="11"/>
        <v>259.58056749785038</v>
      </c>
      <c r="G52" s="286">
        <f t="shared" si="11"/>
        <v>277.88073946689605</v>
      </c>
      <c r="H52" s="286">
        <f t="shared" si="11"/>
        <v>233.96612209802237</v>
      </c>
      <c r="I52" s="286">
        <f t="shared" si="11"/>
        <v>206.3727429062769</v>
      </c>
      <c r="J52" s="286">
        <f t="shared" si="11"/>
        <v>193.86113499570078</v>
      </c>
      <c r="K52" s="286">
        <f t="shared" si="11"/>
        <v>191.17059329320725</v>
      </c>
      <c r="L52" s="286">
        <f t="shared" si="11"/>
        <v>178.8033533963887</v>
      </c>
      <c r="M52" s="286">
        <f t="shared" si="11"/>
        <v>170.43327601031817</v>
      </c>
      <c r="N52" s="286">
        <f t="shared" si="11"/>
        <v>169.27944969905431</v>
      </c>
      <c r="O52" s="286">
        <f t="shared" si="11"/>
        <v>164.65958727429066</v>
      </c>
      <c r="P52" s="286">
        <f t="shared" si="11"/>
        <v>166.98073946689595</v>
      </c>
      <c r="Q52" s="286">
        <f t="shared" si="11"/>
        <v>165.68907996560614</v>
      </c>
      <c r="R52" s="286">
        <f t="shared" si="11"/>
        <v>167.19638865004305</v>
      </c>
      <c r="S52" s="286">
        <f t="shared" si="11"/>
        <v>170.22450558899399</v>
      </c>
      <c r="T52" s="286">
        <f t="shared" si="11"/>
        <v>169.70223559759245</v>
      </c>
      <c r="U52" s="286">
        <f t="shared" si="11"/>
        <v>172.56156491831476</v>
      </c>
      <c r="V52" s="286">
        <f t="shared" si="11"/>
        <v>157.30077386070511</v>
      </c>
      <c r="W52" s="286">
        <f t="shared" si="11"/>
        <v>142.44178847807396</v>
      </c>
      <c r="DA52" s="118"/>
    </row>
    <row r="53" spans="1:105" ht="12" customHeight="1" x14ac:dyDescent="0.25">
      <c r="A53" s="51" t="s">
        <v>52</v>
      </c>
      <c r="B53" s="243">
        <f>PPA_fec!B5</f>
        <v>63.653621230058377</v>
      </c>
      <c r="C53" s="243">
        <f>PPA_fec!C5</f>
        <v>42.47952678654493</v>
      </c>
      <c r="D53" s="243">
        <f>PPA_fec!D5</f>
        <v>42.151275186060232</v>
      </c>
      <c r="E53" s="243">
        <f>PPA_fec!E5</f>
        <v>75.059812722576964</v>
      </c>
      <c r="F53" s="243">
        <f>PPA_fec!F5</f>
        <v>77.699230691174336</v>
      </c>
      <c r="G53" s="243">
        <f>PPA_fec!G5</f>
        <v>54.753718884897019</v>
      </c>
      <c r="H53" s="243">
        <f>PPA_fec!H5</f>
        <v>48.189221303023523</v>
      </c>
      <c r="I53" s="243">
        <f>PPA_fec!I5</f>
        <v>19.812114453536321</v>
      </c>
      <c r="J53" s="243">
        <f>PPA_fec!J5</f>
        <v>44.615534747533573</v>
      </c>
      <c r="K53" s="243">
        <f>PPA_fec!K5</f>
        <v>40.895822555923949</v>
      </c>
      <c r="L53" s="243">
        <f>PPA_fec!L5</f>
        <v>11.03519298511435</v>
      </c>
      <c r="M53" s="243">
        <f>PPA_fec!M5</f>
        <v>11.286796823681851</v>
      </c>
      <c r="N53" s="243">
        <f>PPA_fec!N5</f>
        <v>14.614446569310671</v>
      </c>
      <c r="O53" s="243">
        <f>PPA_fec!O5</f>
        <v>17.986530817802411</v>
      </c>
      <c r="P53" s="243">
        <f>PPA_fec!P5</f>
        <v>18.828542182637751</v>
      </c>
      <c r="Q53" s="243">
        <f>PPA_fec!Q5</f>
        <v>21.89731612724508</v>
      </c>
      <c r="R53" s="243">
        <f>PPA_fec!R5</f>
        <v>18.357979847989512</v>
      </c>
      <c r="S53" s="243">
        <f>PPA_fec!S5</f>
        <v>20.179015219756209</v>
      </c>
      <c r="T53" s="243">
        <f>PPA_fec!T5</f>
        <v>21.18418628101568</v>
      </c>
      <c r="U53" s="243">
        <f>PPA_fec!U5</f>
        <v>20.648936054205969</v>
      </c>
      <c r="V53" s="243">
        <f>PPA_fec!V5</f>
        <v>19.22598848156083</v>
      </c>
      <c r="W53" s="243">
        <f>PPA_fec!W5</f>
        <v>18.8889799448052</v>
      </c>
      <c r="DA53" s="83"/>
    </row>
    <row r="54" spans="1:105" ht="12" customHeight="1" x14ac:dyDescent="0.25">
      <c r="A54" s="99" t="s">
        <v>59</v>
      </c>
      <c r="B54" s="284">
        <f>PPA_fec!B32</f>
        <v>143.61271773944591</v>
      </c>
      <c r="C54" s="284">
        <f>PPA_fec!C32</f>
        <v>149.80632039447039</v>
      </c>
      <c r="D54" s="284">
        <f>PPA_fec!D32</f>
        <v>169.63505274787661</v>
      </c>
      <c r="E54" s="284">
        <f>PPA_fec!E32</f>
        <v>148.3610193930314</v>
      </c>
      <c r="F54" s="284">
        <f>PPA_fec!F32</f>
        <v>175.09809645104431</v>
      </c>
      <c r="G54" s="284">
        <f>PPA_fec!G32</f>
        <v>215.86556852426651</v>
      </c>
      <c r="H54" s="284">
        <f>PPA_fec!H32</f>
        <v>179.66300538070089</v>
      </c>
      <c r="I54" s="284">
        <f>PPA_fec!I32</f>
        <v>181.16779057015961</v>
      </c>
      <c r="J54" s="284">
        <f>PPA_fec!J32</f>
        <v>144.17970996613639</v>
      </c>
      <c r="K54" s="284">
        <f>PPA_fec!K32</f>
        <v>145.2791884572373</v>
      </c>
      <c r="L54" s="284">
        <f>PPA_fec!L32</f>
        <v>163.0957531730449</v>
      </c>
      <c r="M54" s="284">
        <f>PPA_fec!M32</f>
        <v>154.69279497244611</v>
      </c>
      <c r="N54" s="284">
        <f>PPA_fec!N32</f>
        <v>150.24147017561651</v>
      </c>
      <c r="O54" s="284">
        <f>PPA_fec!O32</f>
        <v>142.3702476287439</v>
      </c>
      <c r="P54" s="284">
        <f>PPA_fec!P32</f>
        <v>144.0503772785259</v>
      </c>
      <c r="Q54" s="284">
        <f>PPA_fec!Q32</f>
        <v>139.8354009836749</v>
      </c>
      <c r="R54" s="284">
        <f>PPA_fec!R32</f>
        <v>144.78244720847371</v>
      </c>
      <c r="S54" s="284">
        <f>PPA_fec!S32</f>
        <v>144.45900427006899</v>
      </c>
      <c r="T54" s="284">
        <f>PPA_fec!T32</f>
        <v>144.55989511766589</v>
      </c>
      <c r="U54" s="284">
        <f>PPA_fec!U32</f>
        <v>148.99417085321741</v>
      </c>
      <c r="V54" s="284">
        <f>PPA_fec!V32</f>
        <v>134.01130013982069</v>
      </c>
      <c r="W54" s="284">
        <f>PPA_fec!W32</f>
        <v>119.8731692617159</v>
      </c>
      <c r="DA54" s="94"/>
    </row>
    <row r="55" spans="1:105" ht="12" customHeight="1" x14ac:dyDescent="0.25">
      <c r="A55" s="52" t="s">
        <v>60</v>
      </c>
      <c r="B55" s="244">
        <f>PPA_fec!B83</f>
        <v>5.5615200158783278</v>
      </c>
      <c r="C55" s="244">
        <f>PPA_fec!C83</f>
        <v>5.1595526470155981</v>
      </c>
      <c r="D55" s="244">
        <f>PPA_fec!D83</f>
        <v>5.6828036223829974</v>
      </c>
      <c r="E55" s="244">
        <f>PPA_fec!E83</f>
        <v>5.9949890365843164</v>
      </c>
      <c r="F55" s="244">
        <f>PPA_fec!F83</f>
        <v>6.7832403556317473</v>
      </c>
      <c r="G55" s="244">
        <f>PPA_fec!G83</f>
        <v>7.2614520577325177</v>
      </c>
      <c r="H55" s="244">
        <f>PPA_fec!H83</f>
        <v>6.1138954142979607</v>
      </c>
      <c r="I55" s="244">
        <f>PPA_fec!I83</f>
        <v>5.3928378825809649</v>
      </c>
      <c r="J55" s="244">
        <f>PPA_fec!J83</f>
        <v>5.0658902820308427</v>
      </c>
      <c r="K55" s="244">
        <f>PPA_fec!K83</f>
        <v>4.995582280046003</v>
      </c>
      <c r="L55" s="244">
        <f>PPA_fec!L83</f>
        <v>4.6724072382294644</v>
      </c>
      <c r="M55" s="244">
        <f>PPA_fec!M83</f>
        <v>4.4536842141902167</v>
      </c>
      <c r="N55" s="244">
        <f>PPA_fec!N83</f>
        <v>4.4235329541271122</v>
      </c>
      <c r="O55" s="244">
        <f>PPA_fec!O83</f>
        <v>4.3028088277443386</v>
      </c>
      <c r="P55" s="244">
        <f>PPA_fec!P83</f>
        <v>4.1018200057323018</v>
      </c>
      <c r="Q55" s="244">
        <f>PPA_fec!Q83</f>
        <v>3.9563628546861551</v>
      </c>
      <c r="R55" s="244">
        <f>PPA_fec!R83</f>
        <v>4.0559615935798217</v>
      </c>
      <c r="S55" s="244">
        <f>PPA_fec!S83</f>
        <v>5.5864860991688179</v>
      </c>
      <c r="T55" s="244">
        <f>PPA_fec!T83</f>
        <v>3.9581541989108628</v>
      </c>
      <c r="U55" s="244">
        <f>PPA_fec!U83</f>
        <v>2.918458010891372</v>
      </c>
      <c r="V55" s="244">
        <f>PPA_fec!V83</f>
        <v>4.0634852393235894</v>
      </c>
      <c r="W55" s="244">
        <f>PPA_fec!W83</f>
        <v>3.679639271552861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307.5147313180961</v>
      </c>
      <c r="C57" s="205">
        <f t="shared" si="12"/>
        <v>282.80726208171438</v>
      </c>
      <c r="D57" s="205">
        <f t="shared" si="12"/>
        <v>328.89684143843397</v>
      </c>
      <c r="E57" s="205">
        <f t="shared" si="12"/>
        <v>357.3904063183445</v>
      </c>
      <c r="F57" s="205">
        <f t="shared" si="12"/>
        <v>422.22078527799329</v>
      </c>
      <c r="G57" s="205">
        <f t="shared" si="12"/>
        <v>468.22599059828764</v>
      </c>
      <c r="H57" s="205">
        <f t="shared" si="12"/>
        <v>394.40441015792806</v>
      </c>
      <c r="I57" s="205">
        <f t="shared" si="12"/>
        <v>365.05272612163833</v>
      </c>
      <c r="J57" s="205">
        <f t="shared" si="12"/>
        <v>340.4148334818093</v>
      </c>
      <c r="K57" s="205">
        <f t="shared" si="12"/>
        <v>339.9772045223408</v>
      </c>
      <c r="L57" s="205">
        <f t="shared" si="12"/>
        <v>306.75284770217087</v>
      </c>
      <c r="M57" s="205">
        <f t="shared" si="12"/>
        <v>294.77039528953128</v>
      </c>
      <c r="N57" s="205">
        <f t="shared" si="12"/>
        <v>289.55328025046714</v>
      </c>
      <c r="O57" s="205">
        <f t="shared" si="12"/>
        <v>282.93776541896415</v>
      </c>
      <c r="P57" s="205">
        <f t="shared" si="12"/>
        <v>275.45451787154144</v>
      </c>
      <c r="Q57" s="205">
        <f t="shared" si="12"/>
        <v>265.05447346760951</v>
      </c>
      <c r="R57" s="205">
        <f t="shared" si="12"/>
        <v>262.6051394751729</v>
      </c>
      <c r="S57" s="205">
        <f t="shared" si="12"/>
        <v>261.11828256157338</v>
      </c>
      <c r="T57" s="205">
        <f t="shared" si="12"/>
        <v>270.99540768174603</v>
      </c>
      <c r="U57" s="205">
        <f t="shared" si="12"/>
        <v>271.34224428181841</v>
      </c>
      <c r="V57" s="205">
        <f t="shared" si="12"/>
        <v>231.39955332225486</v>
      </c>
      <c r="W57" s="205">
        <f t="shared" si="12"/>
        <v>200.64077880184379</v>
      </c>
      <c r="DA57" s="112"/>
    </row>
    <row r="58" spans="1:105" ht="12" customHeight="1" x14ac:dyDescent="0.25">
      <c r="A58" s="51" t="s">
        <v>52</v>
      </c>
      <c r="B58" s="243">
        <f>PPA_emi!B5</f>
        <v>76.806347287151056</v>
      </c>
      <c r="C58" s="243">
        <f>PPA_emi!C5</f>
        <v>47.040326318646557</v>
      </c>
      <c r="D58" s="243">
        <f>PPA_emi!D5</f>
        <v>50.740493563829091</v>
      </c>
      <c r="E58" s="243">
        <f>PPA_emi!E5</f>
        <v>100.4750397457904</v>
      </c>
      <c r="F58" s="243">
        <f>PPA_emi!F5</f>
        <v>108.881735212847</v>
      </c>
      <c r="G58" s="243">
        <f>PPA_emi!G5</f>
        <v>76.846218300280057</v>
      </c>
      <c r="H58" s="243">
        <f>PPA_emi!H5</f>
        <v>64.273266946450576</v>
      </c>
      <c r="I58" s="243">
        <f>PPA_emi!I5</f>
        <v>24.55623402376359</v>
      </c>
      <c r="J58" s="243">
        <f>PPA_emi!J5</f>
        <v>60.877458507724533</v>
      </c>
      <c r="K58" s="243">
        <f>PPA_emi!K5</f>
        <v>56.142071424472427</v>
      </c>
      <c r="L58" s="243">
        <f>PPA_emi!L5</f>
        <v>12.758895923438351</v>
      </c>
      <c r="M58" s="243">
        <f>PPA_emi!M5</f>
        <v>13.02788781564297</v>
      </c>
      <c r="N58" s="243">
        <f>PPA_emi!N5</f>
        <v>16.773567399312508</v>
      </c>
      <c r="O58" s="243">
        <f>PPA_emi!O5</f>
        <v>21.151065923517031</v>
      </c>
      <c r="P58" s="243">
        <f>PPA_emi!P5</f>
        <v>20.530076538410519</v>
      </c>
      <c r="Q58" s="243">
        <f>PPA_emi!Q5</f>
        <v>23.19845691622076</v>
      </c>
      <c r="R58" s="243">
        <f>PPA_emi!R5</f>
        <v>18.936604229103239</v>
      </c>
      <c r="S58" s="243">
        <f>PPA_emi!S5</f>
        <v>20.75533860914588</v>
      </c>
      <c r="T58" s="243">
        <f>PPA_emi!T5</f>
        <v>22.572477618856709</v>
      </c>
      <c r="U58" s="243">
        <f>PPA_emi!U5</f>
        <v>21.13117520562864</v>
      </c>
      <c r="V58" s="243">
        <f>PPA_emi!V5</f>
        <v>18.547913070536829</v>
      </c>
      <c r="W58" s="243">
        <f>PPA_emi!W5</f>
        <v>17.418978508041342</v>
      </c>
      <c r="DA58" s="83"/>
    </row>
    <row r="59" spans="1:105" ht="12" customHeight="1" x14ac:dyDescent="0.25">
      <c r="A59" s="99" t="s">
        <v>59</v>
      </c>
      <c r="B59" s="284">
        <f>PPA_emi!B32</f>
        <v>228.85656157025909</v>
      </c>
      <c r="C59" s="284">
        <f>PPA_emi!C32</f>
        <v>234.7146783269684</v>
      </c>
      <c r="D59" s="284">
        <f>PPA_emi!D32</f>
        <v>276.52686350107348</v>
      </c>
      <c r="E59" s="284">
        <f>PPA_emi!E32</f>
        <v>254.50515595083829</v>
      </c>
      <c r="F59" s="284">
        <f>PPA_emi!F32</f>
        <v>310.41537442038941</v>
      </c>
      <c r="G59" s="284">
        <f>PPA_emi!G32</f>
        <v>388.44574658205289</v>
      </c>
      <c r="H59" s="284">
        <f>PPA_emi!H32</f>
        <v>328.40198370220429</v>
      </c>
      <c r="I59" s="284">
        <f>PPA_emi!I32</f>
        <v>339.53998000558431</v>
      </c>
      <c r="J59" s="284">
        <f>PPA_emi!J32</f>
        <v>278.24375294102589</v>
      </c>
      <c r="K59" s="284">
        <f>PPA_emi!K32</f>
        <v>282.57476701737852</v>
      </c>
      <c r="L59" s="284">
        <f>PPA_emi!L32</f>
        <v>293.28203820758262</v>
      </c>
      <c r="M59" s="284">
        <f>PPA_emi!M32</f>
        <v>281.14569146840739</v>
      </c>
      <c r="N59" s="284">
        <f>PPA_emi!N32</f>
        <v>272.19809398453538</v>
      </c>
      <c r="O59" s="284">
        <f>PPA_emi!O32</f>
        <v>261.19321296943048</v>
      </c>
      <c r="P59" s="284">
        <f>PPA_emi!P32</f>
        <v>254.49623720992309</v>
      </c>
      <c r="Q59" s="284">
        <f>PPA_emi!Q32</f>
        <v>241.4620712287188</v>
      </c>
      <c r="R59" s="284">
        <f>PPA_emi!R32</f>
        <v>243.25324824516349</v>
      </c>
      <c r="S59" s="284">
        <f>PPA_emi!S32</f>
        <v>239.76775341439949</v>
      </c>
      <c r="T59" s="284">
        <f>PPA_emi!T32</f>
        <v>247.99153199779241</v>
      </c>
      <c r="U59" s="284">
        <f>PPA_emi!U32</f>
        <v>249.92665856094089</v>
      </c>
      <c r="V59" s="284">
        <f>PPA_emi!V32</f>
        <v>212.44268118791979</v>
      </c>
      <c r="W59" s="284">
        <f>PPA_emi!W32</f>
        <v>182.8440695298269</v>
      </c>
      <c r="DA59" s="94"/>
    </row>
    <row r="60" spans="1:105" ht="12" customHeight="1" x14ac:dyDescent="0.25">
      <c r="A60" s="52" t="s">
        <v>60</v>
      </c>
      <c r="B60" s="244">
        <f>PPA_emi!B83</f>
        <v>1.851822460685953</v>
      </c>
      <c r="C60" s="244">
        <f>PPA_emi!C83</f>
        <v>1.052257436099423</v>
      </c>
      <c r="D60" s="244">
        <f>PPA_emi!D83</f>
        <v>1.629484373531406</v>
      </c>
      <c r="E60" s="244">
        <f>PPA_emi!E83</f>
        <v>2.410210621715783</v>
      </c>
      <c r="F60" s="244">
        <f>PPA_emi!F83</f>
        <v>2.9236756447568868</v>
      </c>
      <c r="G60" s="244">
        <f>PPA_emi!G83</f>
        <v>2.9340257159546979</v>
      </c>
      <c r="H60" s="244">
        <f>PPA_emi!H83</f>
        <v>1.7291595092731831</v>
      </c>
      <c r="I60" s="244">
        <f>PPA_emi!I83</f>
        <v>0.95651209229042977</v>
      </c>
      <c r="J60" s="244">
        <f>PPA_emi!J83</f>
        <v>1.293622033058845</v>
      </c>
      <c r="K60" s="244">
        <f>PPA_emi!K83</f>
        <v>1.2603660804898871</v>
      </c>
      <c r="L60" s="244">
        <f>PPA_emi!L83</f>
        <v>0.71191357114994391</v>
      </c>
      <c r="M60" s="244">
        <f>PPA_emi!M83</f>
        <v>0.59681600548096025</v>
      </c>
      <c r="N60" s="244">
        <f>PPA_emi!N83</f>
        <v>0.58161886661922424</v>
      </c>
      <c r="O60" s="244">
        <f>PPA_emi!O83</f>
        <v>0.59348652601666119</v>
      </c>
      <c r="P60" s="244">
        <f>PPA_emi!P83</f>
        <v>0.42820412320781392</v>
      </c>
      <c r="Q60" s="244">
        <f>PPA_emi!Q83</f>
        <v>0.39394532266991228</v>
      </c>
      <c r="R60" s="244">
        <f>PPA_emi!R83</f>
        <v>0.41528700090619181</v>
      </c>
      <c r="S60" s="244">
        <f>PPA_emi!S83</f>
        <v>0.59519053802804012</v>
      </c>
      <c r="T60" s="244">
        <f>PPA_emi!T83</f>
        <v>0.43139806509689121</v>
      </c>
      <c r="U60" s="244">
        <f>PPA_emi!U83</f>
        <v>0.2844105152488251</v>
      </c>
      <c r="V60" s="244">
        <f>PPA_emi!V83</f>
        <v>0.40895906379824659</v>
      </c>
      <c r="W60" s="244">
        <f>PPA_emi!W83</f>
        <v>0.37773076397557148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71.986887421656206</v>
      </c>
      <c r="C63" s="289">
        <f t="shared" si="13"/>
        <v>52.75362860171159</v>
      </c>
      <c r="D63" s="289">
        <f t="shared" si="13"/>
        <v>48.873975101811553</v>
      </c>
      <c r="E63" s="289">
        <f t="shared" si="13"/>
        <v>70.163832926498387</v>
      </c>
      <c r="F63" s="289">
        <f t="shared" si="13"/>
        <v>62.183279135141525</v>
      </c>
      <c r="G63" s="289">
        <f t="shared" si="13"/>
        <v>38.704059993844432</v>
      </c>
      <c r="H63" s="289">
        <f t="shared" si="13"/>
        <v>35.292370171314687</v>
      </c>
      <c r="I63" s="289">
        <f t="shared" si="13"/>
        <v>38.387876476245374</v>
      </c>
      <c r="J63" s="289">
        <f t="shared" si="13"/>
        <v>32.222013128089358</v>
      </c>
      <c r="K63" s="289">
        <f t="shared" si="13"/>
        <v>40.615843234745327</v>
      </c>
      <c r="L63" s="289">
        <f t="shared" si="13"/>
        <v>29.33312819846449</v>
      </c>
      <c r="M63" s="289">
        <f t="shared" si="13"/>
        <v>33.281633225663953</v>
      </c>
      <c r="N63" s="289">
        <f t="shared" si="13"/>
        <v>32.952641918819964</v>
      </c>
      <c r="O63" s="289">
        <f t="shared" si="13"/>
        <v>33.441947504640531</v>
      </c>
      <c r="P63" s="289">
        <f t="shared" si="13"/>
        <v>37.37488719167456</v>
      </c>
      <c r="Q63" s="289">
        <f t="shared" si="13"/>
        <v>37.589965042155043</v>
      </c>
      <c r="R63" s="289">
        <f t="shared" si="13"/>
        <v>33.348290587146529</v>
      </c>
      <c r="S63" s="289">
        <f t="shared" si="13"/>
        <v>32.543826225596284</v>
      </c>
      <c r="T63" s="289">
        <f t="shared" si="13"/>
        <v>33.517403973192764</v>
      </c>
      <c r="U63" s="289">
        <f t="shared" si="13"/>
        <v>37.058644622426591</v>
      </c>
      <c r="V63" s="289">
        <f t="shared" si="13"/>
        <v>39.655571603368458</v>
      </c>
      <c r="W63" s="289">
        <f t="shared" si="13"/>
        <v>36.191663867935382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452.99786843289394</v>
      </c>
      <c r="C64" s="290">
        <f t="shared" si="14"/>
        <v>338.85447746623811</v>
      </c>
      <c r="D64" s="290">
        <f t="shared" si="14"/>
        <v>315.12552718560391</v>
      </c>
      <c r="E64" s="290">
        <f t="shared" si="14"/>
        <v>437.3126008806326</v>
      </c>
      <c r="F64" s="290">
        <f t="shared" si="14"/>
        <v>390.4136422004816</v>
      </c>
      <c r="G64" s="290">
        <f t="shared" si="14"/>
        <v>249.78829282396904</v>
      </c>
      <c r="H64" s="290">
        <f t="shared" si="14"/>
        <v>227.33092014850223</v>
      </c>
      <c r="I64" s="290">
        <f t="shared" si="14"/>
        <v>252.33051228035353</v>
      </c>
      <c r="J64" s="290">
        <f t="shared" si="14"/>
        <v>206.4189459353299</v>
      </c>
      <c r="K64" s="290">
        <f t="shared" si="14"/>
        <v>256.84804525382225</v>
      </c>
      <c r="L64" s="290">
        <f t="shared" si="14"/>
        <v>198.23328036522307</v>
      </c>
      <c r="M64" s="290">
        <f t="shared" si="14"/>
        <v>225.65596969213178</v>
      </c>
      <c r="N64" s="290">
        <f t="shared" si="14"/>
        <v>226.41748010379641</v>
      </c>
      <c r="O64" s="290">
        <f t="shared" si="14"/>
        <v>233.54019940508178</v>
      </c>
      <c r="P64" s="290">
        <f t="shared" si="14"/>
        <v>261.72362412870604</v>
      </c>
      <c r="Q64" s="290">
        <f t="shared" si="14"/>
        <v>266.98943920566381</v>
      </c>
      <c r="R64" s="290">
        <f t="shared" si="14"/>
        <v>232.93083577409948</v>
      </c>
      <c r="S64" s="290">
        <f t="shared" si="14"/>
        <v>228.97321507404232</v>
      </c>
      <c r="T64" s="290">
        <f t="shared" si="14"/>
        <v>236.84562274080329</v>
      </c>
      <c r="U64" s="290">
        <f t="shared" si="14"/>
        <v>260.6621094172155</v>
      </c>
      <c r="V64" s="290">
        <f t="shared" si="14"/>
        <v>279.68382871614045</v>
      </c>
      <c r="W64" s="290">
        <f t="shared" si="14"/>
        <v>257.30278193983344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7526.3934519724262</v>
      </c>
      <c r="C65" s="291">
        <f t="shared" si="15"/>
        <v>6628.3480705097309</v>
      </c>
      <c r="D65" s="291">
        <f t="shared" si="15"/>
        <v>7097.2649708182762</v>
      </c>
      <c r="E65" s="291">
        <f t="shared" si="15"/>
        <v>6562.6995082272806</v>
      </c>
      <c r="F65" s="291">
        <f t="shared" si="15"/>
        <v>5818.5876459784195</v>
      </c>
      <c r="G65" s="291">
        <f t="shared" si="15"/>
        <v>5402.2825433995067</v>
      </c>
      <c r="H65" s="291">
        <f t="shared" si="15"/>
        <v>5293.8327841062974</v>
      </c>
      <c r="I65" s="291">
        <f t="shared" si="15"/>
        <v>5150.7683222137011</v>
      </c>
      <c r="J65" s="291">
        <f t="shared" si="15"/>
        <v>4883.5960379246126</v>
      </c>
      <c r="K65" s="291">
        <f t="shared" si="15"/>
        <v>4482.57719223205</v>
      </c>
      <c r="L65" s="291">
        <f t="shared" si="15"/>
        <v>4360.5123570917431</v>
      </c>
      <c r="M65" s="291">
        <f t="shared" si="15"/>
        <v>3812.8877156238891</v>
      </c>
      <c r="N65" s="291">
        <f t="shared" si="15"/>
        <v>4490.604120977222</v>
      </c>
      <c r="O65" s="291">
        <f t="shared" si="15"/>
        <v>3761.6393197440202</v>
      </c>
      <c r="P65" s="291">
        <f t="shared" si="15"/>
        <v>3874.3266722662142</v>
      </c>
      <c r="Q65" s="291">
        <f t="shared" si="15"/>
        <v>4166.4625255176397</v>
      </c>
      <c r="R65" s="291">
        <f t="shared" si="15"/>
        <v>4134.9375193315427</v>
      </c>
      <c r="S65" s="291">
        <f t="shared" si="15"/>
        <v>3226.646321381194</v>
      </c>
      <c r="T65" s="291">
        <f t="shared" si="15"/>
        <v>3816.5874891033786</v>
      </c>
      <c r="U65" s="291">
        <f t="shared" si="15"/>
        <v>5658.4216152983718</v>
      </c>
      <c r="V65" s="291">
        <f t="shared" si="15"/>
        <v>3429.9437289355292</v>
      </c>
      <c r="W65" s="291">
        <f t="shared" si="15"/>
        <v>3805.6143061431826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0.41603674006574104</v>
      </c>
      <c r="C67" s="254">
        <f t="shared" si="16"/>
        <v>0.27764396592513024</v>
      </c>
      <c r="D67" s="254">
        <f t="shared" si="16"/>
        <v>0.27549853062784463</v>
      </c>
      <c r="E67" s="254">
        <f t="shared" si="16"/>
        <v>0.41653614163472236</v>
      </c>
      <c r="F67" s="254">
        <f t="shared" si="16"/>
        <v>0.40426238653056368</v>
      </c>
      <c r="G67" s="254">
        <f t="shared" si="16"/>
        <v>0.3397054155906255</v>
      </c>
      <c r="H67" s="254">
        <f t="shared" si="16"/>
        <v>0.28346600766484426</v>
      </c>
      <c r="I67" s="254">
        <f t="shared" si="16"/>
        <v>0.28303020647909027</v>
      </c>
      <c r="J67" s="254">
        <f t="shared" si="16"/>
        <v>0.22585569883331769</v>
      </c>
      <c r="K67" s="254">
        <f t="shared" si="16"/>
        <v>0.2373524234238186</v>
      </c>
      <c r="L67" s="254">
        <f t="shared" si="16"/>
        <v>0.25663239500265927</v>
      </c>
      <c r="M67" s="254">
        <f t="shared" si="16"/>
        <v>0.2624836470623686</v>
      </c>
      <c r="N67" s="254">
        <f t="shared" si="16"/>
        <v>0.25197321671225292</v>
      </c>
      <c r="O67" s="254">
        <f t="shared" si="16"/>
        <v>0.23864310491976132</v>
      </c>
      <c r="P67" s="254">
        <f t="shared" si="16"/>
        <v>0.23535677728297189</v>
      </c>
      <c r="Q67" s="254">
        <f t="shared" si="16"/>
        <v>0.24330351252494534</v>
      </c>
      <c r="R67" s="254">
        <f t="shared" si="16"/>
        <v>0.21597623350575895</v>
      </c>
      <c r="S67" s="254">
        <f t="shared" si="16"/>
        <v>0.21241068652374956</v>
      </c>
      <c r="T67" s="254">
        <f t="shared" si="16"/>
        <v>0.2302628943588661</v>
      </c>
      <c r="U67" s="254">
        <f t="shared" si="16"/>
        <v>0.22444495711093443</v>
      </c>
      <c r="V67" s="254">
        <f t="shared" si="16"/>
        <v>0.21127459869847065</v>
      </c>
      <c r="W67" s="254">
        <f t="shared" si="16"/>
        <v>0.2196393016837814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0.34942267089889517</v>
      </c>
      <c r="C68" s="293">
        <f t="shared" si="17"/>
        <v>0.23666085370374471</v>
      </c>
      <c r="D68" s="293">
        <f t="shared" si="17"/>
        <v>0.24095888174414293</v>
      </c>
      <c r="E68" s="293">
        <f t="shared" si="17"/>
        <v>0.35592692318938512</v>
      </c>
      <c r="F68" s="293">
        <f t="shared" si="17"/>
        <v>0.35221083890060007</v>
      </c>
      <c r="G68" s="293">
        <f t="shared" si="17"/>
        <v>0.28291686569366514</v>
      </c>
      <c r="H68" s="293">
        <f t="shared" si="17"/>
        <v>0.23639869129039592</v>
      </c>
      <c r="I68" s="293">
        <f t="shared" si="17"/>
        <v>0.23775300599758478</v>
      </c>
      <c r="J68" s="293">
        <f t="shared" si="17"/>
        <v>0.18896423324526393</v>
      </c>
      <c r="K68" s="293">
        <f t="shared" si="17"/>
        <v>0.19846883669021489</v>
      </c>
      <c r="L68" s="293">
        <f t="shared" si="17"/>
        <v>0.21746100423072653</v>
      </c>
      <c r="M68" s="293">
        <f t="shared" si="17"/>
        <v>0.22400091946371378</v>
      </c>
      <c r="N68" s="293">
        <f t="shared" si="17"/>
        <v>0.21355948975479722</v>
      </c>
      <c r="O68" s="293">
        <f t="shared" si="17"/>
        <v>0.20293670818721959</v>
      </c>
      <c r="P68" s="293">
        <f t="shared" si="17"/>
        <v>0.20113430413511205</v>
      </c>
      <c r="Q68" s="293">
        <f t="shared" si="17"/>
        <v>0.20808839432094478</v>
      </c>
      <c r="R68" s="293">
        <f t="shared" si="17"/>
        <v>0.18350120051771066</v>
      </c>
      <c r="S68" s="293">
        <f t="shared" si="17"/>
        <v>0.18106943291017785</v>
      </c>
      <c r="T68" s="293">
        <f t="shared" si="17"/>
        <v>0.19775635447013118</v>
      </c>
      <c r="U68" s="293">
        <f t="shared" si="17"/>
        <v>0.19209934226378902</v>
      </c>
      <c r="V68" s="293">
        <f t="shared" si="17"/>
        <v>0.18091543610419403</v>
      </c>
      <c r="W68" s="293">
        <f t="shared" si="17"/>
        <v>0.18877664450663922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0.24169147268308974</v>
      </c>
      <c r="C69" s="255">
        <f t="shared" si="18"/>
        <v>0.18650381144353628</v>
      </c>
      <c r="D69" s="255">
        <f t="shared" si="18"/>
        <v>0.20058904268037983</v>
      </c>
      <c r="E69" s="255">
        <f t="shared" si="18"/>
        <v>0.22079435017485602</v>
      </c>
      <c r="F69" s="255">
        <f t="shared" si="18"/>
        <v>0.21380061099233078</v>
      </c>
      <c r="G69" s="255">
        <f t="shared" si="18"/>
        <v>0.22323645533049977</v>
      </c>
      <c r="H69" s="255">
        <f t="shared" si="18"/>
        <v>0.17603928253832821</v>
      </c>
      <c r="I69" s="255">
        <f t="shared" si="18"/>
        <v>0.14784623086975041</v>
      </c>
      <c r="J69" s="255">
        <f t="shared" si="18"/>
        <v>0.13351553488316514</v>
      </c>
      <c r="K69" s="255">
        <f t="shared" si="18"/>
        <v>0.14377989054350826</v>
      </c>
      <c r="L69" s="255">
        <f t="shared" si="18"/>
        <v>0.14140955071564568</v>
      </c>
      <c r="M69" s="255">
        <f t="shared" si="18"/>
        <v>0.11535053649806298</v>
      </c>
      <c r="N69" s="255">
        <f t="shared" si="18"/>
        <v>0.13941332148423105</v>
      </c>
      <c r="O69" s="255">
        <f t="shared" si="18"/>
        <v>0.11753483643377663</v>
      </c>
      <c r="P69" s="255">
        <f t="shared" si="18"/>
        <v>0.10933286737739437</v>
      </c>
      <c r="Q69" s="255">
        <f t="shared" si="18"/>
        <v>0.11018741692112202</v>
      </c>
      <c r="R69" s="255">
        <f t="shared" si="18"/>
        <v>0.11137651973216889</v>
      </c>
      <c r="S69" s="255">
        <f t="shared" si="18"/>
        <v>0.11888670140814669</v>
      </c>
      <c r="T69" s="255">
        <f t="shared" si="18"/>
        <v>0.10206661968299904</v>
      </c>
      <c r="U69" s="255">
        <f t="shared" si="18"/>
        <v>0.1087625496311564</v>
      </c>
      <c r="V69" s="255">
        <f t="shared" si="18"/>
        <v>0.10368166343526224</v>
      </c>
      <c r="W69" s="255">
        <f t="shared" si="18"/>
        <v>9.6966915616510788E-2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0.27771087207651257</v>
      </c>
      <c r="C71" s="254">
        <f>IF(PPA_ued!C$5=0,"",PPA_ued!C$5/C$10)</f>
        <v>0.18430818603958335</v>
      </c>
      <c r="D71" s="254">
        <f>IF(PPA_ued!D$5=0,"",PPA_ued!D$5/D$10)</f>
        <v>0.18353897510682543</v>
      </c>
      <c r="E71" s="254">
        <f>IF(PPA_ued!E$5=0,"",PPA_ued!E$5/E$10)</f>
        <v>0.28248173534841892</v>
      </c>
      <c r="F71" s="254">
        <f>IF(PPA_ued!F$5=0,"",PPA_ued!F$5/F$10)</f>
        <v>0.27443293693467091</v>
      </c>
      <c r="G71" s="254">
        <f>IF(PPA_ued!G$5=0,"",PPA_ued!G$5/G$10)</f>
        <v>0.23014563778625802</v>
      </c>
      <c r="H71" s="254">
        <f>IF(PPA_ued!H$5=0,"",PPA_ued!H$5/H$10)</f>
        <v>0.19325025670504789</v>
      </c>
      <c r="I71" s="254">
        <f>IF(PPA_ued!I$5=0,"",PPA_ued!I$5/I$10)</f>
        <v>0.19511122905877756</v>
      </c>
      <c r="J71" s="254">
        <f>IF(PPA_ued!J$5=0,"",PPA_ued!J$5/J$10)</f>
        <v>0.15767214489203529</v>
      </c>
      <c r="K71" s="254">
        <f>IF(PPA_ued!K$5=0,"",PPA_ued!K$5/K$10)</f>
        <v>0.16539514710229669</v>
      </c>
      <c r="L71" s="254">
        <f>IF(PPA_ued!L$5=0,"",PPA_ued!L$5/L$10)</f>
        <v>0.1783747024530179</v>
      </c>
      <c r="M71" s="254">
        <f>IF(PPA_ued!M$5=0,"",PPA_ued!M$5/M$10)</f>
        <v>0.1815122347345928</v>
      </c>
      <c r="N71" s="254">
        <f>IF(PPA_ued!N$5=0,"",PPA_ued!N$5/N$10)</f>
        <v>0.17434541230661432</v>
      </c>
      <c r="O71" s="254">
        <f>IF(PPA_ued!O$5=0,"",PPA_ued!O$5/O$10)</f>
        <v>0.16497750645900716</v>
      </c>
      <c r="P71" s="254">
        <f>IF(PPA_ued!P$5=0,"",PPA_ued!P$5/P$10)</f>
        <v>0.16247583975258789</v>
      </c>
      <c r="Q71" s="254">
        <f>IF(PPA_ued!Q$5=0,"",PPA_ued!Q$5/Q$10)</f>
        <v>0.16808376837686601</v>
      </c>
      <c r="R71" s="254">
        <f>IF(PPA_ued!R$5=0,"",PPA_ued!R$5/R$10)</f>
        <v>0.1493156811024921</v>
      </c>
      <c r="S71" s="254">
        <f>IF(PPA_ued!S$5=0,"",PPA_ued!S$5/S$10)</f>
        <v>0.14679426366832915</v>
      </c>
      <c r="T71" s="254">
        <f>IF(PPA_ued!T$5=0,"",PPA_ued!T$5/T$10)</f>
        <v>0.15892780630143988</v>
      </c>
      <c r="U71" s="254">
        <f>IF(PPA_ued!U$5=0,"",PPA_ued!U$5/U$10)</f>
        <v>0.15494942432701708</v>
      </c>
      <c r="V71" s="254">
        <f>IF(PPA_ued!V$5=0,"",PPA_ued!V$5/V$10)</f>
        <v>0.14670788957067682</v>
      </c>
      <c r="W71" s="254">
        <f>IF(PPA_ued!W$5=0,"",PPA_ued!W$5/W$10)</f>
        <v>0.15357889507813258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0.24570358963567981</v>
      </c>
      <c r="C72" s="293">
        <f>IF(PPA_ued!C$32=0,"",PPA_ued!C$32/C$11)</f>
        <v>0.16430488354825626</v>
      </c>
      <c r="D72" s="293">
        <f>IF(PPA_ued!D$32=0,"",PPA_ued!D$32/D$11)</f>
        <v>0.16957788081160469</v>
      </c>
      <c r="E72" s="293">
        <f>IF(PPA_ued!E$32=0,"",PPA_ued!E$32/E$11)</f>
        <v>0.25367880902369339</v>
      </c>
      <c r="F72" s="293">
        <f>IF(PPA_ued!F$32=0,"",PPA_ued!F$32/F$11)</f>
        <v>0.25032579584803677</v>
      </c>
      <c r="G72" s="293">
        <f>IF(PPA_ued!G$32=0,"",PPA_ued!G$32/G$11)</f>
        <v>0.20232113256914666</v>
      </c>
      <c r="H72" s="293">
        <f>IF(PPA_ued!H$32=0,"",PPA_ued!H$32/H$11)</f>
        <v>0.17012419558147512</v>
      </c>
      <c r="I72" s="293">
        <f>IF(PPA_ued!I$32=0,"",PPA_ued!I$32/I$11)</f>
        <v>0.17459009723497232</v>
      </c>
      <c r="J72" s="293">
        <f>IF(PPA_ued!J$32=0,"",PPA_ued!J$32/J$11)</f>
        <v>0.13990221682728113</v>
      </c>
      <c r="K72" s="293">
        <f>IF(PPA_ued!K$32=0,"",PPA_ued!K$32/K$11)</f>
        <v>0.14654444938625014</v>
      </c>
      <c r="L72" s="293">
        <f>IF(PPA_ued!L$32=0,"",PPA_ued!L$32/L$11)</f>
        <v>0.16118698895237388</v>
      </c>
      <c r="M72" s="293">
        <f>IF(PPA_ued!M$32=0,"",PPA_ued!M$32/M$11)</f>
        <v>0.16462825838325679</v>
      </c>
      <c r="N72" s="293">
        <f>IF(PPA_ued!N$32=0,"",PPA_ued!N$32/N$11)</f>
        <v>0.15710424522948988</v>
      </c>
      <c r="O72" s="293">
        <f>IF(PPA_ued!O$32=0,"",PPA_ued!O$32/O$11)</f>
        <v>0.14910515204204619</v>
      </c>
      <c r="P72" s="293">
        <f>IF(PPA_ued!P$32=0,"",PPA_ued!P$32/P$11)</f>
        <v>0.14929264789723229</v>
      </c>
      <c r="Q72" s="293">
        <f>IF(PPA_ued!Q$32=0,"",PPA_ued!Q$32/Q$11)</f>
        <v>0.15461774999871414</v>
      </c>
      <c r="R72" s="293">
        <f>IF(PPA_ued!R$32=0,"",PPA_ued!R$32/R$11)</f>
        <v>0.13910178037455895</v>
      </c>
      <c r="S72" s="293">
        <f>IF(PPA_ued!S$32=0,"",PPA_ued!S$32/S$11)</f>
        <v>0.13931779116938922</v>
      </c>
      <c r="T72" s="293">
        <f>IF(PPA_ued!T$32=0,"",PPA_ued!T$32/T$11)</f>
        <v>0.1524623485656037</v>
      </c>
      <c r="U72" s="293">
        <f>IF(PPA_ued!U$32=0,"",PPA_ued!U$32/U$11)</f>
        <v>0.14815183296782919</v>
      </c>
      <c r="V72" s="293">
        <f>IF(PPA_ued!V$32=0,"",PPA_ued!V$32/V$11)</f>
        <v>0.14090471315245254</v>
      </c>
      <c r="W72" s="293">
        <f>IF(PPA_ued!W$32=0,"",PPA_ued!W$32/W$11)</f>
        <v>0.14875497106342764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0.18465996669721005</v>
      </c>
      <c r="C73" s="255">
        <f>IF(PPA_ued!C$83=0,"",PPA_ued!C$83/C$12)</f>
        <v>0.14300856442716958</v>
      </c>
      <c r="D73" s="255">
        <f>IF(PPA_ued!D$83=0,"",PPA_ued!D$83/D$12)</f>
        <v>0.15340016521250219</v>
      </c>
      <c r="E73" s="255">
        <f>IF(PPA_ued!E$83=0,"",PPA_ued!E$83/E$12)</f>
        <v>0.1692507353244545</v>
      </c>
      <c r="F73" s="255">
        <f>IF(PPA_ued!F$83=0,"",PPA_ued!F$83/F$12)</f>
        <v>0.16428169381505237</v>
      </c>
      <c r="G73" s="255">
        <f>IF(PPA_ued!G$83=0,"",PPA_ued!G$83/G$12)</f>
        <v>0.17179233748456185</v>
      </c>
      <c r="H73" s="255">
        <f>IF(PPA_ued!H$83=0,"",PPA_ued!H$83/H$12)</f>
        <v>0.13500224945459124</v>
      </c>
      <c r="I73" s="255">
        <f>IF(PPA_ued!I$83=0,"",PPA_ued!I$83/I$12)</f>
        <v>0.11331737938971906</v>
      </c>
      <c r="J73" s="255">
        <f>IF(PPA_ued!J$83=0,"",PPA_ued!J$83/J$12)</f>
        <v>0.10254474610248659</v>
      </c>
      <c r="K73" s="255">
        <f>IF(PPA_ued!K$83=0,"",PPA_ued!K$83/K$12)</f>
        <v>0.11043339724705449</v>
      </c>
      <c r="L73" s="255">
        <f>IF(PPA_ued!L$83=0,"",PPA_ued!L$83/L$12)</f>
        <v>0.1085298282944622</v>
      </c>
      <c r="M73" s="255">
        <f>IF(PPA_ued!M$83=0,"",PPA_ued!M$83/M$12)</f>
        <v>8.9097607028607931E-2</v>
      </c>
      <c r="N73" s="255">
        <f>IF(PPA_ued!N$83=0,"",PPA_ued!N$83/N$12)</f>
        <v>0.10770458959756357</v>
      </c>
      <c r="O73" s="255">
        <f>IF(PPA_ued!O$83=0,"",PPA_ued!O$83/O$12)</f>
        <v>9.0859956073892773E-2</v>
      </c>
      <c r="P73" s="255">
        <f>IF(PPA_ued!P$83=0,"",PPA_ued!P$83/P$12)</f>
        <v>8.4933214566374482E-2</v>
      </c>
      <c r="Q73" s="255">
        <f>IF(PPA_ued!Q$83=0,"",PPA_ued!Q$83/Q$12)</f>
        <v>8.5637137200560709E-2</v>
      </c>
      <c r="R73" s="255">
        <f>IF(PPA_ued!R$83=0,"",PPA_ued!R$83/R$12)</f>
        <v>8.6490001090575183E-2</v>
      </c>
      <c r="S73" s="255">
        <f>IF(PPA_ued!S$83=0,"",PPA_ued!S$83/S$12)</f>
        <v>9.3370925371322175E-2</v>
      </c>
      <c r="T73" s="255">
        <f>IF(PPA_ued!T$83=0,"",PPA_ued!T$83/T$12)</f>
        <v>8.0138937822589379E-2</v>
      </c>
      <c r="U73" s="255">
        <f>IF(PPA_ued!U$83=0,"",PPA_ued!U$83/U$12)</f>
        <v>8.5417633331402426E-2</v>
      </c>
      <c r="V73" s="255">
        <f>IF(PPA_ued!V$83=0,"",PPA_ued!V$83/V$12)</f>
        <v>8.1289905993118791E-2</v>
      </c>
      <c r="W73" s="255">
        <f>IF(PPA_ued!W$83=0,"",PPA_ued!W$83/W$12)</f>
        <v>7.586080823242887E-2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1.4448988623205421</v>
      </c>
      <c r="C74" s="256">
        <f t="shared" si="19"/>
        <v>1.4323314816553392</v>
      </c>
      <c r="D74" s="256">
        <f t="shared" si="19"/>
        <v>1.5123840293317985</v>
      </c>
      <c r="E74" s="256">
        <f t="shared" si="19"/>
        <v>1.5578280718540962</v>
      </c>
      <c r="F74" s="256">
        <f t="shared" si="19"/>
        <v>1.6265500509066024</v>
      </c>
      <c r="G74" s="256">
        <f t="shared" si="19"/>
        <v>1.6849890046232132</v>
      </c>
      <c r="H74" s="256">
        <f t="shared" si="19"/>
        <v>1.6857329882686543</v>
      </c>
      <c r="I74" s="256">
        <f t="shared" si="19"/>
        <v>1.7688999088771384</v>
      </c>
      <c r="J74" s="256">
        <f t="shared" si="19"/>
        <v>1.7559725598911746</v>
      </c>
      <c r="K74" s="256">
        <f t="shared" si="19"/>
        <v>1.7783969734346219</v>
      </c>
      <c r="L74" s="256">
        <f t="shared" si="19"/>
        <v>1.7155877777198689</v>
      </c>
      <c r="M74" s="256">
        <f t="shared" si="19"/>
        <v>1.7295354650795167</v>
      </c>
      <c r="N74" s="256">
        <f t="shared" si="19"/>
        <v>1.7105046168642215</v>
      </c>
      <c r="O74" s="256">
        <f t="shared" si="19"/>
        <v>1.7183194134189417</v>
      </c>
      <c r="P74" s="256">
        <f t="shared" si="19"/>
        <v>1.6496185054094248</v>
      </c>
      <c r="Q74" s="256">
        <f t="shared" si="19"/>
        <v>1.5997099719705712</v>
      </c>
      <c r="R74" s="256">
        <f t="shared" si="19"/>
        <v>1.5706388253685843</v>
      </c>
      <c r="S74" s="256">
        <f t="shared" si="19"/>
        <v>1.5339641120300378</v>
      </c>
      <c r="T74" s="256">
        <f t="shared" si="19"/>
        <v>1.5968876704980226</v>
      </c>
      <c r="U74" s="256">
        <f t="shared" si="19"/>
        <v>1.5724373177205673</v>
      </c>
      <c r="V74" s="256">
        <f t="shared" si="19"/>
        <v>1.4710643033909458</v>
      </c>
      <c r="W74" s="256">
        <f t="shared" si="19"/>
        <v>1.4085808732507483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1.206629659128988</v>
      </c>
      <c r="C75" s="257">
        <f t="shared" si="20"/>
        <v>1.1073646501529821</v>
      </c>
      <c r="D75" s="257">
        <f t="shared" si="20"/>
        <v>1.2037712581613518</v>
      </c>
      <c r="E75" s="257">
        <f t="shared" si="20"/>
        <v>1.3385996594096068</v>
      </c>
      <c r="F75" s="257">
        <f t="shared" si="20"/>
        <v>1.4013232080200584</v>
      </c>
      <c r="G75" s="257">
        <f t="shared" si="20"/>
        <v>1.4034885641617472</v>
      </c>
      <c r="H75" s="257">
        <f t="shared" si="20"/>
        <v>1.3337685318110317</v>
      </c>
      <c r="I75" s="257">
        <f t="shared" si="20"/>
        <v>1.2394554897890002</v>
      </c>
      <c r="J75" s="257">
        <f t="shared" si="20"/>
        <v>1.3644901681042823</v>
      </c>
      <c r="K75" s="257">
        <f t="shared" si="20"/>
        <v>1.3728069987515139</v>
      </c>
      <c r="L75" s="257">
        <f t="shared" si="20"/>
        <v>1.1562005250519087</v>
      </c>
      <c r="M75" s="257">
        <f t="shared" si="20"/>
        <v>1.1542590886643744</v>
      </c>
      <c r="N75" s="257">
        <f t="shared" si="20"/>
        <v>1.1477388021340365</v>
      </c>
      <c r="O75" s="257">
        <f t="shared" si="20"/>
        <v>1.1759391590168393</v>
      </c>
      <c r="P75" s="257">
        <f t="shared" si="20"/>
        <v>1.0903699468215757</v>
      </c>
      <c r="Q75" s="257">
        <f t="shared" si="20"/>
        <v>1.059420103423395</v>
      </c>
      <c r="R75" s="257">
        <f t="shared" si="20"/>
        <v>1.0315189572003531</v>
      </c>
      <c r="S75" s="257">
        <f t="shared" si="20"/>
        <v>1.02856053098297</v>
      </c>
      <c r="T75" s="257">
        <f t="shared" si="20"/>
        <v>1.0655343244920932</v>
      </c>
      <c r="U75" s="257">
        <f t="shared" si="20"/>
        <v>1.0233541888142195</v>
      </c>
      <c r="V75" s="257">
        <f t="shared" si="20"/>
        <v>0.96473131086735409</v>
      </c>
      <c r="W75" s="257">
        <f t="shared" si="20"/>
        <v>0.92217676967950113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1.5935675138845964</v>
      </c>
      <c r="C76" s="295">
        <f t="shared" si="21"/>
        <v>1.566787554149365</v>
      </c>
      <c r="D76" s="295">
        <f t="shared" si="21"/>
        <v>1.6301280839171071</v>
      </c>
      <c r="E76" s="295">
        <f t="shared" si="21"/>
        <v>1.7154449126331126</v>
      </c>
      <c r="F76" s="295">
        <f t="shared" si="21"/>
        <v>1.7728083897655533</v>
      </c>
      <c r="G76" s="295">
        <f t="shared" si="21"/>
        <v>1.7994798764694417</v>
      </c>
      <c r="H76" s="295">
        <f t="shared" si="21"/>
        <v>1.8278776034405617</v>
      </c>
      <c r="I76" s="295">
        <f t="shared" si="21"/>
        <v>1.8741740953897266</v>
      </c>
      <c r="J76" s="295">
        <f t="shared" si="21"/>
        <v>1.92983987141032</v>
      </c>
      <c r="K76" s="295">
        <f t="shared" si="21"/>
        <v>1.9450464310691959</v>
      </c>
      <c r="L76" s="295">
        <f t="shared" si="21"/>
        <v>1.7982199566926174</v>
      </c>
      <c r="M76" s="295">
        <f t="shared" si="21"/>
        <v>1.8174452890225758</v>
      </c>
      <c r="N76" s="295">
        <f t="shared" si="21"/>
        <v>1.8117374228724223</v>
      </c>
      <c r="O76" s="295">
        <f t="shared" si="21"/>
        <v>1.8346053148024219</v>
      </c>
      <c r="P76" s="295">
        <f t="shared" si="21"/>
        <v>1.7667169084732537</v>
      </c>
      <c r="Q76" s="295">
        <f t="shared" si="21"/>
        <v>1.7267592435831634</v>
      </c>
      <c r="R76" s="295">
        <f t="shared" si="21"/>
        <v>1.6801294144096119</v>
      </c>
      <c r="S76" s="295">
        <f t="shared" si="21"/>
        <v>1.6597632984244368</v>
      </c>
      <c r="T76" s="295">
        <f t="shared" si="21"/>
        <v>1.7154933032839943</v>
      </c>
      <c r="U76" s="295">
        <f t="shared" si="21"/>
        <v>1.6774257484687625</v>
      </c>
      <c r="V76" s="295">
        <f t="shared" si="21"/>
        <v>1.5852594592117808</v>
      </c>
      <c r="W76" s="295">
        <f t="shared" si="21"/>
        <v>1.5253127172322298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0.33297056477346793</v>
      </c>
      <c r="C77" s="258">
        <f t="shared" si="22"/>
        <v>0.20394354086261191</v>
      </c>
      <c r="D77" s="258">
        <f t="shared" si="22"/>
        <v>0.28673951834501477</v>
      </c>
      <c r="E77" s="258">
        <f t="shared" si="22"/>
        <v>0.40203753618355509</v>
      </c>
      <c r="F77" s="258">
        <f t="shared" si="22"/>
        <v>0.43101460238387712</v>
      </c>
      <c r="G77" s="258">
        <f t="shared" si="22"/>
        <v>0.40405495934250996</v>
      </c>
      <c r="H77" s="258">
        <f t="shared" si="22"/>
        <v>0.28282451564829997</v>
      </c>
      <c r="I77" s="258">
        <f t="shared" si="22"/>
        <v>0.1773671141459664</v>
      </c>
      <c r="J77" s="258">
        <f t="shared" si="22"/>
        <v>0.25535926777716367</v>
      </c>
      <c r="K77" s="258">
        <f t="shared" si="22"/>
        <v>0.25229613082827268</v>
      </c>
      <c r="L77" s="258">
        <f t="shared" si="22"/>
        <v>0.15236547990190008</v>
      </c>
      <c r="M77" s="258">
        <f t="shared" si="22"/>
        <v>0.13400501175619953</v>
      </c>
      <c r="N77" s="258">
        <f t="shared" si="22"/>
        <v>0.13148288317295787</v>
      </c>
      <c r="O77" s="258">
        <f t="shared" si="22"/>
        <v>0.13793002426458825</v>
      </c>
      <c r="P77" s="258">
        <f t="shared" si="22"/>
        <v>0.10439368929143594</v>
      </c>
      <c r="Q77" s="258">
        <f t="shared" si="22"/>
        <v>9.9572596634633664E-2</v>
      </c>
      <c r="R77" s="258">
        <f t="shared" si="22"/>
        <v>0.10238928336095422</v>
      </c>
      <c r="S77" s="258">
        <f t="shared" si="22"/>
        <v>0.10654112933648849</v>
      </c>
      <c r="T77" s="258">
        <f t="shared" si="22"/>
        <v>0.1089897066707497</v>
      </c>
      <c r="U77" s="258">
        <f t="shared" si="22"/>
        <v>9.7452323859872431E-2</v>
      </c>
      <c r="V77" s="258">
        <f t="shared" si="22"/>
        <v>0.10064243862402271</v>
      </c>
      <c r="W77" s="258">
        <f t="shared" si="22"/>
        <v>0.10265429192904653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SI: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63.653621230058377</v>
      </c>
      <c r="C5" s="225">
        <v>42.47952678654493</v>
      </c>
      <c r="D5" s="225">
        <v>42.151275186060232</v>
      </c>
      <c r="E5" s="225">
        <v>75.059812722576964</v>
      </c>
      <c r="F5" s="225">
        <v>77.699230691174336</v>
      </c>
      <c r="G5" s="225">
        <v>54.753718884897019</v>
      </c>
      <c r="H5" s="225">
        <v>48.189221303023523</v>
      </c>
      <c r="I5" s="225">
        <v>19.812114453536321</v>
      </c>
      <c r="J5" s="225">
        <v>44.615534747533573</v>
      </c>
      <c r="K5" s="225">
        <v>40.895822555923949</v>
      </c>
      <c r="L5" s="225">
        <v>11.03519298511435</v>
      </c>
      <c r="M5" s="225">
        <v>11.286796823681851</v>
      </c>
      <c r="N5" s="225">
        <v>14.614446569310671</v>
      </c>
      <c r="O5" s="225">
        <v>17.986530817802411</v>
      </c>
      <c r="P5" s="225">
        <v>18.828542182637751</v>
      </c>
      <c r="Q5" s="225">
        <v>21.89731612724508</v>
      </c>
      <c r="R5" s="225">
        <v>18.357979847989512</v>
      </c>
      <c r="S5" s="225">
        <v>20.179015219756209</v>
      </c>
      <c r="T5" s="225">
        <v>21.18418628101568</v>
      </c>
      <c r="U5" s="225">
        <v>20.648936054205969</v>
      </c>
      <c r="V5" s="225">
        <v>19.22598848156083</v>
      </c>
      <c r="W5" s="225">
        <v>18.8889799448052</v>
      </c>
      <c r="DA5" s="89" t="s">
        <v>1844</v>
      </c>
    </row>
    <row r="6" spans="1:105" ht="12" customHeight="1" x14ac:dyDescent="0.25">
      <c r="A6" s="55" t="s">
        <v>92</v>
      </c>
      <c r="B6" s="261">
        <v>0.31826810615068779</v>
      </c>
      <c r="C6" s="261">
        <v>0.21239763393233491</v>
      </c>
      <c r="D6" s="261">
        <v>0.2107563759305961</v>
      </c>
      <c r="E6" s="261">
        <v>0.37529906361315929</v>
      </c>
      <c r="F6" s="261">
        <v>0.38849615345617022</v>
      </c>
      <c r="G6" s="261">
        <v>0.27376859442472729</v>
      </c>
      <c r="H6" s="261">
        <v>0.2409461065154882</v>
      </c>
      <c r="I6" s="261">
        <v>9.9060572267488475E-2</v>
      </c>
      <c r="J6" s="261">
        <v>0.2230776737373204</v>
      </c>
      <c r="K6" s="261">
        <v>0.20447911277918851</v>
      </c>
      <c r="L6" s="261">
        <v>5.5175964925422108E-2</v>
      </c>
      <c r="M6" s="261">
        <v>5.6433984118189492E-2</v>
      </c>
      <c r="N6" s="261">
        <v>7.3072232846282129E-2</v>
      </c>
      <c r="O6" s="261">
        <v>8.99326540887916E-2</v>
      </c>
      <c r="P6" s="261">
        <v>9.4142710912929861E-2</v>
      </c>
      <c r="Q6" s="261">
        <v>0.1094865806359516</v>
      </c>
      <c r="R6" s="261">
        <v>9.1789899239709538E-2</v>
      </c>
      <c r="S6" s="261">
        <v>0.10089507609853671</v>
      </c>
      <c r="T6" s="261">
        <v>0.1059209314047911</v>
      </c>
      <c r="U6" s="261">
        <v>0.1032446802707233</v>
      </c>
      <c r="V6" s="261">
        <v>9.6129942407412669E-2</v>
      </c>
      <c r="W6" s="261">
        <v>9.4444899723670567E-2</v>
      </c>
      <c r="DA6" s="67" t="s">
        <v>1845</v>
      </c>
    </row>
    <row r="7" spans="1:105" ht="12" customHeight="1" x14ac:dyDescent="0.25">
      <c r="A7" s="202" t="s">
        <v>93</v>
      </c>
      <c r="B7" s="226">
        <v>0.44557534861096298</v>
      </c>
      <c r="C7" s="226">
        <v>0.29735668750526878</v>
      </c>
      <c r="D7" s="226">
        <v>0.29505892630283448</v>
      </c>
      <c r="E7" s="226">
        <v>0.52541868905842304</v>
      </c>
      <c r="F7" s="226">
        <v>0.5438946148386381</v>
      </c>
      <c r="G7" s="226">
        <v>0.3832760321946182</v>
      </c>
      <c r="H7" s="226">
        <v>0.33732454912168353</v>
      </c>
      <c r="I7" s="226">
        <v>0.13868480117448381</v>
      </c>
      <c r="J7" s="226">
        <v>0.31230874323224839</v>
      </c>
      <c r="K7" s="226">
        <v>0.28627075789086392</v>
      </c>
      <c r="L7" s="226">
        <v>7.724635089559094E-2</v>
      </c>
      <c r="M7" s="226">
        <v>7.9007577765465284E-2</v>
      </c>
      <c r="N7" s="226">
        <v>0.102301125984795</v>
      </c>
      <c r="O7" s="226">
        <v>0.1259057157243082</v>
      </c>
      <c r="P7" s="226">
        <v>0.13179979527810179</v>
      </c>
      <c r="Q7" s="226">
        <v>0.15328121289033231</v>
      </c>
      <c r="R7" s="226">
        <v>0.12850585893559341</v>
      </c>
      <c r="S7" s="226">
        <v>0.1412531065379514</v>
      </c>
      <c r="T7" s="226">
        <v>0.14828930396670739</v>
      </c>
      <c r="U7" s="226">
        <v>0.14454255237901259</v>
      </c>
      <c r="V7" s="226">
        <v>0.1345819193703777</v>
      </c>
      <c r="W7" s="226">
        <v>0.13222285961313879</v>
      </c>
      <c r="DA7" s="174" t="s">
        <v>1846</v>
      </c>
    </row>
    <row r="8" spans="1:105" ht="12" customHeight="1" x14ac:dyDescent="0.25">
      <c r="A8" s="202" t="s">
        <v>94</v>
      </c>
      <c r="B8" s="226">
        <v>2.5461448492055032</v>
      </c>
      <c r="C8" s="226">
        <v>1.699181071458679</v>
      </c>
      <c r="D8" s="226">
        <v>1.686051007444769</v>
      </c>
      <c r="E8" s="226">
        <v>3.0023925089052739</v>
      </c>
      <c r="F8" s="226">
        <v>3.1079692276493618</v>
      </c>
      <c r="G8" s="226">
        <v>2.1901487553978178</v>
      </c>
      <c r="H8" s="226">
        <v>1.9275688521239061</v>
      </c>
      <c r="I8" s="226">
        <v>0.7924845781399078</v>
      </c>
      <c r="J8" s="226">
        <v>1.784621389898563</v>
      </c>
      <c r="K8" s="226">
        <v>1.6358329022335081</v>
      </c>
      <c r="L8" s="226">
        <v>0.44140771940337692</v>
      </c>
      <c r="M8" s="226">
        <v>0.45147187294551588</v>
      </c>
      <c r="N8" s="226">
        <v>0.58457786277025703</v>
      </c>
      <c r="O8" s="226">
        <v>0.7194612327103328</v>
      </c>
      <c r="P8" s="226">
        <v>0.75314168730343889</v>
      </c>
      <c r="Q8" s="226">
        <v>0.87589264508761311</v>
      </c>
      <c r="R8" s="226">
        <v>0.73431919391767631</v>
      </c>
      <c r="S8" s="226">
        <v>0.80716060878829354</v>
      </c>
      <c r="T8" s="226">
        <v>0.84736745123832846</v>
      </c>
      <c r="U8" s="226">
        <v>0.82595744216578604</v>
      </c>
      <c r="V8" s="226">
        <v>0.76903953925930135</v>
      </c>
      <c r="W8" s="226">
        <v>0.75555919778936453</v>
      </c>
      <c r="DA8" s="174" t="s">
        <v>1847</v>
      </c>
    </row>
    <row r="9" spans="1:105" ht="12" customHeight="1" x14ac:dyDescent="0.25">
      <c r="A9" s="202" t="s">
        <v>95</v>
      </c>
      <c r="B9" s="226">
        <v>1.2730724246027509</v>
      </c>
      <c r="C9" s="226">
        <v>0.8495905357293394</v>
      </c>
      <c r="D9" s="226">
        <v>0.84302550372238449</v>
      </c>
      <c r="E9" s="226">
        <v>1.5011962544526369</v>
      </c>
      <c r="F9" s="226">
        <v>1.5539846138246809</v>
      </c>
      <c r="G9" s="226">
        <v>1.0950743776989089</v>
      </c>
      <c r="H9" s="226">
        <v>0.96378442606195291</v>
      </c>
      <c r="I9" s="226">
        <v>0.3962422890699539</v>
      </c>
      <c r="J9" s="226">
        <v>0.89231069494928161</v>
      </c>
      <c r="K9" s="226">
        <v>0.81791645111675415</v>
      </c>
      <c r="L9" s="226">
        <v>0.2207038597016884</v>
      </c>
      <c r="M9" s="226">
        <v>0.22573593647275789</v>
      </c>
      <c r="N9" s="226">
        <v>0.29228893138512851</v>
      </c>
      <c r="O9" s="226">
        <v>0.3597306163551664</v>
      </c>
      <c r="P9" s="226">
        <v>0.37657084365171939</v>
      </c>
      <c r="Q9" s="226">
        <v>0.43794632254380661</v>
      </c>
      <c r="R9" s="226">
        <v>0.36715959695883821</v>
      </c>
      <c r="S9" s="226">
        <v>0.40358030439414683</v>
      </c>
      <c r="T9" s="226">
        <v>0.42368372561916418</v>
      </c>
      <c r="U9" s="226">
        <v>0.41297872108289302</v>
      </c>
      <c r="V9" s="226">
        <v>0.38451976962965068</v>
      </c>
      <c r="W9" s="226">
        <v>0.37777959889468232</v>
      </c>
      <c r="DA9" s="174" t="s">
        <v>1848</v>
      </c>
    </row>
    <row r="10" spans="1:105" ht="12" customHeight="1" x14ac:dyDescent="0.25">
      <c r="A10" s="56" t="s">
        <v>96</v>
      </c>
      <c r="B10" s="262">
        <v>0.75964082213453432</v>
      </c>
      <c r="C10" s="262">
        <v>0.51414189038975799</v>
      </c>
      <c r="D10" s="262">
        <v>0.50280624189632572</v>
      </c>
      <c r="E10" s="262">
        <v>0.90689174645833404</v>
      </c>
      <c r="F10" s="262">
        <v>0.94363974681673368</v>
      </c>
      <c r="G10" s="262">
        <v>0.66203396120008817</v>
      </c>
      <c r="H10" s="262">
        <v>0.5763923386374975</v>
      </c>
      <c r="I10" s="262">
        <v>0.23990883134073929</v>
      </c>
      <c r="J10" s="262">
        <v>0.53375453598301248</v>
      </c>
      <c r="K10" s="262">
        <v>0.48940967218388448</v>
      </c>
      <c r="L10" s="262">
        <v>0.13502113569210561</v>
      </c>
      <c r="M10" s="262">
        <v>0.1407477309400314</v>
      </c>
      <c r="N10" s="262">
        <v>0.1826984888369296</v>
      </c>
      <c r="O10" s="262">
        <v>0.22434959613705119</v>
      </c>
      <c r="P10" s="262">
        <v>0.24340938598076911</v>
      </c>
      <c r="Q10" s="262">
        <v>0.28509961841483589</v>
      </c>
      <c r="R10" s="262">
        <v>0.23754944771953251</v>
      </c>
      <c r="S10" s="262">
        <v>0.2602623163811687</v>
      </c>
      <c r="T10" s="262">
        <v>0.27245005152181601</v>
      </c>
      <c r="U10" s="262">
        <v>0.26911205400170701</v>
      </c>
      <c r="V10" s="262">
        <v>0.2482299589109048</v>
      </c>
      <c r="W10" s="262">
        <v>0.2413488270306712</v>
      </c>
      <c r="DA10" s="68" t="s">
        <v>1849</v>
      </c>
    </row>
    <row r="11" spans="1:105" ht="12" customHeight="1" x14ac:dyDescent="0.25">
      <c r="A11" s="37" t="s">
        <v>160</v>
      </c>
      <c r="B11" s="228">
        <v>1.8891648893993609E-2</v>
      </c>
      <c r="C11" s="228">
        <v>3.7920712170887898E-3</v>
      </c>
      <c r="D11" s="228">
        <v>3.9252481569139316E-3</v>
      </c>
      <c r="E11" s="228">
        <v>7.3012068453694456E-3</v>
      </c>
      <c r="F11" s="228">
        <v>7.1896530138038442E-3</v>
      </c>
      <c r="G11" s="228">
        <v>4.7278031534144626E-3</v>
      </c>
      <c r="H11" s="228">
        <v>7.2278620293513684E-3</v>
      </c>
      <c r="I11" s="228">
        <v>1.024134003588886E-3</v>
      </c>
      <c r="J11" s="228">
        <v>3.077404453921506E-3</v>
      </c>
      <c r="K11" s="228">
        <v>5.7939029814919104E-3</v>
      </c>
      <c r="L11" s="228">
        <v>1.16555547309687E-3</v>
      </c>
      <c r="M11" s="228">
        <v>1.2293037220422901E-3</v>
      </c>
      <c r="N11" s="228">
        <v>1.561331006940862E-3</v>
      </c>
      <c r="O11" s="228">
        <v>2.104615679623448E-3</v>
      </c>
      <c r="P11" s="228">
        <v>9.130672758982457E-4</v>
      </c>
      <c r="Q11" s="228">
        <v>1.028506200398481E-3</v>
      </c>
      <c r="R11" s="228">
        <v>8.5789269084659918E-4</v>
      </c>
      <c r="S11" s="228">
        <v>7.2986804138162409E-4</v>
      </c>
      <c r="T11" s="228">
        <v>1.6140955999222411E-3</v>
      </c>
      <c r="U11" s="228">
        <v>7.3438305044448227E-4</v>
      </c>
      <c r="V11" s="228">
        <v>9.2764769704732923E-4</v>
      </c>
      <c r="W11" s="228">
        <v>1.0523107331929201E-3</v>
      </c>
      <c r="DA11" s="69" t="s">
        <v>1850</v>
      </c>
    </row>
    <row r="12" spans="1:105" ht="12" customHeight="1" x14ac:dyDescent="0.25">
      <c r="A12" s="37" t="s">
        <v>162</v>
      </c>
      <c r="B12" s="228">
        <v>0.48899071663491961</v>
      </c>
      <c r="C12" s="228">
        <v>0.2360519884381711</v>
      </c>
      <c r="D12" s="228">
        <v>0.30349687482501808</v>
      </c>
      <c r="E12" s="228">
        <v>0.67577730806730751</v>
      </c>
      <c r="F12" s="228">
        <v>0.72850615873711499</v>
      </c>
      <c r="G12" s="228">
        <v>0.49676766221828139</v>
      </c>
      <c r="H12" s="228">
        <v>0.34693249103575219</v>
      </c>
      <c r="I12" s="228">
        <v>0.1075587368342845</v>
      </c>
      <c r="J12" s="228">
        <v>0.31188855669444498</v>
      </c>
      <c r="K12" s="228">
        <v>0.27938867527053018</v>
      </c>
      <c r="L12" s="228">
        <v>5.284324260079188E-2</v>
      </c>
      <c r="M12" s="228">
        <v>4.8305761672342469E-2</v>
      </c>
      <c r="N12" s="228">
        <v>6.161673048898321E-2</v>
      </c>
      <c r="O12" s="228">
        <v>7.8099409330683725E-2</v>
      </c>
      <c r="P12" s="228">
        <v>6.6610777141820426E-2</v>
      </c>
      <c r="Q12" s="228">
        <v>7.4532584031242952E-2</v>
      </c>
      <c r="R12" s="228">
        <v>6.4162514273577317E-2</v>
      </c>
      <c r="S12" s="228">
        <v>7.2808777606523781E-2</v>
      </c>
      <c r="T12" s="228">
        <v>7.6816783661425261E-2</v>
      </c>
      <c r="U12" s="228">
        <v>6.9575499600534704E-2</v>
      </c>
      <c r="V12" s="228">
        <v>6.6701881427372628E-2</v>
      </c>
      <c r="W12" s="228">
        <v>6.7094008019267834E-2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0.25175845660562118</v>
      </c>
      <c r="C15" s="228">
        <v>0.27429783073449809</v>
      </c>
      <c r="D15" s="228">
        <v>0.1953841189143937</v>
      </c>
      <c r="E15" s="228">
        <v>0.22381323154565699</v>
      </c>
      <c r="F15" s="228">
        <v>0.20794393506581479</v>
      </c>
      <c r="G15" s="228">
        <v>0.1605384958283923</v>
      </c>
      <c r="H15" s="228">
        <v>0.22223198557239399</v>
      </c>
      <c r="I15" s="228">
        <v>0.13132596050286591</v>
      </c>
      <c r="J15" s="228">
        <v>0.218788574834646</v>
      </c>
      <c r="K15" s="228">
        <v>0.20422709393186239</v>
      </c>
      <c r="L15" s="228">
        <v>8.1012337618216884E-2</v>
      </c>
      <c r="M15" s="228">
        <v>9.1212665545646637E-2</v>
      </c>
      <c r="N15" s="228">
        <v>0.1195204273410055</v>
      </c>
      <c r="O15" s="228">
        <v>0.14414557112674409</v>
      </c>
      <c r="P15" s="228">
        <v>0.17588554156305039</v>
      </c>
      <c r="Q15" s="228">
        <v>0.20953852818319441</v>
      </c>
      <c r="R15" s="228">
        <v>0.17252904075510861</v>
      </c>
      <c r="S15" s="228">
        <v>0.18672367073326329</v>
      </c>
      <c r="T15" s="228">
        <v>0.1940191722604685</v>
      </c>
      <c r="U15" s="228">
        <v>0.19880217135072781</v>
      </c>
      <c r="V15" s="228">
        <v>0.18060042978648491</v>
      </c>
      <c r="W15" s="228">
        <v>0.1732025082782104</v>
      </c>
      <c r="DA15" s="69" t="s">
        <v>1854</v>
      </c>
    </row>
    <row r="16" spans="1:105" ht="12" customHeight="1" x14ac:dyDescent="0.25">
      <c r="A16" s="57" t="s">
        <v>1855</v>
      </c>
      <c r="B16" s="263">
        <v>1.7333337214654241</v>
      </c>
      <c r="C16" s="263">
        <v>1.3856247477222969</v>
      </c>
      <c r="D16" s="263">
        <v>1.232197210631848</v>
      </c>
      <c r="E16" s="263">
        <v>1.8560470180275599</v>
      </c>
      <c r="F16" s="263">
        <v>1.8357782113280241</v>
      </c>
      <c r="G16" s="263">
        <v>1.35546386254629</v>
      </c>
      <c r="H16" s="263">
        <v>1.4533072627823751</v>
      </c>
      <c r="I16" s="263">
        <v>0.74326874882886773</v>
      </c>
      <c r="J16" s="263">
        <v>1.454268506870686</v>
      </c>
      <c r="K16" s="263">
        <v>1.338432758317851</v>
      </c>
      <c r="L16" s="263">
        <v>0.43585509989326182</v>
      </c>
      <c r="M16" s="263">
        <v>0.45516555882067522</v>
      </c>
      <c r="N16" s="263">
        <v>0.59186082251929428</v>
      </c>
      <c r="O16" s="263">
        <v>0.71387553131575932</v>
      </c>
      <c r="P16" s="263">
        <v>0.79530352093164203</v>
      </c>
      <c r="Q16" s="263">
        <v>0.9334967806012322</v>
      </c>
      <c r="R16" s="263">
        <v>0.7819339406314969</v>
      </c>
      <c r="S16" s="263">
        <v>0.84701269790014577</v>
      </c>
      <c r="T16" s="263">
        <v>0.88591597123797261</v>
      </c>
      <c r="U16" s="263">
        <v>0.88806453108184891</v>
      </c>
      <c r="V16" s="263">
        <v>0.83030956830159375</v>
      </c>
      <c r="W16" s="263">
        <v>0.8241675818773877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52.725733243520921</v>
      </c>
      <c r="C17" s="296">
        <f t="shared" si="0"/>
        <v>34.44206811375772</v>
      </c>
      <c r="D17" s="296">
        <f t="shared" si="0"/>
        <v>34.643163896505158</v>
      </c>
      <c r="E17" s="296">
        <f t="shared" si="0"/>
        <v>62.768018513111457</v>
      </c>
      <c r="F17" s="296">
        <f t="shared" si="0"/>
        <v>65.245960986976257</v>
      </c>
      <c r="G17" s="296">
        <f t="shared" si="0"/>
        <v>45.781811384665041</v>
      </c>
      <c r="H17" s="296">
        <f t="shared" si="0"/>
        <v>39.460326072708682</v>
      </c>
      <c r="I17" s="296">
        <f t="shared" si="0"/>
        <v>15.750756301984065</v>
      </c>
      <c r="J17" s="296">
        <f t="shared" si="0"/>
        <v>36.183485409816498</v>
      </c>
      <c r="K17" s="296">
        <f t="shared" si="0"/>
        <v>33.149185882917799</v>
      </c>
      <c r="L17" s="296">
        <f t="shared" si="0"/>
        <v>8.7012159659512136</v>
      </c>
      <c r="M17" s="296">
        <f t="shared" si="0"/>
        <v>8.8667551430177234</v>
      </c>
      <c r="N17" s="296">
        <f t="shared" si="0"/>
        <v>11.472400832702892</v>
      </c>
      <c r="O17" s="296">
        <f t="shared" si="0"/>
        <v>14.16688540188043</v>
      </c>
      <c r="P17" s="296">
        <f t="shared" si="0"/>
        <v>14.666833080953289</v>
      </c>
      <c r="Q17" s="296">
        <f t="shared" si="0"/>
        <v>17.02767567684635</v>
      </c>
      <c r="R17" s="296">
        <f t="shared" si="0"/>
        <v>14.279090931405566</v>
      </c>
      <c r="S17" s="296">
        <f t="shared" si="0"/>
        <v>15.73660066987787</v>
      </c>
      <c r="T17" s="296">
        <f t="shared" si="0"/>
        <v>16.531856687720307</v>
      </c>
      <c r="U17" s="296">
        <f t="shared" si="0"/>
        <v>16.031559337486559</v>
      </c>
      <c r="V17" s="296">
        <f t="shared" si="0"/>
        <v>14.918045409678053</v>
      </c>
      <c r="W17" s="296">
        <f t="shared" si="0"/>
        <v>14.631973464593209</v>
      </c>
      <c r="DA17" s="70"/>
    </row>
    <row r="18" spans="1:105" ht="12" customHeight="1" x14ac:dyDescent="0.25">
      <c r="A18" s="60" t="s">
        <v>1858</v>
      </c>
      <c r="B18" s="331">
        <v>38.281285564642452</v>
      </c>
      <c r="C18" s="331">
        <v>22.895195216071961</v>
      </c>
      <c r="D18" s="331">
        <v>24.374853807906462</v>
      </c>
      <c r="E18" s="331">
        <v>47.30096002954852</v>
      </c>
      <c r="F18" s="331">
        <v>49.947809225909452</v>
      </c>
      <c r="G18" s="331">
        <v>34.486279196779343</v>
      </c>
      <c r="H18" s="331">
        <v>27.349432216188951</v>
      </c>
      <c r="I18" s="331">
        <v>9.5568500617435284</v>
      </c>
      <c r="J18" s="331">
        <v>24.06458118589417</v>
      </c>
      <c r="K18" s="331">
        <v>21.99557956360243</v>
      </c>
      <c r="L18" s="331">
        <v>5.0690901335073812</v>
      </c>
      <c r="M18" s="331">
        <v>5.0737088195121123</v>
      </c>
      <c r="N18" s="331">
        <v>6.5402273117087946</v>
      </c>
      <c r="O18" s="331">
        <v>8.2179226409157931</v>
      </c>
      <c r="P18" s="331">
        <v>8.039303739856301</v>
      </c>
      <c r="Q18" s="331">
        <v>9.2485358385027805</v>
      </c>
      <c r="R18" s="331">
        <v>7.7629747594764549</v>
      </c>
      <c r="S18" s="331">
        <v>8.6781615207100185</v>
      </c>
      <c r="T18" s="331">
        <v>9.1492235940705662</v>
      </c>
      <c r="U18" s="331">
        <v>8.6310215784711826</v>
      </c>
      <c r="V18" s="331">
        <v>7.9987990071648003</v>
      </c>
      <c r="W18" s="331">
        <v>7.763910282281671</v>
      </c>
      <c r="DA18" s="72" t="s">
        <v>1859</v>
      </c>
    </row>
    <row r="19" spans="1:105" ht="12" customHeight="1" x14ac:dyDescent="0.25">
      <c r="A19" s="64" t="s">
        <v>30</v>
      </c>
      <c r="B19" s="231">
        <v>6.8928651649651052</v>
      </c>
      <c r="C19" s="231">
        <v>5.3612602874606168</v>
      </c>
      <c r="D19" s="231">
        <v>5.3506096171561426</v>
      </c>
      <c r="E19" s="231">
        <v>9.189405939829383</v>
      </c>
      <c r="F19" s="231">
        <v>8.8262153782252248</v>
      </c>
      <c r="G19" s="231">
        <v>5.8512632958358379</v>
      </c>
      <c r="H19" s="231">
        <v>5.1768363652001712</v>
      </c>
      <c r="I19" s="231">
        <v>1.802217596267605</v>
      </c>
      <c r="J19" s="231">
        <v>3.8198259608477989</v>
      </c>
      <c r="K19" s="231">
        <v>3.336095556245195</v>
      </c>
      <c r="L19" s="231">
        <v>0.82250904774227629</v>
      </c>
      <c r="M19" s="231">
        <v>1.05039490869857</v>
      </c>
      <c r="N19" s="231">
        <v>1.292257117781183</v>
      </c>
      <c r="O19" s="231">
        <v>1.758280232503687</v>
      </c>
      <c r="P19" s="231">
        <v>1.722251976780105</v>
      </c>
      <c r="Q19" s="231">
        <v>1.836421035819727</v>
      </c>
      <c r="R19" s="231">
        <v>1.3850659147682349</v>
      </c>
      <c r="S19" s="231">
        <v>1.526991425274796</v>
      </c>
      <c r="T19" s="231">
        <v>1.8293846805293059</v>
      </c>
      <c r="U19" s="231">
        <v>1.6625116377032441</v>
      </c>
      <c r="V19" s="231">
        <v>0.9141411678061776</v>
      </c>
      <c r="W19" s="231">
        <v>0.27262813244117579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0.18602294430178759</v>
      </c>
      <c r="H21" s="231">
        <v>0.18444431700187119</v>
      </c>
      <c r="I21" s="231">
        <v>0</v>
      </c>
      <c r="J21" s="231">
        <v>0.19698698943840651</v>
      </c>
      <c r="K21" s="231">
        <v>0.18188043657563921</v>
      </c>
      <c r="L21" s="231">
        <v>4.5752173079381467E-2</v>
      </c>
      <c r="M21" s="231">
        <v>4.8612715074681477E-2</v>
      </c>
      <c r="N21" s="231">
        <v>6.3719232506348172E-2</v>
      </c>
      <c r="O21" s="231">
        <v>8.22361674205392E-2</v>
      </c>
      <c r="P21" s="231">
        <v>8.1967450040446407E-2</v>
      </c>
      <c r="Q21" s="231">
        <v>9.6252567555676405E-2</v>
      </c>
      <c r="R21" s="231">
        <v>7.9300719175182999E-2</v>
      </c>
      <c r="S21" s="231">
        <v>3.0790777099668199E-2</v>
      </c>
      <c r="T21" s="231">
        <v>3.12353007028877E-2</v>
      </c>
      <c r="U21" s="231">
        <v>2.5937429994114379E-2</v>
      </c>
      <c r="V21" s="231">
        <v>8.9933826668103685E-3</v>
      </c>
      <c r="W21" s="231">
        <v>1.442074064000962E-2</v>
      </c>
      <c r="DA21" s="73" t="s">
        <v>1862</v>
      </c>
    </row>
    <row r="22" spans="1:105" ht="12" customHeight="1" x14ac:dyDescent="0.25">
      <c r="A22" s="64" t="s">
        <v>160</v>
      </c>
      <c r="B22" s="231">
        <v>0.74923899977788755</v>
      </c>
      <c r="C22" s="231">
        <v>0.16683503278423001</v>
      </c>
      <c r="D22" s="231">
        <v>0.15426771625711891</v>
      </c>
      <c r="E22" s="231">
        <v>0.28074528546279992</v>
      </c>
      <c r="F22" s="231">
        <v>0.25687076864970521</v>
      </c>
      <c r="G22" s="231">
        <v>0.1633713211526121</v>
      </c>
      <c r="H22" s="231">
        <v>0.32399235998755171</v>
      </c>
      <c r="I22" s="231">
        <v>6.7407577343361794E-2</v>
      </c>
      <c r="J22" s="231">
        <v>0.17877479748951269</v>
      </c>
      <c r="K22" s="231">
        <v>0.33005614257804688</v>
      </c>
      <c r="L22" s="231">
        <v>8.347476260863862E-2</v>
      </c>
      <c r="M22" s="231">
        <v>8.8710746653984235E-2</v>
      </c>
      <c r="N22" s="231">
        <v>0.11632222747306591</v>
      </c>
      <c r="O22" s="231">
        <v>0.15000998637571311</v>
      </c>
      <c r="P22" s="231">
        <v>7.4925097078395272E-2</v>
      </c>
      <c r="Q22" s="231">
        <v>8.8029816230349084E-2</v>
      </c>
      <c r="R22" s="231">
        <v>7.2517382663832702E-2</v>
      </c>
      <c r="S22" s="231">
        <v>6.0482017075953159E-2</v>
      </c>
      <c r="T22" s="231">
        <v>0.13010048016831999</v>
      </c>
      <c r="U22" s="231">
        <v>6.2992518746158757E-2</v>
      </c>
      <c r="V22" s="231">
        <v>8.5446388455894542E-2</v>
      </c>
      <c r="W22" s="231">
        <v>0.1054799610221004</v>
      </c>
      <c r="DA22" s="73" t="s">
        <v>1863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2.9985316284793839</v>
      </c>
      <c r="G23" s="231">
        <v>3.3365910050056589</v>
      </c>
      <c r="H23" s="231">
        <v>1.417830582022146</v>
      </c>
      <c r="I23" s="231">
        <v>6.6179421882121572E-2</v>
      </c>
      <c r="J23" s="231">
        <v>0.35178008026352081</v>
      </c>
      <c r="K23" s="231">
        <v>0.97591536942454082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4.2038033921489059E-4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19.393273582842369</v>
      </c>
      <c r="C25" s="231">
        <v>10.38528523736395</v>
      </c>
      <c r="D25" s="231">
        <v>11.92784962855403</v>
      </c>
      <c r="E25" s="231">
        <v>25.984922394434459</v>
      </c>
      <c r="F25" s="231">
        <v>26.027951084921781</v>
      </c>
      <c r="G25" s="231">
        <v>17.166025456005379</v>
      </c>
      <c r="H25" s="231">
        <v>15.55141424539902</v>
      </c>
      <c r="I25" s="231">
        <v>7.0794191450572868</v>
      </c>
      <c r="J25" s="231">
        <v>18.11845482035816</v>
      </c>
      <c r="K25" s="231">
        <v>15.91568735865112</v>
      </c>
      <c r="L25" s="231">
        <v>3.784527835343273</v>
      </c>
      <c r="M25" s="231">
        <v>3.4859084120592092</v>
      </c>
      <c r="N25" s="231">
        <v>4.5905674762261173</v>
      </c>
      <c r="O25" s="231">
        <v>5.5666654216618063</v>
      </c>
      <c r="P25" s="231">
        <v>5.4659925676434327</v>
      </c>
      <c r="Q25" s="231">
        <v>6.3792417322339512</v>
      </c>
      <c r="R25" s="231">
        <v>5.4236359044614204</v>
      </c>
      <c r="S25" s="231">
        <v>6.0334491727313999</v>
      </c>
      <c r="T25" s="231">
        <v>6.1916409658875438</v>
      </c>
      <c r="U25" s="231">
        <v>5.9679154634729272</v>
      </c>
      <c r="V25" s="231">
        <v>6.1439648794724597</v>
      </c>
      <c r="W25" s="231">
        <v>6.7252695686336059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11.245907817057089</v>
      </c>
      <c r="C27" s="231">
        <v>6.9818146584631631</v>
      </c>
      <c r="D27" s="231">
        <v>6.9421268459391676</v>
      </c>
      <c r="E27" s="231">
        <v>11.52227287548218</v>
      </c>
      <c r="F27" s="231">
        <v>11.57845980685156</v>
      </c>
      <c r="G27" s="231">
        <v>7.6060292399493834</v>
      </c>
      <c r="H27" s="231">
        <v>4.5467299938670411</v>
      </c>
      <c r="I27" s="231">
        <v>0.49341219962087463</v>
      </c>
      <c r="J27" s="231">
        <v>1.287545276261304</v>
      </c>
      <c r="K27" s="231">
        <v>1.097965218358663</v>
      </c>
      <c r="L27" s="231">
        <v>0.30103370478207481</v>
      </c>
      <c r="M27" s="231">
        <v>0.35680106360590758</v>
      </c>
      <c r="N27" s="231">
        <v>0.47044240109674379</v>
      </c>
      <c r="O27" s="231">
        <v>0.58215903509493017</v>
      </c>
      <c r="P27" s="231">
        <v>0.61763293792593721</v>
      </c>
      <c r="Q27" s="231">
        <v>0.75453525401408073</v>
      </c>
      <c r="R27" s="231">
        <v>0.72496429825067232</v>
      </c>
      <c r="S27" s="231">
        <v>0.93988795812964554</v>
      </c>
      <c r="T27" s="231">
        <v>0.89173847588980015</v>
      </c>
      <c r="U27" s="231">
        <v>0.83618767796040994</v>
      </c>
      <c r="V27" s="231">
        <v>0.78794436827006142</v>
      </c>
      <c r="W27" s="231">
        <v>0.62068897963801273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0.32361353433968509</v>
      </c>
      <c r="F28" s="231">
        <v>0.25978055878180212</v>
      </c>
      <c r="G28" s="231">
        <v>0.17697593452868149</v>
      </c>
      <c r="H28" s="231">
        <v>0.14818435271114641</v>
      </c>
      <c r="I28" s="231">
        <v>4.8214121572278279E-2</v>
      </c>
      <c r="J28" s="231">
        <v>0.11121326123547309</v>
      </c>
      <c r="K28" s="231">
        <v>0.15797948176922511</v>
      </c>
      <c r="L28" s="231">
        <v>3.1792609951737168E-2</v>
      </c>
      <c r="M28" s="231">
        <v>4.3280973419758242E-2</v>
      </c>
      <c r="N28" s="231">
        <v>6.9188566253375284E-3</v>
      </c>
      <c r="O28" s="231">
        <v>7.8571797859117429E-2</v>
      </c>
      <c r="P28" s="231">
        <v>7.6533710387984039E-2</v>
      </c>
      <c r="Q28" s="231">
        <v>9.4055432648995935E-2</v>
      </c>
      <c r="R28" s="231">
        <v>7.7490540157112861E-2</v>
      </c>
      <c r="S28" s="231">
        <v>8.656017039855643E-2</v>
      </c>
      <c r="T28" s="231">
        <v>7.5123690892708594E-2</v>
      </c>
      <c r="U28" s="231">
        <v>7.5476850594328182E-2</v>
      </c>
      <c r="V28" s="231">
        <v>5.7888440154181681E-2</v>
      </c>
      <c r="W28" s="231">
        <v>2.5422899906766459E-2</v>
      </c>
      <c r="DA28" s="73" t="s">
        <v>1869</v>
      </c>
    </row>
    <row r="29" spans="1:105" ht="12" customHeight="1" x14ac:dyDescent="0.25">
      <c r="A29" s="60" t="s">
        <v>1870</v>
      </c>
      <c r="B29" s="264">
        <v>14.44444767887847</v>
      </c>
      <c r="C29" s="264">
        <v>11.546872897685761</v>
      </c>
      <c r="D29" s="264">
        <v>10.2683100885987</v>
      </c>
      <c r="E29" s="264">
        <v>15.467058483562941</v>
      </c>
      <c r="F29" s="264">
        <v>15.2981517610668</v>
      </c>
      <c r="G29" s="264">
        <v>11.2955321878857</v>
      </c>
      <c r="H29" s="264">
        <v>12.110893856519731</v>
      </c>
      <c r="I29" s="264">
        <v>6.1939062402405378</v>
      </c>
      <c r="J29" s="264">
        <v>12.11890422392233</v>
      </c>
      <c r="K29" s="264">
        <v>11.15360631931537</v>
      </c>
      <c r="L29" s="264">
        <v>3.6321258324438328</v>
      </c>
      <c r="M29" s="264">
        <v>3.7930463235056102</v>
      </c>
      <c r="N29" s="264">
        <v>4.9321735209940973</v>
      </c>
      <c r="O29" s="264">
        <v>5.9489627609646369</v>
      </c>
      <c r="P29" s="264">
        <v>6.627529341096988</v>
      </c>
      <c r="Q29" s="264">
        <v>7.7791398383435686</v>
      </c>
      <c r="R29" s="264">
        <v>6.5161161719291112</v>
      </c>
      <c r="S29" s="264">
        <v>7.0584391491678504</v>
      </c>
      <c r="T29" s="264">
        <v>7.3826330936497397</v>
      </c>
      <c r="U29" s="264">
        <v>7.4005377590153776</v>
      </c>
      <c r="V29" s="264">
        <v>6.9192464025132523</v>
      </c>
      <c r="W29" s="264">
        <v>6.8680631823115368</v>
      </c>
      <c r="DA29" s="72" t="s">
        <v>1871</v>
      </c>
    </row>
    <row r="30" spans="1:105" ht="12" customHeight="1" x14ac:dyDescent="0.25">
      <c r="A30" s="132" t="s">
        <v>1872</v>
      </c>
      <c r="B30" s="318">
        <v>3.8518527143675931</v>
      </c>
      <c r="C30" s="318">
        <v>3.079166106049537</v>
      </c>
      <c r="D30" s="318">
        <v>2.73821602362632</v>
      </c>
      <c r="E30" s="318">
        <v>4.1245489289501176</v>
      </c>
      <c r="F30" s="318">
        <v>4.0795071362844828</v>
      </c>
      <c r="G30" s="318">
        <v>3.0121419167695209</v>
      </c>
      <c r="H30" s="318">
        <v>3.2295716950719311</v>
      </c>
      <c r="I30" s="318">
        <v>1.6517083307308109</v>
      </c>
      <c r="J30" s="318">
        <v>3.2317077930459561</v>
      </c>
      <c r="K30" s="318">
        <v>2.974295018484101</v>
      </c>
      <c r="L30" s="318">
        <v>0.96856688865168961</v>
      </c>
      <c r="M30" s="318">
        <v>1.011479019601496</v>
      </c>
      <c r="N30" s="318">
        <v>1.3152462722650931</v>
      </c>
      <c r="O30" s="318">
        <v>1.5863900695905711</v>
      </c>
      <c r="P30" s="318">
        <v>1.767341157625864</v>
      </c>
      <c r="Q30" s="318">
        <v>2.074437290224953</v>
      </c>
      <c r="R30" s="318">
        <v>1.7376309791810971</v>
      </c>
      <c r="S30" s="318">
        <v>1.8822504397780939</v>
      </c>
      <c r="T30" s="318">
        <v>1.9687021583065989</v>
      </c>
      <c r="U30" s="318">
        <v>1.973476735737435</v>
      </c>
      <c r="V30" s="318">
        <v>1.8451323740035339</v>
      </c>
      <c r="W30" s="318">
        <v>1.8314835152830771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143.61271773944591</v>
      </c>
      <c r="C32" s="225">
        <v>149.80632039447039</v>
      </c>
      <c r="D32" s="225">
        <v>169.63505274787661</v>
      </c>
      <c r="E32" s="225">
        <v>148.3610193930314</v>
      </c>
      <c r="F32" s="225">
        <v>175.09809645104431</v>
      </c>
      <c r="G32" s="225">
        <v>215.86556852426651</v>
      </c>
      <c r="H32" s="225">
        <v>179.66300538070089</v>
      </c>
      <c r="I32" s="225">
        <v>181.16779057015961</v>
      </c>
      <c r="J32" s="225">
        <v>144.17970996613639</v>
      </c>
      <c r="K32" s="225">
        <v>145.2791884572373</v>
      </c>
      <c r="L32" s="225">
        <v>163.0957531730449</v>
      </c>
      <c r="M32" s="225">
        <v>154.69279497244611</v>
      </c>
      <c r="N32" s="225">
        <v>150.24147017561651</v>
      </c>
      <c r="O32" s="225">
        <v>142.3702476287439</v>
      </c>
      <c r="P32" s="225">
        <v>144.0503772785259</v>
      </c>
      <c r="Q32" s="225">
        <v>139.8354009836749</v>
      </c>
      <c r="R32" s="225">
        <v>144.78244720847371</v>
      </c>
      <c r="S32" s="225">
        <v>144.45900427006899</v>
      </c>
      <c r="T32" s="225">
        <v>144.55989511766589</v>
      </c>
      <c r="U32" s="225">
        <v>148.99417085321741</v>
      </c>
      <c r="V32" s="225">
        <v>134.01130013982069</v>
      </c>
      <c r="W32" s="225">
        <v>119.8731692617159</v>
      </c>
      <c r="DA32" s="89" t="s">
        <v>1874</v>
      </c>
    </row>
    <row r="33" spans="1:105" ht="12" customHeight="1" x14ac:dyDescent="0.25">
      <c r="A33" s="55" t="s">
        <v>92</v>
      </c>
      <c r="B33" s="261">
        <v>0.75800546217666287</v>
      </c>
      <c r="C33" s="261">
        <v>0.79069605335463944</v>
      </c>
      <c r="D33" s="261">
        <v>0.89535452419268202</v>
      </c>
      <c r="E33" s="261">
        <v>0.78306757816607098</v>
      </c>
      <c r="F33" s="261">
        <v>0.92418913600322883</v>
      </c>
      <c r="G33" s="261">
        <v>1.139364832119609</v>
      </c>
      <c r="H33" s="261">
        <v>0.94828328279959018</v>
      </c>
      <c r="I33" s="261">
        <v>0.95622572279645113</v>
      </c>
      <c r="J33" s="261">
        <v>0.760998116393378</v>
      </c>
      <c r="K33" s="261">
        <v>0.76680129813784537</v>
      </c>
      <c r="L33" s="261">
        <v>0.86083930246175389</v>
      </c>
      <c r="M33" s="261">
        <v>0.81648746291222385</v>
      </c>
      <c r="N33" s="261">
        <v>0.79299282703986673</v>
      </c>
      <c r="O33" s="261">
        <v>0.75144755320523549</v>
      </c>
      <c r="P33" s="261">
        <v>0.76031548267387095</v>
      </c>
      <c r="Q33" s="261">
        <v>0.73806832305770442</v>
      </c>
      <c r="R33" s="261">
        <v>0.76417943716424652</v>
      </c>
      <c r="S33" s="261">
        <v>0.76247226583664351</v>
      </c>
      <c r="T33" s="261">
        <v>0.76300478005108763</v>
      </c>
      <c r="U33" s="261">
        <v>0.78640942889600174</v>
      </c>
      <c r="V33" s="261">
        <v>0.70732800756664349</v>
      </c>
      <c r="W33" s="261">
        <v>0.63270522624669323</v>
      </c>
      <c r="DA33" s="67" t="s">
        <v>1875</v>
      </c>
    </row>
    <row r="34" spans="1:105" ht="12" customHeight="1" x14ac:dyDescent="0.25">
      <c r="A34" s="202" t="s">
        <v>93</v>
      </c>
      <c r="B34" s="226">
        <v>1.0756667103524971</v>
      </c>
      <c r="C34" s="226">
        <v>1.122057115734163</v>
      </c>
      <c r="D34" s="226">
        <v>1.270575350304143</v>
      </c>
      <c r="E34" s="226">
        <v>1.1112317362078341</v>
      </c>
      <c r="F34" s="226">
        <v>1.3114938312099089</v>
      </c>
      <c r="G34" s="226">
        <v>1.616844313150595</v>
      </c>
      <c r="H34" s="226">
        <v>1.3456852360432849</v>
      </c>
      <c r="I34" s="226">
        <v>1.3569561552251359</v>
      </c>
      <c r="J34" s="226">
        <v>1.079913511565872</v>
      </c>
      <c r="K34" s="226">
        <v>1.0881486625352641</v>
      </c>
      <c r="L34" s="226">
        <v>1.221595657057893</v>
      </c>
      <c r="M34" s="226">
        <v>1.15865706396474</v>
      </c>
      <c r="N34" s="226">
        <v>1.1253164101821449</v>
      </c>
      <c r="O34" s="226">
        <v>1.0663605447348641</v>
      </c>
      <c r="P34" s="226">
        <v>1.0789448030220981</v>
      </c>
      <c r="Q34" s="226">
        <v>1.0473744117873289</v>
      </c>
      <c r="R34" s="226">
        <v>1.08442804479674</v>
      </c>
      <c r="S34" s="226">
        <v>1.082005440399276</v>
      </c>
      <c r="T34" s="226">
        <v>1.0827611180847929</v>
      </c>
      <c r="U34" s="226">
        <v>1.115974073513466</v>
      </c>
      <c r="V34" s="226">
        <v>1.0037515941568129</v>
      </c>
      <c r="W34" s="226">
        <v>0.89785626001332797</v>
      </c>
      <c r="DA34" s="174" t="s">
        <v>1876</v>
      </c>
    </row>
    <row r="35" spans="1:105" ht="12" customHeight="1" x14ac:dyDescent="0.25">
      <c r="A35" s="202" t="s">
        <v>94</v>
      </c>
      <c r="B35" s="226">
        <v>3.8276495482496422</v>
      </c>
      <c r="C35" s="226">
        <v>3.9927250428180878</v>
      </c>
      <c r="D35" s="226">
        <v>4.521211931914368</v>
      </c>
      <c r="E35" s="226">
        <v>3.9542040412338628</v>
      </c>
      <c r="F35" s="226">
        <v>4.6668161450471608</v>
      </c>
      <c r="G35" s="226">
        <v>5.7533744841771943</v>
      </c>
      <c r="H35" s="226">
        <v>4.7884827486567527</v>
      </c>
      <c r="I35" s="226">
        <v>4.8285891573608346</v>
      </c>
      <c r="J35" s="226">
        <v>3.8427613543410959</v>
      </c>
      <c r="K35" s="226">
        <v>3.8720652935486539</v>
      </c>
      <c r="L35" s="226">
        <v>4.3469227223264113</v>
      </c>
      <c r="M35" s="226">
        <v>4.1229622008173541</v>
      </c>
      <c r="N35" s="226">
        <v>4.0043229074739006</v>
      </c>
      <c r="O35" s="226">
        <v>3.794534513379225</v>
      </c>
      <c r="P35" s="226">
        <v>3.839314304447039</v>
      </c>
      <c r="Q35" s="226">
        <v>3.7269743086241438</v>
      </c>
      <c r="R35" s="226">
        <v>3.858825857328299</v>
      </c>
      <c r="S35" s="226">
        <v>3.850205268312858</v>
      </c>
      <c r="T35" s="226">
        <v>3.8528942697700499</v>
      </c>
      <c r="U35" s="226">
        <v>3.9710791616320811</v>
      </c>
      <c r="V35" s="226">
        <v>3.571746990915202</v>
      </c>
      <c r="W35" s="226">
        <v>3.194929316820565</v>
      </c>
      <c r="DA35" s="174" t="s">
        <v>1877</v>
      </c>
    </row>
    <row r="36" spans="1:105" ht="12" customHeight="1" x14ac:dyDescent="0.25">
      <c r="A36" s="202" t="s">
        <v>95</v>
      </c>
      <c r="B36" s="226">
        <v>3.032021848706651</v>
      </c>
      <c r="C36" s="226">
        <v>3.1627842134185569</v>
      </c>
      <c r="D36" s="226">
        <v>3.5814180967707272</v>
      </c>
      <c r="E36" s="226">
        <v>3.132270312664283</v>
      </c>
      <c r="F36" s="226">
        <v>3.6967565440129149</v>
      </c>
      <c r="G36" s="226">
        <v>4.5574593284784379</v>
      </c>
      <c r="H36" s="226">
        <v>3.7931331311983598</v>
      </c>
      <c r="I36" s="226">
        <v>3.8249028911858041</v>
      </c>
      <c r="J36" s="226">
        <v>3.043992465573512</v>
      </c>
      <c r="K36" s="226">
        <v>3.067205192551381</v>
      </c>
      <c r="L36" s="226">
        <v>3.4433572098470151</v>
      </c>
      <c r="M36" s="226">
        <v>3.265949851648895</v>
      </c>
      <c r="N36" s="226">
        <v>3.1719713081594669</v>
      </c>
      <c r="O36" s="226">
        <v>3.0057902128209411</v>
      </c>
      <c r="P36" s="226">
        <v>3.0412619306954829</v>
      </c>
      <c r="Q36" s="226">
        <v>2.9522732922308168</v>
      </c>
      <c r="R36" s="226">
        <v>3.0567177486569861</v>
      </c>
      <c r="S36" s="226">
        <v>3.0498890633465732</v>
      </c>
      <c r="T36" s="226">
        <v>3.0520191202043501</v>
      </c>
      <c r="U36" s="226">
        <v>3.1456377155840061</v>
      </c>
      <c r="V36" s="226">
        <v>2.8293120302665731</v>
      </c>
      <c r="W36" s="226">
        <v>2.530820904986772</v>
      </c>
      <c r="DA36" s="174" t="s">
        <v>1878</v>
      </c>
    </row>
    <row r="37" spans="1:105" ht="12" customHeight="1" x14ac:dyDescent="0.25">
      <c r="A37" s="56" t="s">
        <v>96</v>
      </c>
      <c r="B37" s="262">
        <v>1.7378499776973899</v>
      </c>
      <c r="C37" s="262">
        <v>1.967948477240729</v>
      </c>
      <c r="D37" s="262">
        <v>2.1031718515349689</v>
      </c>
      <c r="E37" s="262">
        <v>1.763855311011302</v>
      </c>
      <c r="F37" s="262">
        <v>2.065632159697635</v>
      </c>
      <c r="G37" s="262">
        <v>2.5691579246856771</v>
      </c>
      <c r="H37" s="262">
        <v>2.2597262449922608</v>
      </c>
      <c r="I37" s="262">
        <v>2.5437268337379488</v>
      </c>
      <c r="J37" s="262">
        <v>1.871487935347935</v>
      </c>
      <c r="K37" s="262">
        <v>1.8896243219860951</v>
      </c>
      <c r="L37" s="262">
        <v>2.3797298908073659</v>
      </c>
      <c r="M37" s="262">
        <v>2.328354316770485</v>
      </c>
      <c r="N37" s="262">
        <v>2.2726688738270409</v>
      </c>
      <c r="O37" s="262">
        <v>2.123748547468042</v>
      </c>
      <c r="P37" s="262">
        <v>2.312337493287564</v>
      </c>
      <c r="Q37" s="262">
        <v>2.2740598941040422</v>
      </c>
      <c r="R37" s="262">
        <v>2.338667414794021</v>
      </c>
      <c r="S37" s="262">
        <v>2.304388338559042</v>
      </c>
      <c r="T37" s="262">
        <v>2.2941102632859578</v>
      </c>
      <c r="U37" s="262">
        <v>2.4392349465648921</v>
      </c>
      <c r="V37" s="262">
        <v>2.179266063576446</v>
      </c>
      <c r="W37" s="262">
        <v>1.942126153544703</v>
      </c>
      <c r="DA37" s="68" t="s">
        <v>1879</v>
      </c>
    </row>
    <row r="38" spans="1:105" ht="12" customHeight="1" x14ac:dyDescent="0.25">
      <c r="A38" s="37" t="s">
        <v>160</v>
      </c>
      <c r="B38" s="228">
        <v>4.3218914324326972E-2</v>
      </c>
      <c r="C38" s="228">
        <v>1.4514671760359921E-2</v>
      </c>
      <c r="D38" s="228">
        <v>1.6418792660121959E-2</v>
      </c>
      <c r="E38" s="228">
        <v>1.420045173119088E-2</v>
      </c>
      <c r="F38" s="228">
        <v>1.573818666761239E-2</v>
      </c>
      <c r="G38" s="228">
        <v>1.8347205203688401E-2</v>
      </c>
      <c r="H38" s="228">
        <v>2.8336583309759061E-2</v>
      </c>
      <c r="I38" s="228">
        <v>1.0858779694410309E-2</v>
      </c>
      <c r="J38" s="228">
        <v>1.079021332735503E-2</v>
      </c>
      <c r="K38" s="228">
        <v>2.2370420151691019E-2</v>
      </c>
      <c r="L38" s="228">
        <v>2.054276306079772E-2</v>
      </c>
      <c r="M38" s="228">
        <v>2.0336062320313469E-2</v>
      </c>
      <c r="N38" s="228">
        <v>1.942210033484567E-2</v>
      </c>
      <c r="O38" s="228">
        <v>1.9922810513321881E-2</v>
      </c>
      <c r="P38" s="228">
        <v>8.673945285414186E-3</v>
      </c>
      <c r="Q38" s="228">
        <v>8.2037454633149057E-3</v>
      </c>
      <c r="R38" s="228">
        <v>8.4459286297382235E-3</v>
      </c>
      <c r="S38" s="228">
        <v>6.4623239608130852E-3</v>
      </c>
      <c r="T38" s="228">
        <v>1.359116381525005E-2</v>
      </c>
      <c r="U38" s="228">
        <v>6.6564569448745187E-3</v>
      </c>
      <c r="V38" s="228">
        <v>8.1440256204356153E-3</v>
      </c>
      <c r="W38" s="228">
        <v>8.4679102100216602E-3</v>
      </c>
      <c r="DA38" s="69" t="s">
        <v>1880</v>
      </c>
    </row>
    <row r="39" spans="1:105" ht="12" customHeight="1" x14ac:dyDescent="0.25">
      <c r="A39" s="37" t="s">
        <v>162</v>
      </c>
      <c r="B39" s="228">
        <v>1.1186767235736119</v>
      </c>
      <c r="C39" s="228">
        <v>0.90352130390385132</v>
      </c>
      <c r="D39" s="228">
        <v>1.269487192031366</v>
      </c>
      <c r="E39" s="228">
        <v>1.3143502502370661</v>
      </c>
      <c r="F39" s="228">
        <v>1.5947036515805331</v>
      </c>
      <c r="G39" s="228">
        <v>1.927808316362102</v>
      </c>
      <c r="H39" s="228">
        <v>1.360136842011505</v>
      </c>
      <c r="I39" s="228">
        <v>1.140433403636306</v>
      </c>
      <c r="J39" s="228">
        <v>1.0935657342035421</v>
      </c>
      <c r="K39" s="228">
        <v>1.0787274262947291</v>
      </c>
      <c r="L39" s="228">
        <v>0.9313552526402139</v>
      </c>
      <c r="M39" s="228">
        <v>0.79911006709306265</v>
      </c>
      <c r="N39" s="228">
        <v>0.76647829098516329</v>
      </c>
      <c r="O39" s="228">
        <v>0.73930824917923432</v>
      </c>
      <c r="P39" s="228">
        <v>0.63278824200403949</v>
      </c>
      <c r="Q39" s="228">
        <v>0.59449942827622182</v>
      </c>
      <c r="R39" s="228">
        <v>0.63167808986041829</v>
      </c>
      <c r="S39" s="228">
        <v>0.64465613152958079</v>
      </c>
      <c r="T39" s="228">
        <v>0.64682010814808644</v>
      </c>
      <c r="U39" s="228">
        <v>0.63063317873252711</v>
      </c>
      <c r="V39" s="228">
        <v>0.58559066443525665</v>
      </c>
      <c r="W39" s="228">
        <v>0.53990329815772686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0.57595433979945143</v>
      </c>
      <c r="C42" s="228">
        <v>1.0499125015765181</v>
      </c>
      <c r="D42" s="228">
        <v>0.81726586684348157</v>
      </c>
      <c r="E42" s="228">
        <v>0.43530460904304519</v>
      </c>
      <c r="F42" s="228">
        <v>0.45519032144948962</v>
      </c>
      <c r="G42" s="228">
        <v>0.62300240311988653</v>
      </c>
      <c r="H42" s="228">
        <v>0.87125281967099721</v>
      </c>
      <c r="I42" s="228">
        <v>1.3924346504072329</v>
      </c>
      <c r="J42" s="228">
        <v>0.76713198781703729</v>
      </c>
      <c r="K42" s="228">
        <v>0.7885264755396747</v>
      </c>
      <c r="L42" s="228">
        <v>1.427831875106355</v>
      </c>
      <c r="M42" s="228">
        <v>1.508908187357108</v>
      </c>
      <c r="N42" s="228">
        <v>1.486768482507032</v>
      </c>
      <c r="O42" s="228">
        <v>1.364517487775486</v>
      </c>
      <c r="P42" s="228">
        <v>1.6708753059981101</v>
      </c>
      <c r="Q42" s="228">
        <v>1.671356720364505</v>
      </c>
      <c r="R42" s="228">
        <v>1.698543396303865</v>
      </c>
      <c r="S42" s="228">
        <v>1.6532698830686481</v>
      </c>
      <c r="T42" s="228">
        <v>1.633698991322621</v>
      </c>
      <c r="U42" s="228">
        <v>1.801945310887491</v>
      </c>
      <c r="V42" s="228">
        <v>1.5855313735207539</v>
      </c>
      <c r="W42" s="228">
        <v>1.3937549451769551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8.73156243947445</v>
      </c>
      <c r="C43" s="263">
        <f t="shared" si="1"/>
        <v>10.560588220583774</v>
      </c>
      <c r="D43" s="263">
        <f t="shared" si="1"/>
        <v>10.899143623757237</v>
      </c>
      <c r="E43" s="263">
        <f t="shared" si="1"/>
        <v>8.4138135080985741</v>
      </c>
      <c r="F43" s="263">
        <f t="shared" si="1"/>
        <v>9.6285909428406207</v>
      </c>
      <c r="G43" s="263">
        <f t="shared" si="1"/>
        <v>12.251679887326869</v>
      </c>
      <c r="H43" s="263">
        <f t="shared" si="1"/>
        <v>11.840625244308683</v>
      </c>
      <c r="I43" s="263">
        <f t="shared" si="1"/>
        <v>14.597530093818456</v>
      </c>
      <c r="J43" s="263">
        <f t="shared" si="1"/>
        <v>10.157844534521576</v>
      </c>
      <c r="K43" s="263">
        <f t="shared" si="1"/>
        <v>10.272367974195754</v>
      </c>
      <c r="L43" s="263">
        <f t="shared" si="1"/>
        <v>13.871747310619487</v>
      </c>
      <c r="M43" s="263">
        <f t="shared" si="1"/>
        <v>13.459024835281188</v>
      </c>
      <c r="N43" s="263">
        <f t="shared" si="1"/>
        <v>13.133074054390091</v>
      </c>
      <c r="O43" s="263">
        <f t="shared" si="1"/>
        <v>12.172562602707769</v>
      </c>
      <c r="P43" s="263">
        <f t="shared" si="1"/>
        <v>13.207349815178887</v>
      </c>
      <c r="Q43" s="263">
        <f t="shared" si="1"/>
        <v>12.959554280574929</v>
      </c>
      <c r="R43" s="263">
        <f t="shared" si="1"/>
        <v>13.404490818450117</v>
      </c>
      <c r="S43" s="263">
        <f t="shared" si="1"/>
        <v>13.148985463167888</v>
      </c>
      <c r="T43" s="263">
        <f t="shared" si="1"/>
        <v>13.102224270077198</v>
      </c>
      <c r="U43" s="263">
        <f t="shared" si="1"/>
        <v>13.952468945622408</v>
      </c>
      <c r="V43" s="263">
        <f t="shared" si="1"/>
        <v>12.611612860563042</v>
      </c>
      <c r="W43" s="263">
        <f t="shared" si="1"/>
        <v>11.420616835062388</v>
      </c>
      <c r="DA43" s="70"/>
    </row>
    <row r="44" spans="1:105" ht="12" customHeight="1" x14ac:dyDescent="0.25">
      <c r="A44" s="60" t="s">
        <v>1886</v>
      </c>
      <c r="B44" s="264">
        <v>3.3184941989737071</v>
      </c>
      <c r="C44" s="264">
        <v>3.3206694468009119</v>
      </c>
      <c r="D44" s="264">
        <v>3.8633733637876801</v>
      </c>
      <c r="E44" s="264">
        <v>3.4860051503316658</v>
      </c>
      <c r="F44" s="264">
        <v>4.1429888715875336</v>
      </c>
      <c r="G44" s="264">
        <v>5.0711614065719033</v>
      </c>
      <c r="H44" s="264">
        <v>4.0629034889615534</v>
      </c>
      <c r="I44" s="264">
        <v>3.839631712612237</v>
      </c>
      <c r="J44" s="264">
        <v>3.1972332593689861</v>
      </c>
      <c r="K44" s="264">
        <v>3.2180211443085649</v>
      </c>
      <c r="L44" s="264">
        <v>3.3853726705433562</v>
      </c>
      <c r="M44" s="264">
        <v>3.1804148190206769</v>
      </c>
      <c r="N44" s="264">
        <v>3.082794766857452</v>
      </c>
      <c r="O44" s="264">
        <v>2.9477484040404889</v>
      </c>
      <c r="P44" s="264">
        <v>2.8938958639862169</v>
      </c>
      <c r="Q44" s="264">
        <v>2.7953024689992492</v>
      </c>
      <c r="R44" s="264">
        <v>2.895964108079887</v>
      </c>
      <c r="S44" s="264">
        <v>2.9115393800152471</v>
      </c>
      <c r="T44" s="264">
        <v>2.919188880890748</v>
      </c>
      <c r="U44" s="264">
        <v>2.9643757116951579</v>
      </c>
      <c r="V44" s="264">
        <v>2.660917476662521</v>
      </c>
      <c r="W44" s="264">
        <v>2.367354595256502</v>
      </c>
      <c r="DA44" s="72" t="s">
        <v>1887</v>
      </c>
    </row>
    <row r="45" spans="1:105" ht="12" customHeight="1" x14ac:dyDescent="0.25">
      <c r="A45" s="64" t="s">
        <v>30</v>
      </c>
      <c r="B45" s="231">
        <v>0.59752259431359289</v>
      </c>
      <c r="C45" s="231">
        <v>0.77758556172607873</v>
      </c>
      <c r="D45" s="231">
        <v>0.84806263199995358</v>
      </c>
      <c r="E45" s="231">
        <v>0.67724452980916383</v>
      </c>
      <c r="F45" s="231">
        <v>0.73210242164642314</v>
      </c>
      <c r="G45" s="231">
        <v>0.86042047146404077</v>
      </c>
      <c r="H45" s="231">
        <v>0.76904655144923884</v>
      </c>
      <c r="I45" s="231">
        <v>0.72407244970362683</v>
      </c>
      <c r="J45" s="231">
        <v>0.50750414115590103</v>
      </c>
      <c r="K45" s="231">
        <v>0.48808107139835699</v>
      </c>
      <c r="L45" s="231">
        <v>0.54930955618552102</v>
      </c>
      <c r="M45" s="231">
        <v>0.65843185966869222</v>
      </c>
      <c r="N45" s="231">
        <v>0.60911697564365985</v>
      </c>
      <c r="O45" s="231">
        <v>0.6306907445701021</v>
      </c>
      <c r="P45" s="231">
        <v>0.61995640836865784</v>
      </c>
      <c r="Q45" s="231">
        <v>0.55504485739010367</v>
      </c>
      <c r="R45" s="231">
        <v>0.51669640837066921</v>
      </c>
      <c r="S45" s="231">
        <v>0.51230847190655071</v>
      </c>
      <c r="T45" s="231">
        <v>0.58369099447235928</v>
      </c>
      <c r="U45" s="231">
        <v>0.57099951314117692</v>
      </c>
      <c r="V45" s="231">
        <v>0.30410242929886228</v>
      </c>
      <c r="W45" s="231">
        <v>8.3129175720091208E-2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2.735442610370677E-2</v>
      </c>
      <c r="H47" s="231">
        <v>2.740018341669459E-2</v>
      </c>
      <c r="I47" s="231">
        <v>0</v>
      </c>
      <c r="J47" s="231">
        <v>2.6171797856370561E-2</v>
      </c>
      <c r="K47" s="231">
        <v>2.6609668953893231E-2</v>
      </c>
      <c r="L47" s="231">
        <v>3.05554157218621E-2</v>
      </c>
      <c r="M47" s="231">
        <v>3.047250146121197E-2</v>
      </c>
      <c r="N47" s="231">
        <v>3.0034631390727672E-2</v>
      </c>
      <c r="O47" s="231">
        <v>2.9497908639510739E-2</v>
      </c>
      <c r="P47" s="231">
        <v>2.9505697549099531E-2</v>
      </c>
      <c r="Q47" s="231">
        <v>2.9091636171834939E-2</v>
      </c>
      <c r="R47" s="231">
        <v>2.9582994095905119E-2</v>
      </c>
      <c r="S47" s="231">
        <v>1.033036315964085E-2</v>
      </c>
      <c r="T47" s="231">
        <v>9.9660634113523938E-3</v>
      </c>
      <c r="U47" s="231">
        <v>8.9083646471389537E-3</v>
      </c>
      <c r="V47" s="231">
        <v>2.9917802773883912E-3</v>
      </c>
      <c r="W47" s="231">
        <v>4.3971407937362398E-3</v>
      </c>
      <c r="DA47" s="73" t="s">
        <v>1890</v>
      </c>
    </row>
    <row r="48" spans="1:105" ht="12" customHeight="1" x14ac:dyDescent="0.25">
      <c r="A48" s="64" t="s">
        <v>160</v>
      </c>
      <c r="B48" s="231">
        <v>6.4949367236094929E-2</v>
      </c>
      <c r="C48" s="231">
        <v>2.4197391234022841E-2</v>
      </c>
      <c r="D48" s="231">
        <v>2.4451173761985259E-2</v>
      </c>
      <c r="E48" s="231">
        <v>2.0690478807264819E-2</v>
      </c>
      <c r="F48" s="231">
        <v>2.1306494768139402E-2</v>
      </c>
      <c r="G48" s="231">
        <v>2.4023535100509249E-2</v>
      </c>
      <c r="H48" s="231">
        <v>4.8130786752169752E-2</v>
      </c>
      <c r="I48" s="231">
        <v>2.708217351593727E-2</v>
      </c>
      <c r="J48" s="231">
        <v>2.3752116193298561E-2</v>
      </c>
      <c r="K48" s="231">
        <v>4.828823184921447E-2</v>
      </c>
      <c r="L48" s="231">
        <v>5.5748304443710699E-2</v>
      </c>
      <c r="M48" s="231">
        <v>5.5607639953577537E-2</v>
      </c>
      <c r="N48" s="231">
        <v>5.4829524576490173E-2</v>
      </c>
      <c r="O48" s="231">
        <v>5.3808208868691247E-2</v>
      </c>
      <c r="P48" s="231">
        <v>2.6970672530878849E-2</v>
      </c>
      <c r="Q48" s="231">
        <v>2.660636958661345E-2</v>
      </c>
      <c r="R48" s="231">
        <v>2.7052482316781021E-2</v>
      </c>
      <c r="S48" s="231">
        <v>2.029182956311058E-2</v>
      </c>
      <c r="T48" s="231">
        <v>4.1510393882169407E-2</v>
      </c>
      <c r="U48" s="231">
        <v>2.1635155339594359E-2</v>
      </c>
      <c r="V48" s="231">
        <v>2.8424990821287681E-2</v>
      </c>
      <c r="W48" s="231">
        <v>3.2162719731964939E-2</v>
      </c>
      <c r="DA48" s="73" t="s">
        <v>1891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0.24871727830355381</v>
      </c>
      <c r="G49" s="231">
        <v>0.49064126163195509</v>
      </c>
      <c r="H49" s="231">
        <v>0.21062626722628461</v>
      </c>
      <c r="I49" s="231">
        <v>2.6588740572391061E-2</v>
      </c>
      <c r="J49" s="231">
        <v>4.6737691544006338E-2</v>
      </c>
      <c r="K49" s="231">
        <v>0.1427794291476957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1.3984566813846121E-4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1.681146934710408</v>
      </c>
      <c r="C51" s="231">
        <v>1.506259241669121</v>
      </c>
      <c r="D51" s="231">
        <v>1.890544119992748</v>
      </c>
      <c r="E51" s="231">
        <v>1.9150472472732141</v>
      </c>
      <c r="F51" s="231">
        <v>2.1589237519374338</v>
      </c>
      <c r="G51" s="231">
        <v>2.524241171394769</v>
      </c>
      <c r="H51" s="231">
        <v>2.310245225439</v>
      </c>
      <c r="I51" s="231">
        <v>2.8442804983462389</v>
      </c>
      <c r="J51" s="231">
        <v>2.407227697524998</v>
      </c>
      <c r="K51" s="231">
        <v>2.3285141588674532</v>
      </c>
      <c r="L51" s="231">
        <v>2.527482598897266</v>
      </c>
      <c r="M51" s="231">
        <v>2.1851145120559039</v>
      </c>
      <c r="N51" s="231">
        <v>2.1638051275802508</v>
      </c>
      <c r="O51" s="231">
        <v>1.996749036165465</v>
      </c>
      <c r="P51" s="231">
        <v>1.9675849794879721</v>
      </c>
      <c r="Q51" s="231">
        <v>1.9280792631218659</v>
      </c>
      <c r="R51" s="231">
        <v>2.0232778543354351</v>
      </c>
      <c r="S51" s="231">
        <v>2.0242334533421591</v>
      </c>
      <c r="T51" s="231">
        <v>1.9755304126352691</v>
      </c>
      <c r="U51" s="231">
        <v>2.0497160722546521</v>
      </c>
      <c r="V51" s="231">
        <v>2.043879776094514</v>
      </c>
      <c r="W51" s="231">
        <v>2.050654533447875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0.97487530271361122</v>
      </c>
      <c r="C53" s="231">
        <v>1.0126272521716899</v>
      </c>
      <c r="D53" s="231">
        <v>1.1003154380329929</v>
      </c>
      <c r="E53" s="231">
        <v>0.84917309421132148</v>
      </c>
      <c r="F53" s="231">
        <v>0.96039107366948029</v>
      </c>
      <c r="G53" s="231">
        <v>1.1184564655061691</v>
      </c>
      <c r="H53" s="231">
        <v>0.67544090164013948</v>
      </c>
      <c r="I53" s="231">
        <v>0.19823698361010361</v>
      </c>
      <c r="J53" s="231">
        <v>0.17106396111389921</v>
      </c>
      <c r="K53" s="231">
        <v>0.160635698558282</v>
      </c>
      <c r="L53" s="231">
        <v>0.2010442210023427</v>
      </c>
      <c r="M53" s="231">
        <v>0.22365796511036051</v>
      </c>
      <c r="N53" s="231">
        <v>0.22174724257863379</v>
      </c>
      <c r="O53" s="231">
        <v>0.20881899740146451</v>
      </c>
      <c r="P53" s="231">
        <v>0.22232838344747929</v>
      </c>
      <c r="Q53" s="231">
        <v>0.22805277454966111</v>
      </c>
      <c r="R53" s="231">
        <v>0.27044665897056969</v>
      </c>
      <c r="S53" s="231">
        <v>0.31533416339002313</v>
      </c>
      <c r="T53" s="231">
        <v>0.28452174293423321</v>
      </c>
      <c r="U53" s="231">
        <v>0.28719363292377242</v>
      </c>
      <c r="V53" s="231">
        <v>0.26212121823408358</v>
      </c>
      <c r="W53" s="231">
        <v>0.18925913035400149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2.38498002307025E-2</v>
      </c>
      <c r="F54" s="231">
        <v>2.1547851262503501E-2</v>
      </c>
      <c r="G54" s="231">
        <v>2.6024075370753831E-2</v>
      </c>
      <c r="H54" s="231">
        <v>2.2013573038026341E-2</v>
      </c>
      <c r="I54" s="231">
        <v>1.9370866863939039E-2</v>
      </c>
      <c r="J54" s="231">
        <v>1.4775853980511899E-2</v>
      </c>
      <c r="K54" s="231">
        <v>2.311288553367008E-2</v>
      </c>
      <c r="L54" s="231">
        <v>2.1232574292654179E-2</v>
      </c>
      <c r="M54" s="231">
        <v>2.713034077093051E-2</v>
      </c>
      <c r="N54" s="231">
        <v>3.2612650876892389E-3</v>
      </c>
      <c r="O54" s="231">
        <v>2.818350839525486E-2</v>
      </c>
      <c r="P54" s="231">
        <v>2.7549722602129831E-2</v>
      </c>
      <c r="Q54" s="231">
        <v>2.8427568179169551E-2</v>
      </c>
      <c r="R54" s="231">
        <v>2.8907709990526421E-2</v>
      </c>
      <c r="S54" s="231">
        <v>2.9041098653762702E-2</v>
      </c>
      <c r="T54" s="231">
        <v>2.3969273555364049E-2</v>
      </c>
      <c r="U54" s="231">
        <v>2.59229733888236E-2</v>
      </c>
      <c r="V54" s="231">
        <v>1.9257436268247118E-2</v>
      </c>
      <c r="W54" s="231">
        <v>7.7518952088331469E-3</v>
      </c>
      <c r="DA54" s="73" t="s">
        <v>1897</v>
      </c>
    </row>
    <row r="55" spans="1:105" ht="12" customHeight="1" x14ac:dyDescent="0.25">
      <c r="A55" s="60" t="s">
        <v>1898</v>
      </c>
      <c r="B55" s="264">
        <v>5.4130682405007429</v>
      </c>
      <c r="C55" s="264">
        <v>7.239918773782863</v>
      </c>
      <c r="D55" s="264">
        <v>7.0357702599695564</v>
      </c>
      <c r="E55" s="264">
        <v>4.9278083577669083</v>
      </c>
      <c r="F55" s="264">
        <v>5.4856020712530871</v>
      </c>
      <c r="G55" s="264">
        <v>7.1805184807549649</v>
      </c>
      <c r="H55" s="264">
        <v>7.7777217553471294</v>
      </c>
      <c r="I55" s="264">
        <v>10.757898381206219</v>
      </c>
      <c r="J55" s="264">
        <v>6.9606112751525897</v>
      </c>
      <c r="K55" s="264">
        <v>7.054346829887189</v>
      </c>
      <c r="L55" s="264">
        <v>10.48637464007613</v>
      </c>
      <c r="M55" s="264">
        <v>10.27861001626051</v>
      </c>
      <c r="N55" s="264">
        <v>10.050279287532639</v>
      </c>
      <c r="O55" s="264">
        <v>9.2248141986672803</v>
      </c>
      <c r="P55" s="264">
        <v>10.31345395119267</v>
      </c>
      <c r="Q55" s="264">
        <v>10.16425181157568</v>
      </c>
      <c r="R55" s="264">
        <v>10.50852671037023</v>
      </c>
      <c r="S55" s="264">
        <v>10.237446083152641</v>
      </c>
      <c r="T55" s="264">
        <v>10.18303538918645</v>
      </c>
      <c r="U55" s="264">
        <v>10.98809323392725</v>
      </c>
      <c r="V55" s="264">
        <v>9.9506953839005217</v>
      </c>
      <c r="W55" s="264">
        <v>9.0532622398058855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110.13345096531921</v>
      </c>
      <c r="C56" s="263">
        <f t="shared" si="2"/>
        <v>113.76887708393963</v>
      </c>
      <c r="D56" s="263">
        <f t="shared" si="2"/>
        <v>129.65103221671814</v>
      </c>
      <c r="E56" s="263">
        <f t="shared" si="2"/>
        <v>114.21044815366741</v>
      </c>
      <c r="F56" s="263">
        <f t="shared" si="2"/>
        <v>135.01004221003677</v>
      </c>
      <c r="G56" s="263">
        <f t="shared" si="2"/>
        <v>166.16755135777595</v>
      </c>
      <c r="H56" s="263">
        <f t="shared" si="2"/>
        <v>137.08691337590943</v>
      </c>
      <c r="I56" s="263">
        <f t="shared" si="2"/>
        <v>136.21284534473801</v>
      </c>
      <c r="J56" s="263">
        <f t="shared" si="2"/>
        <v>109.51994774438074</v>
      </c>
      <c r="K56" s="263">
        <f t="shared" si="2"/>
        <v>110.32676936215954</v>
      </c>
      <c r="L56" s="263">
        <f t="shared" si="2"/>
        <v>122.05444197028396</v>
      </c>
      <c r="M56" s="263">
        <f t="shared" si="2"/>
        <v>115.49967717369587</v>
      </c>
      <c r="N56" s="263">
        <f t="shared" si="2"/>
        <v>112.12485452918513</v>
      </c>
      <c r="O56" s="263">
        <f t="shared" si="2"/>
        <v>106.46027769642787</v>
      </c>
      <c r="P56" s="263">
        <f t="shared" si="2"/>
        <v>106.97220316042743</v>
      </c>
      <c r="Q56" s="263">
        <f t="shared" si="2"/>
        <v>103.72281927019017</v>
      </c>
      <c r="R56" s="263">
        <f t="shared" si="2"/>
        <v>107.41547633789338</v>
      </c>
      <c r="S56" s="263">
        <f t="shared" si="2"/>
        <v>107.35296835009467</v>
      </c>
      <c r="T56" s="263">
        <f t="shared" si="2"/>
        <v>107.47611990675006</v>
      </c>
      <c r="U56" s="263">
        <f t="shared" si="2"/>
        <v>110.40502940812154</v>
      </c>
      <c r="V56" s="263">
        <f t="shared" si="2"/>
        <v>99.273921470558378</v>
      </c>
      <c r="W56" s="263">
        <f t="shared" si="2"/>
        <v>88.713203694897899</v>
      </c>
      <c r="DA56" s="70"/>
    </row>
    <row r="57" spans="1:105" ht="12" customHeight="1" x14ac:dyDescent="0.25">
      <c r="A57" s="60" t="s">
        <v>1901</v>
      </c>
      <c r="B57" s="264">
        <v>99.554825969211237</v>
      </c>
      <c r="C57" s="264">
        <v>99.620083404027341</v>
      </c>
      <c r="D57" s="264">
        <v>115.9012009136304</v>
      </c>
      <c r="E57" s="264">
        <v>104.58015450995001</v>
      </c>
      <c r="F57" s="264">
        <v>124.28966614762609</v>
      </c>
      <c r="G57" s="264">
        <v>152.1348421971571</v>
      </c>
      <c r="H57" s="264">
        <v>121.8871046688467</v>
      </c>
      <c r="I57" s="264">
        <v>115.18895137836709</v>
      </c>
      <c r="J57" s="264">
        <v>95.916997781069611</v>
      </c>
      <c r="K57" s="264">
        <v>96.540634329256946</v>
      </c>
      <c r="L57" s="264">
        <v>101.5611801163007</v>
      </c>
      <c r="M57" s="264">
        <v>95.412444570620337</v>
      </c>
      <c r="N57" s="264">
        <v>92.483843005723529</v>
      </c>
      <c r="O57" s="264">
        <v>88.432452121214695</v>
      </c>
      <c r="P57" s="264">
        <v>86.816875919586522</v>
      </c>
      <c r="Q57" s="264">
        <v>83.85907406997751</v>
      </c>
      <c r="R57" s="264">
        <v>86.878923242396596</v>
      </c>
      <c r="S57" s="264">
        <v>87.346181400457382</v>
      </c>
      <c r="T57" s="264">
        <v>87.575666426722449</v>
      </c>
      <c r="U57" s="264">
        <v>88.931271350854757</v>
      </c>
      <c r="V57" s="264">
        <v>79.82752429987562</v>
      </c>
      <c r="W57" s="264">
        <v>71.020637857695093</v>
      </c>
      <c r="DA57" s="72" t="s">
        <v>1902</v>
      </c>
    </row>
    <row r="58" spans="1:105" ht="12" customHeight="1" x14ac:dyDescent="0.25">
      <c r="A58" s="64" t="s">
        <v>30</v>
      </c>
      <c r="B58" s="231">
        <v>17.925677829407789</v>
      </c>
      <c r="C58" s="231">
        <v>23.327566851782361</v>
      </c>
      <c r="D58" s="231">
        <v>25.441878959998601</v>
      </c>
      <c r="E58" s="231">
        <v>20.317335894274919</v>
      </c>
      <c r="F58" s="231">
        <v>21.9630726493927</v>
      </c>
      <c r="G58" s="231">
        <v>25.812614143921209</v>
      </c>
      <c r="H58" s="231">
        <v>23.071396543477171</v>
      </c>
      <c r="I58" s="231">
        <v>21.722173491108808</v>
      </c>
      <c r="J58" s="231">
        <v>15.22512423467704</v>
      </c>
      <c r="K58" s="231">
        <v>14.64243214195071</v>
      </c>
      <c r="L58" s="231">
        <v>16.479286685565629</v>
      </c>
      <c r="M58" s="231">
        <v>19.752955790060771</v>
      </c>
      <c r="N58" s="231">
        <v>18.273509269309791</v>
      </c>
      <c r="O58" s="231">
        <v>18.920722337103069</v>
      </c>
      <c r="P58" s="231">
        <v>18.598692251059742</v>
      </c>
      <c r="Q58" s="231">
        <v>16.65134572170312</v>
      </c>
      <c r="R58" s="231">
        <v>15.500892251120071</v>
      </c>
      <c r="S58" s="231">
        <v>15.36925415719652</v>
      </c>
      <c r="T58" s="231">
        <v>17.510729834170782</v>
      </c>
      <c r="U58" s="231">
        <v>17.129985394235309</v>
      </c>
      <c r="V58" s="231">
        <v>9.1230728789658695</v>
      </c>
      <c r="W58" s="231">
        <v>2.4938752716027368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0.82063278311120258</v>
      </c>
      <c r="H60" s="231">
        <v>0.82200550250083804</v>
      </c>
      <c r="I60" s="231">
        <v>0</v>
      </c>
      <c r="J60" s="231">
        <v>0.78515393569111691</v>
      </c>
      <c r="K60" s="231">
        <v>0.79829006861679674</v>
      </c>
      <c r="L60" s="231">
        <v>0.91666247165586301</v>
      </c>
      <c r="M60" s="231">
        <v>0.91417504383635895</v>
      </c>
      <c r="N60" s="231">
        <v>0.90103894172182963</v>
      </c>
      <c r="O60" s="231">
        <v>0.88493725918532251</v>
      </c>
      <c r="P60" s="231">
        <v>0.88517092647298612</v>
      </c>
      <c r="Q60" s="231">
        <v>0.87274908515504857</v>
      </c>
      <c r="R60" s="231">
        <v>0.88748982287715317</v>
      </c>
      <c r="S60" s="231">
        <v>0.30991089478922562</v>
      </c>
      <c r="T60" s="231">
        <v>0.29898190234057198</v>
      </c>
      <c r="U60" s="231">
        <v>0.26725093941416861</v>
      </c>
      <c r="V60" s="231">
        <v>8.9753408321651754E-2</v>
      </c>
      <c r="W60" s="231">
        <v>0.1319142238120872</v>
      </c>
      <c r="DA60" s="73" t="s">
        <v>1905</v>
      </c>
    </row>
    <row r="61" spans="1:105" ht="12" customHeight="1" x14ac:dyDescent="0.25">
      <c r="A61" s="64" t="s">
        <v>160</v>
      </c>
      <c r="B61" s="231">
        <v>1.948481017082849</v>
      </c>
      <c r="C61" s="231">
        <v>0.72592173702068485</v>
      </c>
      <c r="D61" s="231">
        <v>0.73353521285955747</v>
      </c>
      <c r="E61" s="231">
        <v>0.62071436421794479</v>
      </c>
      <c r="F61" s="231">
        <v>0.63919484304418239</v>
      </c>
      <c r="G61" s="231">
        <v>0.72070605301527735</v>
      </c>
      <c r="H61" s="231">
        <v>1.443923602565093</v>
      </c>
      <c r="I61" s="231">
        <v>0.81246520547811818</v>
      </c>
      <c r="J61" s="231">
        <v>0.71256348579895712</v>
      </c>
      <c r="K61" s="231">
        <v>1.4486469554764341</v>
      </c>
      <c r="L61" s="231">
        <v>1.6724491333113209</v>
      </c>
      <c r="M61" s="231">
        <v>1.668229198607327</v>
      </c>
      <c r="N61" s="231">
        <v>1.644885737294705</v>
      </c>
      <c r="O61" s="231">
        <v>1.614246266060738</v>
      </c>
      <c r="P61" s="231">
        <v>0.80912017592636531</v>
      </c>
      <c r="Q61" s="231">
        <v>0.79819108759840374</v>
      </c>
      <c r="R61" s="231">
        <v>0.81157446950343026</v>
      </c>
      <c r="S61" s="231">
        <v>0.60875488689331736</v>
      </c>
      <c r="T61" s="231">
        <v>1.245311816465082</v>
      </c>
      <c r="U61" s="231">
        <v>0.64905466018783098</v>
      </c>
      <c r="V61" s="231">
        <v>0.8527497246386303</v>
      </c>
      <c r="W61" s="231">
        <v>0.96488159195894874</v>
      </c>
      <c r="DA61" s="73" t="s">
        <v>1906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7.4615183491066164</v>
      </c>
      <c r="G62" s="231">
        <v>14.719237848958651</v>
      </c>
      <c r="H62" s="231">
        <v>6.31878801678854</v>
      </c>
      <c r="I62" s="231">
        <v>0.7976622171717318</v>
      </c>
      <c r="J62" s="231">
        <v>1.40213074632019</v>
      </c>
      <c r="K62" s="231">
        <v>4.2833828744308713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4.1953700441538346E-3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50.43440804131226</v>
      </c>
      <c r="C64" s="231">
        <v>45.187777250073601</v>
      </c>
      <c r="D64" s="231">
        <v>56.716323599782427</v>
      </c>
      <c r="E64" s="231">
        <v>57.451417418196421</v>
      </c>
      <c r="F64" s="231">
        <v>64.767712558123051</v>
      </c>
      <c r="G64" s="231">
        <v>75.727235141843053</v>
      </c>
      <c r="H64" s="231">
        <v>69.307356763170034</v>
      </c>
      <c r="I64" s="231">
        <v>85.32841495038717</v>
      </c>
      <c r="J64" s="231">
        <v>72.216830925749974</v>
      </c>
      <c r="K64" s="231">
        <v>69.855424766023575</v>
      </c>
      <c r="L64" s="231">
        <v>75.824477966917968</v>
      </c>
      <c r="M64" s="231">
        <v>65.553435361677145</v>
      </c>
      <c r="N64" s="231">
        <v>64.914153827407517</v>
      </c>
      <c r="O64" s="231">
        <v>59.902471084963977</v>
      </c>
      <c r="P64" s="231">
        <v>59.027549384639173</v>
      </c>
      <c r="Q64" s="231">
        <v>57.842377893656007</v>
      </c>
      <c r="R64" s="231">
        <v>60.698335630063063</v>
      </c>
      <c r="S64" s="231">
        <v>60.727003600264759</v>
      </c>
      <c r="T64" s="231">
        <v>59.265912379058094</v>
      </c>
      <c r="U64" s="231">
        <v>61.491482167639553</v>
      </c>
      <c r="V64" s="231">
        <v>61.316393282835399</v>
      </c>
      <c r="W64" s="231">
        <v>61.519636003436283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29.246259081408351</v>
      </c>
      <c r="C66" s="231">
        <v>30.37881756515069</v>
      </c>
      <c r="D66" s="231">
        <v>33.00946314098978</v>
      </c>
      <c r="E66" s="231">
        <v>25.475192826339651</v>
      </c>
      <c r="F66" s="231">
        <v>28.811732210084418</v>
      </c>
      <c r="G66" s="231">
        <v>33.553693965185047</v>
      </c>
      <c r="H66" s="231">
        <v>20.2632270492042</v>
      </c>
      <c r="I66" s="231">
        <v>5.9471095083031082</v>
      </c>
      <c r="J66" s="231">
        <v>5.1319188334169779</v>
      </c>
      <c r="K66" s="231">
        <v>4.8190709567484591</v>
      </c>
      <c r="L66" s="231">
        <v>6.0313266300702812</v>
      </c>
      <c r="M66" s="231">
        <v>6.709738953310814</v>
      </c>
      <c r="N66" s="231">
        <v>6.6524172773590138</v>
      </c>
      <c r="O66" s="231">
        <v>6.2645699220439388</v>
      </c>
      <c r="P66" s="231">
        <v>6.6698515034243782</v>
      </c>
      <c r="Q66" s="231">
        <v>6.8415832364898348</v>
      </c>
      <c r="R66" s="231">
        <v>8.1133997691170912</v>
      </c>
      <c r="S66" s="231">
        <v>9.4600249017006917</v>
      </c>
      <c r="T66" s="231">
        <v>8.5356522880270003</v>
      </c>
      <c r="U66" s="231">
        <v>8.6158089877131747</v>
      </c>
      <c r="V66" s="231">
        <v>7.8636365470225078</v>
      </c>
      <c r="W66" s="231">
        <v>5.6777739106200462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0.71549400692107501</v>
      </c>
      <c r="F67" s="231">
        <v>0.64643553787510544</v>
      </c>
      <c r="G67" s="231">
        <v>0.78072226112261467</v>
      </c>
      <c r="H67" s="231">
        <v>0.66040719114079061</v>
      </c>
      <c r="I67" s="231">
        <v>0.5811260059181711</v>
      </c>
      <c r="J67" s="231">
        <v>0.44327561941535693</v>
      </c>
      <c r="K67" s="231">
        <v>0.69338656601010229</v>
      </c>
      <c r="L67" s="231">
        <v>0.63697722877962537</v>
      </c>
      <c r="M67" s="231">
        <v>0.81391022312791528</v>
      </c>
      <c r="N67" s="231">
        <v>9.7837952630677183E-2</v>
      </c>
      <c r="O67" s="231">
        <v>0.84550525185764636</v>
      </c>
      <c r="P67" s="231">
        <v>0.8264916780638949</v>
      </c>
      <c r="Q67" s="231">
        <v>0.85282704537508691</v>
      </c>
      <c r="R67" s="231">
        <v>0.86723129971579249</v>
      </c>
      <c r="S67" s="231">
        <v>0.87123295961288116</v>
      </c>
      <c r="T67" s="231">
        <v>0.7190782066609217</v>
      </c>
      <c r="U67" s="231">
        <v>0.77768920166470801</v>
      </c>
      <c r="V67" s="231">
        <v>0.57772308804741346</v>
      </c>
      <c r="W67" s="231">
        <v>0.2325568562649945</v>
      </c>
      <c r="DA67" s="73" t="s">
        <v>1912</v>
      </c>
    </row>
    <row r="68" spans="1:105" ht="12" customHeight="1" x14ac:dyDescent="0.25">
      <c r="A68" s="60" t="s">
        <v>1913</v>
      </c>
      <c r="B68" s="264">
        <v>10.578624996107971</v>
      </c>
      <c r="C68" s="264">
        <v>14.148793679912281</v>
      </c>
      <c r="D68" s="264">
        <v>13.749831303087721</v>
      </c>
      <c r="E68" s="264">
        <v>9.6302936437174012</v>
      </c>
      <c r="F68" s="264">
        <v>10.72037606241067</v>
      </c>
      <c r="G68" s="264">
        <v>14.03270916061885</v>
      </c>
      <c r="H68" s="264">
        <v>15.19980870706274</v>
      </c>
      <c r="I68" s="264">
        <v>21.023893966370931</v>
      </c>
      <c r="J68" s="264">
        <v>13.602949963311129</v>
      </c>
      <c r="K68" s="264">
        <v>13.786135032902591</v>
      </c>
      <c r="L68" s="264">
        <v>20.493261853983249</v>
      </c>
      <c r="M68" s="264">
        <v>20.087232603075531</v>
      </c>
      <c r="N68" s="264">
        <v>19.6410115234616</v>
      </c>
      <c r="O68" s="264">
        <v>18.027825575213171</v>
      </c>
      <c r="P68" s="264">
        <v>20.155327240840901</v>
      </c>
      <c r="Q68" s="264">
        <v>19.863745200212669</v>
      </c>
      <c r="R68" s="264">
        <v>20.536553095496782</v>
      </c>
      <c r="S68" s="264">
        <v>20.006786949637281</v>
      </c>
      <c r="T68" s="264">
        <v>19.900453480027601</v>
      </c>
      <c r="U68" s="264">
        <v>21.473758057266782</v>
      </c>
      <c r="V68" s="264">
        <v>19.446397170682751</v>
      </c>
      <c r="W68" s="264">
        <v>17.69256583720281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14.316510787469387</v>
      </c>
      <c r="C69" s="263">
        <f t="shared" si="3"/>
        <v>14.440644187380791</v>
      </c>
      <c r="D69" s="263">
        <f t="shared" si="3"/>
        <v>16.713145152684387</v>
      </c>
      <c r="E69" s="263">
        <f t="shared" si="3"/>
        <v>14.992128751982033</v>
      </c>
      <c r="F69" s="263">
        <f t="shared" si="3"/>
        <v>17.794575482196123</v>
      </c>
      <c r="G69" s="263">
        <f t="shared" si="3"/>
        <v>21.810136396552174</v>
      </c>
      <c r="H69" s="263">
        <f t="shared" si="3"/>
        <v>17.600156116792544</v>
      </c>
      <c r="I69" s="263">
        <f t="shared" si="3"/>
        <v>16.847014371296943</v>
      </c>
      <c r="J69" s="263">
        <f t="shared" si="3"/>
        <v>13.902764304012276</v>
      </c>
      <c r="K69" s="263">
        <f t="shared" si="3"/>
        <v>13.996206352122789</v>
      </c>
      <c r="L69" s="263">
        <f t="shared" si="3"/>
        <v>14.917119109641025</v>
      </c>
      <c r="M69" s="263">
        <f t="shared" si="3"/>
        <v>14.041682067355303</v>
      </c>
      <c r="N69" s="263">
        <f t="shared" si="3"/>
        <v>13.616269265358781</v>
      </c>
      <c r="O69" s="263">
        <f t="shared" si="3"/>
        <v>12.995525957999956</v>
      </c>
      <c r="P69" s="263">
        <f t="shared" si="3"/>
        <v>12.838650288793573</v>
      </c>
      <c r="Q69" s="263">
        <f t="shared" si="3"/>
        <v>12.414277203105785</v>
      </c>
      <c r="R69" s="263">
        <f t="shared" si="3"/>
        <v>12.859661549389887</v>
      </c>
      <c r="S69" s="263">
        <f t="shared" si="3"/>
        <v>12.908090080352027</v>
      </c>
      <c r="T69" s="263">
        <f t="shared" si="3"/>
        <v>12.936761389442385</v>
      </c>
      <c r="U69" s="263">
        <f t="shared" si="3"/>
        <v>13.178337173283019</v>
      </c>
      <c r="V69" s="263">
        <f t="shared" si="3"/>
        <v>11.834361122217583</v>
      </c>
      <c r="W69" s="263">
        <f t="shared" si="3"/>
        <v>10.540910870143499</v>
      </c>
      <c r="DA69" s="70"/>
    </row>
    <row r="70" spans="1:105" ht="12" customHeight="1" x14ac:dyDescent="0.25">
      <c r="A70" s="60" t="s">
        <v>1916</v>
      </c>
      <c r="B70" s="264">
        <v>11.61472969640795</v>
      </c>
      <c r="C70" s="264">
        <v>11.622343063803161</v>
      </c>
      <c r="D70" s="264">
        <v>13.52180677325684</v>
      </c>
      <c r="E70" s="264">
        <v>12.201018026160799</v>
      </c>
      <c r="F70" s="264">
        <v>14.500461050556339</v>
      </c>
      <c r="G70" s="264">
        <v>17.749064923001619</v>
      </c>
      <c r="H70" s="264">
        <v>14.220162211365411</v>
      </c>
      <c r="I70" s="264">
        <v>13.4387109941428</v>
      </c>
      <c r="J70" s="264">
        <v>11.19031640779143</v>
      </c>
      <c r="K70" s="264">
        <v>11.26307400507995</v>
      </c>
      <c r="L70" s="264">
        <v>11.848804346901719</v>
      </c>
      <c r="M70" s="264">
        <v>11.131451866572339</v>
      </c>
      <c r="N70" s="264">
        <v>10.789781684001049</v>
      </c>
      <c r="O70" s="264">
        <v>10.317119414141681</v>
      </c>
      <c r="P70" s="264">
        <v>10.12863552395174</v>
      </c>
      <c r="Q70" s="264">
        <v>9.783558641497347</v>
      </c>
      <c r="R70" s="264">
        <v>10.135874378279579</v>
      </c>
      <c r="S70" s="264">
        <v>10.190387830053339</v>
      </c>
      <c r="T70" s="264">
        <v>10.21716108311759</v>
      </c>
      <c r="U70" s="264">
        <v>10.375314990933029</v>
      </c>
      <c r="V70" s="264">
        <v>9.3132111683188015</v>
      </c>
      <c r="W70" s="264">
        <v>8.2857410833977418</v>
      </c>
      <c r="DA70" s="72" t="s">
        <v>1917</v>
      </c>
    </row>
    <row r="71" spans="1:105" ht="12" customHeight="1" x14ac:dyDescent="0.25">
      <c r="A71" s="64" t="s">
        <v>30</v>
      </c>
      <c r="B71" s="231">
        <v>2.0913290800975699</v>
      </c>
      <c r="C71" s="231">
        <v>2.7215494660412678</v>
      </c>
      <c r="D71" s="231">
        <v>2.9682192119998292</v>
      </c>
      <c r="E71" s="231">
        <v>2.3703558543320669</v>
      </c>
      <c r="F71" s="231">
        <v>2.5623584757624749</v>
      </c>
      <c r="G71" s="231">
        <v>3.0114716501241352</v>
      </c>
      <c r="H71" s="231">
        <v>2.6916629300723298</v>
      </c>
      <c r="I71" s="231">
        <v>2.5342535739626881</v>
      </c>
      <c r="J71" s="231">
        <v>1.77626449404565</v>
      </c>
      <c r="K71" s="231">
        <v>1.708283749894246</v>
      </c>
      <c r="L71" s="231">
        <v>1.9225834466493179</v>
      </c>
      <c r="M71" s="231">
        <v>2.3045115088404171</v>
      </c>
      <c r="N71" s="231">
        <v>2.1319094147528039</v>
      </c>
      <c r="O71" s="231">
        <v>2.2074176059953521</v>
      </c>
      <c r="P71" s="231">
        <v>2.1698474292902969</v>
      </c>
      <c r="Q71" s="231">
        <v>1.942657000865359</v>
      </c>
      <c r="R71" s="231">
        <v>1.808437429297338</v>
      </c>
      <c r="S71" s="231">
        <v>1.793079651672923</v>
      </c>
      <c r="T71" s="231">
        <v>2.042918480653253</v>
      </c>
      <c r="U71" s="231">
        <v>1.998498295994114</v>
      </c>
      <c r="V71" s="231">
        <v>1.0643585025460149</v>
      </c>
      <c r="W71" s="231">
        <v>0.29095211502031859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9.5740491362973398E-2</v>
      </c>
      <c r="H73" s="231">
        <v>9.5900641958430885E-2</v>
      </c>
      <c r="I73" s="231">
        <v>0</v>
      </c>
      <c r="J73" s="231">
        <v>9.160129249729676E-2</v>
      </c>
      <c r="K73" s="231">
        <v>9.313384133862608E-2</v>
      </c>
      <c r="L73" s="231">
        <v>0.106943955026517</v>
      </c>
      <c r="M73" s="231">
        <v>0.10665375511424161</v>
      </c>
      <c r="N73" s="231">
        <v>0.1051212098675465</v>
      </c>
      <c r="O73" s="231">
        <v>0.1032426802382873</v>
      </c>
      <c r="P73" s="231">
        <v>0.1032699414218481</v>
      </c>
      <c r="Q73" s="231">
        <v>0.10182072660142211</v>
      </c>
      <c r="R73" s="231">
        <v>0.1035404793356676</v>
      </c>
      <c r="S73" s="231">
        <v>3.6156271058742903E-2</v>
      </c>
      <c r="T73" s="231">
        <v>3.4881221939733302E-2</v>
      </c>
      <c r="U73" s="231">
        <v>3.1179276264986261E-2</v>
      </c>
      <c r="V73" s="231">
        <v>1.0471230970859341E-2</v>
      </c>
      <c r="W73" s="231">
        <v>1.5389992778076809E-2</v>
      </c>
      <c r="DA73" s="73" t="s">
        <v>1920</v>
      </c>
    </row>
    <row r="74" spans="1:105" ht="12" customHeight="1" x14ac:dyDescent="0.25">
      <c r="A74" s="64" t="s">
        <v>160</v>
      </c>
      <c r="B74" s="231">
        <v>0.22732278532633171</v>
      </c>
      <c r="C74" s="231">
        <v>8.4690869319079709E-2</v>
      </c>
      <c r="D74" s="231">
        <v>8.5579108166948151E-2</v>
      </c>
      <c r="E74" s="231">
        <v>7.2416675825426713E-2</v>
      </c>
      <c r="F74" s="231">
        <v>7.4572731688487756E-2</v>
      </c>
      <c r="G74" s="231">
        <v>8.4082372851782161E-2</v>
      </c>
      <c r="H74" s="231">
        <v>0.1684577536325938</v>
      </c>
      <c r="I74" s="231">
        <v>9.4787607305780217E-2</v>
      </c>
      <c r="J74" s="231">
        <v>8.3132406676544798E-2</v>
      </c>
      <c r="K74" s="231">
        <v>0.16900881147225019</v>
      </c>
      <c r="L74" s="231">
        <v>0.19511906555298689</v>
      </c>
      <c r="M74" s="231">
        <v>0.19462673983752091</v>
      </c>
      <c r="N74" s="231">
        <v>0.19190333601771509</v>
      </c>
      <c r="O74" s="231">
        <v>0.18832873104041889</v>
      </c>
      <c r="P74" s="231">
        <v>9.4397353858075725E-2</v>
      </c>
      <c r="Q74" s="231">
        <v>9.3122293553146857E-2</v>
      </c>
      <c r="R74" s="231">
        <v>9.4683688108733288E-2</v>
      </c>
      <c r="S74" s="231">
        <v>7.1021403470886854E-2</v>
      </c>
      <c r="T74" s="231">
        <v>0.14528637858759261</v>
      </c>
      <c r="U74" s="231">
        <v>7.5723043688580086E-2</v>
      </c>
      <c r="V74" s="231">
        <v>9.9487467874506616E-2</v>
      </c>
      <c r="W74" s="231">
        <v>0.11256951906187709</v>
      </c>
      <c r="DA74" s="73" t="s">
        <v>1921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0.87051047406243665</v>
      </c>
      <c r="G75" s="231">
        <v>1.7172444157118389</v>
      </c>
      <c r="H75" s="231">
        <v>0.73719193529199434</v>
      </c>
      <c r="I75" s="231">
        <v>9.3060592003368497E-2</v>
      </c>
      <c r="J75" s="231">
        <v>0.16358192040402181</v>
      </c>
      <c r="K75" s="231">
        <v>0.49972800201693379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4.8945983848461283E-4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5.8840142714864143</v>
      </c>
      <c r="C77" s="231">
        <v>5.2719073458419068</v>
      </c>
      <c r="D77" s="231">
        <v>6.6169044199745999</v>
      </c>
      <c r="E77" s="231">
        <v>6.702665365456232</v>
      </c>
      <c r="F77" s="231">
        <v>7.5562331317810036</v>
      </c>
      <c r="G77" s="231">
        <v>8.8348440998816695</v>
      </c>
      <c r="H77" s="231">
        <v>8.0858582890364854</v>
      </c>
      <c r="I77" s="231">
        <v>9.9549817442118123</v>
      </c>
      <c r="J77" s="231">
        <v>8.4252969413374768</v>
      </c>
      <c r="K77" s="231">
        <v>8.1497995560360632</v>
      </c>
      <c r="L77" s="231">
        <v>8.8461890961404048</v>
      </c>
      <c r="M77" s="231">
        <v>7.6479007921956468</v>
      </c>
      <c r="N77" s="231">
        <v>7.5733179465308584</v>
      </c>
      <c r="O77" s="231">
        <v>6.9886216265791106</v>
      </c>
      <c r="P77" s="231">
        <v>6.8865474282078853</v>
      </c>
      <c r="Q77" s="231">
        <v>6.7482774209265148</v>
      </c>
      <c r="R77" s="231">
        <v>7.081472490174006</v>
      </c>
      <c r="S77" s="231">
        <v>7.0848170866975382</v>
      </c>
      <c r="T77" s="231">
        <v>6.9143564442234258</v>
      </c>
      <c r="U77" s="231">
        <v>7.1740062528912629</v>
      </c>
      <c r="V77" s="231">
        <v>7.1535792163307796</v>
      </c>
      <c r="W77" s="231">
        <v>7.1772908670675486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3.4120635594976312</v>
      </c>
      <c r="C79" s="231">
        <v>3.5441953826009049</v>
      </c>
      <c r="D79" s="231">
        <v>3.851104033115464</v>
      </c>
      <c r="E79" s="231">
        <v>2.9721058297396179</v>
      </c>
      <c r="F79" s="231">
        <v>3.3613687578431741</v>
      </c>
      <c r="G79" s="231">
        <v>3.9145976292715812</v>
      </c>
      <c r="H79" s="231">
        <v>2.3640431557404842</v>
      </c>
      <c r="I79" s="231">
        <v>0.69382944263536095</v>
      </c>
      <c r="J79" s="231">
        <v>0.59872386389864585</v>
      </c>
      <c r="K79" s="231">
        <v>0.56222494495398556</v>
      </c>
      <c r="L79" s="231">
        <v>0.7036547735081975</v>
      </c>
      <c r="M79" s="231">
        <v>0.78280287788625935</v>
      </c>
      <c r="N79" s="231">
        <v>0.77611534902521639</v>
      </c>
      <c r="O79" s="231">
        <v>0.7308664909051239</v>
      </c>
      <c r="P79" s="231">
        <v>0.77814934206617548</v>
      </c>
      <c r="Q79" s="231">
        <v>0.79818471092381194</v>
      </c>
      <c r="R79" s="231">
        <v>0.94656330639699171</v>
      </c>
      <c r="S79" s="231">
        <v>1.103669571865078</v>
      </c>
      <c r="T79" s="231">
        <v>0.99582610026981389</v>
      </c>
      <c r="U79" s="231">
        <v>1.0051777152332011</v>
      </c>
      <c r="V79" s="231">
        <v>0.91742426381929032</v>
      </c>
      <c r="W79" s="231">
        <v>0.66240695623900392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8.3474300807458518E-2</v>
      </c>
      <c r="F80" s="231">
        <v>7.5417479418762104E-2</v>
      </c>
      <c r="G80" s="231">
        <v>9.1084263797638176E-2</v>
      </c>
      <c r="H80" s="231">
        <v>7.7047505633092039E-2</v>
      </c>
      <c r="I80" s="231">
        <v>6.7798034023786466E-2</v>
      </c>
      <c r="J80" s="231">
        <v>5.1715488931791523E-2</v>
      </c>
      <c r="K80" s="231">
        <v>8.0895099367845072E-2</v>
      </c>
      <c r="L80" s="231">
        <v>7.4314010024289417E-2</v>
      </c>
      <c r="M80" s="231">
        <v>9.4956192698256517E-2</v>
      </c>
      <c r="N80" s="231">
        <v>1.1414427806912311E-2</v>
      </c>
      <c r="O80" s="231">
        <v>9.8642279383391776E-2</v>
      </c>
      <c r="P80" s="231">
        <v>9.6424029107454179E-2</v>
      </c>
      <c r="Q80" s="231">
        <v>9.9496488627093205E-2</v>
      </c>
      <c r="R80" s="231">
        <v>0.1011769849668422</v>
      </c>
      <c r="S80" s="231">
        <v>0.10164384528816919</v>
      </c>
      <c r="T80" s="231">
        <v>8.3892457443773966E-2</v>
      </c>
      <c r="U80" s="231">
        <v>9.0730406860882365E-2</v>
      </c>
      <c r="V80" s="231">
        <v>6.7401026938864739E-2</v>
      </c>
      <c r="W80" s="231">
        <v>2.7131633230915959E-2</v>
      </c>
      <c r="DA80" s="73" t="s">
        <v>1927</v>
      </c>
    </row>
    <row r="81" spans="1:105" ht="12" customHeight="1" x14ac:dyDescent="0.25">
      <c r="A81" s="61" t="s">
        <v>1928</v>
      </c>
      <c r="B81" s="265">
        <v>2.701781091061437</v>
      </c>
      <c r="C81" s="265">
        <v>2.8183011235776299</v>
      </c>
      <c r="D81" s="265">
        <v>3.1913383794275458</v>
      </c>
      <c r="E81" s="265">
        <v>2.7911107258212331</v>
      </c>
      <c r="F81" s="265">
        <v>3.2941144316397848</v>
      </c>
      <c r="G81" s="265">
        <v>4.0610714735505562</v>
      </c>
      <c r="H81" s="265">
        <v>3.379993905427134</v>
      </c>
      <c r="I81" s="265">
        <v>3.4083033771541431</v>
      </c>
      <c r="J81" s="265">
        <v>2.7124478962208469</v>
      </c>
      <c r="K81" s="265">
        <v>2.7331323470428379</v>
      </c>
      <c r="L81" s="265">
        <v>3.068314762739305</v>
      </c>
      <c r="M81" s="265">
        <v>2.9102302007829648</v>
      </c>
      <c r="N81" s="265">
        <v>2.826487581357731</v>
      </c>
      <c r="O81" s="265">
        <v>2.6784065438582738</v>
      </c>
      <c r="P81" s="265">
        <v>2.710014764841834</v>
      </c>
      <c r="Q81" s="265">
        <v>2.6307185616084379</v>
      </c>
      <c r="R81" s="265">
        <v>2.723787171110307</v>
      </c>
      <c r="S81" s="265">
        <v>2.7177022502986872</v>
      </c>
      <c r="T81" s="265">
        <v>2.7196003063247951</v>
      </c>
      <c r="U81" s="265">
        <v>2.8030221823499888</v>
      </c>
      <c r="V81" s="265">
        <v>2.521149953898782</v>
      </c>
      <c r="W81" s="265">
        <v>2.2551697867457579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5.5615200158783278</v>
      </c>
      <c r="C83" s="225">
        <v>5.1595526470155981</v>
      </c>
      <c r="D83" s="225">
        <v>5.6828036223829974</v>
      </c>
      <c r="E83" s="225">
        <v>5.9949890365843164</v>
      </c>
      <c r="F83" s="225">
        <v>6.7832403556317473</v>
      </c>
      <c r="G83" s="225">
        <v>7.2614520577325177</v>
      </c>
      <c r="H83" s="225">
        <v>6.1138954142979607</v>
      </c>
      <c r="I83" s="225">
        <v>5.3928378825809649</v>
      </c>
      <c r="J83" s="225">
        <v>5.0658902820308427</v>
      </c>
      <c r="K83" s="225">
        <v>4.995582280046003</v>
      </c>
      <c r="L83" s="225">
        <v>4.6724072382294644</v>
      </c>
      <c r="M83" s="225">
        <v>4.4536842141902167</v>
      </c>
      <c r="N83" s="225">
        <v>4.4235329541271122</v>
      </c>
      <c r="O83" s="225">
        <v>4.3028088277443386</v>
      </c>
      <c r="P83" s="225">
        <v>4.1018200057323018</v>
      </c>
      <c r="Q83" s="225">
        <v>3.9563628546861551</v>
      </c>
      <c r="R83" s="225">
        <v>4.0559615935798217</v>
      </c>
      <c r="S83" s="225">
        <v>5.5864860991688179</v>
      </c>
      <c r="T83" s="225">
        <v>3.9581541989108628</v>
      </c>
      <c r="U83" s="225">
        <v>2.918458010891372</v>
      </c>
      <c r="V83" s="225">
        <v>4.0634852393235894</v>
      </c>
      <c r="W83" s="225">
        <v>3.679639271552861</v>
      </c>
      <c r="DA83" s="89" t="s">
        <v>1930</v>
      </c>
    </row>
    <row r="84" spans="1:105" ht="12" customHeight="1" x14ac:dyDescent="0.25">
      <c r="A84" s="55" t="s">
        <v>92</v>
      </c>
      <c r="B84" s="261">
        <v>0.2059306173047937</v>
      </c>
      <c r="C84" s="261">
        <v>0.1910466668400386</v>
      </c>
      <c r="D84" s="261">
        <v>0.21042147733646249</v>
      </c>
      <c r="E84" s="261">
        <v>0.22198100330696649</v>
      </c>
      <c r="F84" s="261">
        <v>0.25116818239820032</v>
      </c>
      <c r="G84" s="261">
        <v>0.26887528957984452</v>
      </c>
      <c r="H84" s="261">
        <v>0.2263838398868174</v>
      </c>
      <c r="I84" s="261">
        <v>0.19968469608970349</v>
      </c>
      <c r="J84" s="261">
        <v>0.18757855945527019</v>
      </c>
      <c r="K84" s="261">
        <v>0.1849752117713645</v>
      </c>
      <c r="L84" s="261">
        <v>0.1730087645291831</v>
      </c>
      <c r="M84" s="261">
        <v>0.16490994132383199</v>
      </c>
      <c r="N84" s="261">
        <v>0.16379350776266349</v>
      </c>
      <c r="O84" s="261">
        <v>0.15932336402588271</v>
      </c>
      <c r="P84" s="261">
        <v>0.15188119856216051</v>
      </c>
      <c r="Q84" s="261">
        <v>0.14649524637288</v>
      </c>
      <c r="R84" s="261">
        <v>0.15018316437446291</v>
      </c>
      <c r="S84" s="261">
        <v>0.20685505539187399</v>
      </c>
      <c r="T84" s="261">
        <v>0.14656157583323129</v>
      </c>
      <c r="U84" s="261">
        <v>0.1080639569819952</v>
      </c>
      <c r="V84" s="261">
        <v>0.15046174810773549</v>
      </c>
      <c r="W84" s="261">
        <v>0.13624879250119551</v>
      </c>
      <c r="DA84" s="67" t="s">
        <v>1931</v>
      </c>
    </row>
    <row r="85" spans="1:105" ht="12" customHeight="1" x14ac:dyDescent="0.25">
      <c r="A85" s="202" t="s">
        <v>93</v>
      </c>
      <c r="B85" s="226">
        <v>9.0802441291142552E-2</v>
      </c>
      <c r="C85" s="226">
        <v>8.4239555907975452E-2</v>
      </c>
      <c r="D85" s="226">
        <v>9.2782627917635266E-2</v>
      </c>
      <c r="E85" s="226">
        <v>9.787965133274304E-2</v>
      </c>
      <c r="F85" s="226">
        <v>0.11074936031809129</v>
      </c>
      <c r="G85" s="226">
        <v>0.1185570801284848</v>
      </c>
      <c r="H85" s="226">
        <v>9.9821025157037835E-2</v>
      </c>
      <c r="I85" s="226">
        <v>8.8048383143475697E-2</v>
      </c>
      <c r="J85" s="226">
        <v>8.2710338828366953E-2</v>
      </c>
      <c r="K85" s="226">
        <v>8.15624263502608E-2</v>
      </c>
      <c r="L85" s="226">
        <v>7.6285976265310543E-2</v>
      </c>
      <c r="M85" s="226">
        <v>7.2714904958595658E-2</v>
      </c>
      <c r="N85" s="226">
        <v>7.2222628024644589E-2</v>
      </c>
      <c r="O85" s="226">
        <v>7.02515759803473E-2</v>
      </c>
      <c r="P85" s="226">
        <v>6.6970049408713678E-2</v>
      </c>
      <c r="Q85" s="226">
        <v>6.4595183476368112E-2</v>
      </c>
      <c r="R85" s="226">
        <v>6.6221323203466784E-2</v>
      </c>
      <c r="S85" s="226">
        <v>9.1210060304905582E-2</v>
      </c>
      <c r="T85" s="226">
        <v>6.462443059371395E-2</v>
      </c>
      <c r="U85" s="226">
        <v>4.7649403658237617E-2</v>
      </c>
      <c r="V85" s="226">
        <v>6.6344161096230009E-2</v>
      </c>
      <c r="W85" s="226">
        <v>6.0077142214203717E-2</v>
      </c>
      <c r="DA85" s="174" t="s">
        <v>1932</v>
      </c>
    </row>
    <row r="86" spans="1:105" ht="12" customHeight="1" x14ac:dyDescent="0.25">
      <c r="A86" s="202" t="s">
        <v>94</v>
      </c>
      <c r="B86" s="226">
        <v>0.70432184333569825</v>
      </c>
      <c r="C86" s="226">
        <v>0.65341590440997832</v>
      </c>
      <c r="D86" s="226">
        <v>0.71968143802377704</v>
      </c>
      <c r="E86" s="226">
        <v>0.7592172134523627</v>
      </c>
      <c r="F86" s="226">
        <v>0.85904291226469875</v>
      </c>
      <c r="G86" s="226">
        <v>0.91960458363510811</v>
      </c>
      <c r="H86" s="226">
        <v>0.77427575120848724</v>
      </c>
      <c r="I86" s="226">
        <v>0.68295960589321592</v>
      </c>
      <c r="J86" s="226">
        <v>0.6415543181238027</v>
      </c>
      <c r="K86" s="226">
        <v>0.6326503743413282</v>
      </c>
      <c r="L86" s="226">
        <v>0.59172285083802012</v>
      </c>
      <c r="M86" s="226">
        <v>0.56402333648945613</v>
      </c>
      <c r="N86" s="226">
        <v>0.56020492155895474</v>
      </c>
      <c r="O86" s="226">
        <v>0.5449161805360252</v>
      </c>
      <c r="P86" s="226">
        <v>0.51946256044581818</v>
      </c>
      <c r="Q86" s="226">
        <v>0.50104158048800362</v>
      </c>
      <c r="R86" s="226">
        <v>0.51365496085339735</v>
      </c>
      <c r="S86" s="226">
        <v>0.70748359726070242</v>
      </c>
      <c r="T86" s="226">
        <v>0.50126843984672098</v>
      </c>
      <c r="U86" s="226">
        <v>0.36959926783037239</v>
      </c>
      <c r="V86" s="226">
        <v>0.51460777015931758</v>
      </c>
      <c r="W86" s="226">
        <v>0.46599676115510352</v>
      </c>
      <c r="DA86" s="174" t="s">
        <v>1933</v>
      </c>
    </row>
    <row r="87" spans="1:105" ht="12" customHeight="1" x14ac:dyDescent="0.25">
      <c r="A87" s="202" t="s">
        <v>95</v>
      </c>
      <c r="B87" s="226">
        <v>0.31099751684850901</v>
      </c>
      <c r="C87" s="226">
        <v>0.2885196954540149</v>
      </c>
      <c r="D87" s="226">
        <v>0.31777963762609129</v>
      </c>
      <c r="E87" s="226">
        <v>0.33523689541428958</v>
      </c>
      <c r="F87" s="226">
        <v>0.37931552898508841</v>
      </c>
      <c r="G87" s="226">
        <v>0.40605689671435208</v>
      </c>
      <c r="H87" s="226">
        <v>0.3418860827053507</v>
      </c>
      <c r="I87" s="226">
        <v>0.30156489330885589</v>
      </c>
      <c r="J87" s="226">
        <v>0.28328214117994321</v>
      </c>
      <c r="K87" s="226">
        <v>0.27935055161941819</v>
      </c>
      <c r="L87" s="226">
        <v>0.26127875915589649</v>
      </c>
      <c r="M87" s="226">
        <v>0.24904787314572471</v>
      </c>
      <c r="N87" s="226">
        <v>0.2473618292257192</v>
      </c>
      <c r="O87" s="226">
        <v>0.24061099430719349</v>
      </c>
      <c r="P87" s="226">
        <v>0.22937179632155499</v>
      </c>
      <c r="Q87" s="226">
        <v>0.22123790259242651</v>
      </c>
      <c r="R87" s="226">
        <v>0.226807416032653</v>
      </c>
      <c r="S87" s="226">
        <v>0.3123936081792924</v>
      </c>
      <c r="T87" s="226">
        <v>0.2213380736973021</v>
      </c>
      <c r="U87" s="226">
        <v>0.1631987643317877</v>
      </c>
      <c r="V87" s="226">
        <v>0.22722813467282449</v>
      </c>
      <c r="W87" s="226">
        <v>0.20576365329281779</v>
      </c>
      <c r="DA87" s="174" t="s">
        <v>1934</v>
      </c>
    </row>
    <row r="88" spans="1:105" ht="12" customHeight="1" x14ac:dyDescent="0.25">
      <c r="A88" s="56" t="s">
        <v>96</v>
      </c>
      <c r="B88" s="262">
        <v>1.165324523863903</v>
      </c>
      <c r="C88" s="262">
        <v>0.95550592128867529</v>
      </c>
      <c r="D88" s="262">
        <v>1.130043329457973</v>
      </c>
      <c r="E88" s="262">
        <v>1.357712663170122</v>
      </c>
      <c r="F88" s="262">
        <v>1.5915944496382941</v>
      </c>
      <c r="G88" s="262">
        <v>1.6440703991242309</v>
      </c>
      <c r="H88" s="262">
        <v>1.1903472616400199</v>
      </c>
      <c r="I88" s="262">
        <v>0.89705279445465758</v>
      </c>
      <c r="J88" s="262">
        <v>0.93042403930518813</v>
      </c>
      <c r="K88" s="262">
        <v>0.91491207453647694</v>
      </c>
      <c r="L88" s="262">
        <v>0.75252789366442974</v>
      </c>
      <c r="M88" s="262">
        <v>0.71627471196293702</v>
      </c>
      <c r="N88" s="262">
        <v>0.7104474674318767</v>
      </c>
      <c r="O88" s="262">
        <v>0.70089615930932725</v>
      </c>
      <c r="P88" s="262">
        <v>0.65434343511218374</v>
      </c>
      <c r="Q88" s="262">
        <v>0.63008146540870857</v>
      </c>
      <c r="R88" s="262">
        <v>0.64323982529719737</v>
      </c>
      <c r="S88" s="262">
        <v>0.89397587917445964</v>
      </c>
      <c r="T88" s="262">
        <v>0.63383269455542801</v>
      </c>
      <c r="U88" s="262">
        <v>0.46191740197161951</v>
      </c>
      <c r="V88" s="262">
        <v>0.63627584251472369</v>
      </c>
      <c r="W88" s="262">
        <v>0.56675272500913709</v>
      </c>
      <c r="DA88" s="68" t="s">
        <v>1935</v>
      </c>
    </row>
    <row r="89" spans="1:105" ht="12" customHeight="1" x14ac:dyDescent="0.25">
      <c r="A89" s="37" t="s">
        <v>160</v>
      </c>
      <c r="B89" s="228">
        <v>2.8980672326872719E-2</v>
      </c>
      <c r="C89" s="228">
        <v>7.0473668253911896E-3</v>
      </c>
      <c r="D89" s="228">
        <v>8.8218882873422905E-3</v>
      </c>
      <c r="E89" s="228">
        <v>1.093067726009778E-2</v>
      </c>
      <c r="F89" s="228">
        <v>1.2126462318058541E-2</v>
      </c>
      <c r="G89" s="228">
        <v>1.1740849673821659E-2</v>
      </c>
      <c r="H89" s="228">
        <v>1.4926752486835639E-2</v>
      </c>
      <c r="I89" s="228">
        <v>3.8293807888656918E-3</v>
      </c>
      <c r="J89" s="228">
        <v>5.36443419130878E-3</v>
      </c>
      <c r="K89" s="228">
        <v>1.0831236278608221E-2</v>
      </c>
      <c r="L89" s="228">
        <v>6.4961163348437054E-3</v>
      </c>
      <c r="M89" s="228">
        <v>6.2560096957866556E-3</v>
      </c>
      <c r="N89" s="228">
        <v>6.071444086732815E-3</v>
      </c>
      <c r="O89" s="228">
        <v>6.575082246946147E-3</v>
      </c>
      <c r="P89" s="228">
        <v>2.4545461769785049E-3</v>
      </c>
      <c r="Q89" s="228">
        <v>2.2730394994288608E-3</v>
      </c>
      <c r="R89" s="228">
        <v>2.3230142182247429E-3</v>
      </c>
      <c r="S89" s="228">
        <v>2.507026115220916E-3</v>
      </c>
      <c r="T89" s="228">
        <v>3.755061001656128E-3</v>
      </c>
      <c r="U89" s="228">
        <v>1.260531833000525E-3</v>
      </c>
      <c r="V89" s="228">
        <v>2.3777944555333969E-3</v>
      </c>
      <c r="W89" s="228">
        <v>2.4711119707147302E-3</v>
      </c>
      <c r="DA89" s="69" t="s">
        <v>1936</v>
      </c>
    </row>
    <row r="90" spans="1:105" ht="12" customHeight="1" x14ac:dyDescent="0.25">
      <c r="A90" s="37" t="s">
        <v>162</v>
      </c>
      <c r="B90" s="228">
        <v>0.7501346128756855</v>
      </c>
      <c r="C90" s="228">
        <v>0.43869032440374639</v>
      </c>
      <c r="D90" s="228">
        <v>0.68210095724720421</v>
      </c>
      <c r="E90" s="228">
        <v>1.0117099557131699</v>
      </c>
      <c r="F90" s="228">
        <v>1.228738364068181</v>
      </c>
      <c r="G90" s="228">
        <v>1.233654248212172</v>
      </c>
      <c r="H90" s="228">
        <v>0.71647402818461492</v>
      </c>
      <c r="I90" s="228">
        <v>0.40217721417754071</v>
      </c>
      <c r="J90" s="228">
        <v>0.54367427566357274</v>
      </c>
      <c r="K90" s="228">
        <v>0.52229468893233677</v>
      </c>
      <c r="L90" s="228">
        <v>0.29451695725217791</v>
      </c>
      <c r="M90" s="228">
        <v>0.2458312847881686</v>
      </c>
      <c r="N90" s="228">
        <v>0.2396048834667871</v>
      </c>
      <c r="O90" s="228">
        <v>0.24399230926524071</v>
      </c>
      <c r="P90" s="228">
        <v>0.17906591627454541</v>
      </c>
      <c r="Q90" s="228">
        <v>0.1647199671055733</v>
      </c>
      <c r="R90" s="228">
        <v>0.1737401828047746</v>
      </c>
      <c r="S90" s="228">
        <v>0.25009110760807529</v>
      </c>
      <c r="T90" s="228">
        <v>0.1787079455600831</v>
      </c>
      <c r="U90" s="228">
        <v>0.1194228706535479</v>
      </c>
      <c r="V90" s="228">
        <v>0.17097370514310739</v>
      </c>
      <c r="W90" s="228">
        <v>0.15755498936761991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0.38620923866134488</v>
      </c>
      <c r="C93" s="228">
        <v>0.50976823005953764</v>
      </c>
      <c r="D93" s="228">
        <v>0.43912048392342629</v>
      </c>
      <c r="E93" s="228">
        <v>0.33507203019685478</v>
      </c>
      <c r="F93" s="228">
        <v>0.35072962325205398</v>
      </c>
      <c r="G93" s="228">
        <v>0.3986753012382373</v>
      </c>
      <c r="H93" s="228">
        <v>0.45894648096856971</v>
      </c>
      <c r="I93" s="228">
        <v>0.49104619948825112</v>
      </c>
      <c r="J93" s="228">
        <v>0.38138532945030662</v>
      </c>
      <c r="K93" s="228">
        <v>0.38178614932553201</v>
      </c>
      <c r="L93" s="228">
        <v>0.45151482007740817</v>
      </c>
      <c r="M93" s="228">
        <v>0.46418741747898179</v>
      </c>
      <c r="N93" s="228">
        <v>0.46477113987835678</v>
      </c>
      <c r="O93" s="228">
        <v>0.45032876779714037</v>
      </c>
      <c r="P93" s="228">
        <v>0.47282297266065981</v>
      </c>
      <c r="Q93" s="228">
        <v>0.46308845880370642</v>
      </c>
      <c r="R93" s="228">
        <v>0.46717662827419798</v>
      </c>
      <c r="S93" s="228">
        <v>0.64137774545116344</v>
      </c>
      <c r="T93" s="228">
        <v>0.45136968799368871</v>
      </c>
      <c r="U93" s="228">
        <v>0.34123399948507099</v>
      </c>
      <c r="V93" s="228">
        <v>0.46292434291608281</v>
      </c>
      <c r="W93" s="228">
        <v>0.40672662367080242</v>
      </c>
      <c r="DA93" s="69" t="s">
        <v>1940</v>
      </c>
    </row>
    <row r="94" spans="1:105" ht="12" customHeight="1" x14ac:dyDescent="0.25">
      <c r="A94" s="132" t="s">
        <v>1941</v>
      </c>
      <c r="B94" s="318">
        <v>3.0841430732342809</v>
      </c>
      <c r="C94" s="318">
        <v>2.9868249031149152</v>
      </c>
      <c r="D94" s="318">
        <v>3.2120951120210579</v>
      </c>
      <c r="E94" s="318">
        <v>3.222961609907832</v>
      </c>
      <c r="F94" s="318">
        <v>3.5913699220273738</v>
      </c>
      <c r="G94" s="318">
        <v>3.904287808550496</v>
      </c>
      <c r="H94" s="318">
        <v>3.4811814537002479</v>
      </c>
      <c r="I94" s="318">
        <v>3.2235275096910558</v>
      </c>
      <c r="J94" s="318">
        <v>2.940340885138272</v>
      </c>
      <c r="K94" s="318">
        <v>2.9021316414271552</v>
      </c>
      <c r="L94" s="318">
        <v>2.8175829937766248</v>
      </c>
      <c r="M94" s="318">
        <v>2.6867134463096711</v>
      </c>
      <c r="N94" s="318">
        <v>2.6695026001232538</v>
      </c>
      <c r="O94" s="318">
        <v>2.586810553585563</v>
      </c>
      <c r="P94" s="318">
        <v>2.4797909658818709</v>
      </c>
      <c r="Q94" s="318">
        <v>2.392911476347769</v>
      </c>
      <c r="R94" s="318">
        <v>2.4558549038186439</v>
      </c>
      <c r="S94" s="318">
        <v>3.3745678988575838</v>
      </c>
      <c r="T94" s="318">
        <v>2.390528984384467</v>
      </c>
      <c r="U94" s="318">
        <v>1.7680292161173601</v>
      </c>
      <c r="V94" s="318">
        <v>2.4685675827727569</v>
      </c>
      <c r="W94" s="318">
        <v>2.2448001973804028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1.0000000000000002</v>
      </c>
      <c r="D98" s="234">
        <f t="shared" si="4"/>
        <v>1.0000000000000002</v>
      </c>
      <c r="E98" s="234">
        <f t="shared" si="4"/>
        <v>1</v>
      </c>
      <c r="F98" s="234">
        <f t="shared" si="4"/>
        <v>1</v>
      </c>
      <c r="G98" s="234">
        <f t="shared" si="4"/>
        <v>0.99999999999999989</v>
      </c>
      <c r="H98" s="234">
        <f t="shared" si="4"/>
        <v>0.99999999999999989</v>
      </c>
      <c r="I98" s="234">
        <f t="shared" si="4"/>
        <v>0.99999999999999978</v>
      </c>
      <c r="J98" s="234">
        <f t="shared" si="4"/>
        <v>0.99999999999999989</v>
      </c>
      <c r="K98" s="234">
        <f t="shared" si="4"/>
        <v>0.99999999999999989</v>
      </c>
      <c r="L98" s="234">
        <f t="shared" si="4"/>
        <v>1</v>
      </c>
      <c r="M98" s="234">
        <f t="shared" si="4"/>
        <v>1.0000000000000004</v>
      </c>
      <c r="N98" s="234">
        <f t="shared" si="4"/>
        <v>1.0000000000000002</v>
      </c>
      <c r="O98" s="234">
        <f t="shared" si="4"/>
        <v>1</v>
      </c>
      <c r="P98" s="234">
        <f t="shared" si="4"/>
        <v>1.0000000000000002</v>
      </c>
      <c r="Q98" s="234">
        <f t="shared" si="4"/>
        <v>0.99999999999999956</v>
      </c>
      <c r="R98" s="234">
        <f t="shared" si="4"/>
        <v>0.99999999999999989</v>
      </c>
      <c r="S98" s="234">
        <f t="shared" si="4"/>
        <v>0.99999999999999978</v>
      </c>
      <c r="T98" s="234">
        <f t="shared" si="4"/>
        <v>1.0000000000000002</v>
      </c>
      <c r="U98" s="234">
        <f t="shared" si="4"/>
        <v>0.99999999999999989</v>
      </c>
      <c r="V98" s="234">
        <f t="shared" si="4"/>
        <v>0.99999999999999978</v>
      </c>
      <c r="W98" s="234">
        <f t="shared" si="4"/>
        <v>0.99999999999999989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5.00000000000622E-3</v>
      </c>
      <c r="C99" s="268">
        <f t="shared" si="5"/>
        <v>4.9999999999908252E-3</v>
      </c>
      <c r="D99" s="268">
        <f t="shared" si="5"/>
        <v>5.0000000000069971E-3</v>
      </c>
      <c r="E99" s="268">
        <f t="shared" si="5"/>
        <v>5.0000000000036569E-3</v>
      </c>
      <c r="F99" s="268">
        <f t="shared" si="5"/>
        <v>5.0000000000038425E-3</v>
      </c>
      <c r="G99" s="268">
        <f t="shared" si="5"/>
        <v>5.0000000000044236E-3</v>
      </c>
      <c r="H99" s="268">
        <f t="shared" si="5"/>
        <v>5.0000000000076901E-3</v>
      </c>
      <c r="I99" s="268">
        <f t="shared" si="5"/>
        <v>4.9999999999902518E-3</v>
      </c>
      <c r="J99" s="268">
        <f t="shared" si="5"/>
        <v>4.9999999999922121E-3</v>
      </c>
      <c r="K99" s="268">
        <f t="shared" si="5"/>
        <v>4.9999999999894556E-3</v>
      </c>
      <c r="L99" s="268">
        <f t="shared" si="5"/>
        <v>4.9999999999864398E-3</v>
      </c>
      <c r="M99" s="268">
        <f t="shared" si="5"/>
        <v>4.9999999999805296E-3</v>
      </c>
      <c r="N99" s="268">
        <f t="shared" si="5"/>
        <v>4.9999999999814412E-3</v>
      </c>
      <c r="O99" s="268">
        <f t="shared" si="5"/>
        <v>4.9999999999877434E-3</v>
      </c>
      <c r="P99" s="268">
        <f t="shared" si="5"/>
        <v>4.9999999999862498E-3</v>
      </c>
      <c r="Q99" s="268">
        <f t="shared" si="5"/>
        <v>4.9999999999874962E-3</v>
      </c>
      <c r="R99" s="268">
        <f t="shared" si="5"/>
        <v>4.9999999999870348E-3</v>
      </c>
      <c r="S99" s="268">
        <f t="shared" si="5"/>
        <v>4.9999999999878917E-3</v>
      </c>
      <c r="T99" s="268">
        <f t="shared" si="5"/>
        <v>4.999999999986438E-3</v>
      </c>
      <c r="U99" s="268">
        <f t="shared" si="5"/>
        <v>4.9999999999851543E-3</v>
      </c>
      <c r="V99" s="268">
        <f t="shared" si="5"/>
        <v>4.9999999999796379E-3</v>
      </c>
      <c r="W99" s="268">
        <f t="shared" si="5"/>
        <v>4.9999999999811827E-3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7.0000000000087085E-3</v>
      </c>
      <c r="C100" s="269">
        <f t="shared" si="6"/>
        <v>6.9999999999871528E-3</v>
      </c>
      <c r="D100" s="269">
        <f t="shared" si="6"/>
        <v>7.0000000000097944E-3</v>
      </c>
      <c r="E100" s="269">
        <f t="shared" si="6"/>
        <v>7.0000000000051193E-3</v>
      </c>
      <c r="F100" s="269">
        <f t="shared" si="6"/>
        <v>7.0000000000053769E-3</v>
      </c>
      <c r="G100" s="269">
        <f t="shared" si="6"/>
        <v>7.0000000000061922E-3</v>
      </c>
      <c r="H100" s="269">
        <f t="shared" si="6"/>
        <v>7.0000000000107676E-3</v>
      </c>
      <c r="I100" s="269">
        <f t="shared" si="6"/>
        <v>6.9999999999863505E-3</v>
      </c>
      <c r="J100" s="269">
        <f t="shared" si="6"/>
        <v>6.9999999999890931E-3</v>
      </c>
      <c r="K100" s="269">
        <f t="shared" si="6"/>
        <v>6.9999999999852376E-3</v>
      </c>
      <c r="L100" s="269">
        <f t="shared" si="6"/>
        <v>6.9999999999810145E-3</v>
      </c>
      <c r="M100" s="269">
        <f t="shared" si="6"/>
        <v>6.9999999999727407E-3</v>
      </c>
      <c r="N100" s="269">
        <f t="shared" si="6"/>
        <v>6.9999999999740192E-3</v>
      </c>
      <c r="O100" s="269">
        <f t="shared" si="6"/>
        <v>6.9999999999828385E-3</v>
      </c>
      <c r="P100" s="269">
        <f t="shared" si="6"/>
        <v>6.9999999999807491E-3</v>
      </c>
      <c r="Q100" s="269">
        <f t="shared" si="6"/>
        <v>6.9999999999824977E-3</v>
      </c>
      <c r="R100" s="269">
        <f t="shared" si="6"/>
        <v>6.9999999999818515E-3</v>
      </c>
      <c r="S100" s="269">
        <f t="shared" si="6"/>
        <v>6.9999999999830484E-3</v>
      </c>
      <c r="T100" s="269">
        <f t="shared" si="6"/>
        <v>6.9999999999810058E-3</v>
      </c>
      <c r="U100" s="269">
        <f t="shared" si="6"/>
        <v>6.9999999999792147E-3</v>
      </c>
      <c r="V100" s="269">
        <f t="shared" si="6"/>
        <v>6.9999999999714908E-3</v>
      </c>
      <c r="W100" s="269">
        <f t="shared" si="6"/>
        <v>6.9999999999736558E-3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4.0000000000049774E-2</v>
      </c>
      <c r="C101" s="269">
        <f t="shared" si="7"/>
        <v>3.9999999999926594E-2</v>
      </c>
      <c r="D101" s="269">
        <f t="shared" si="7"/>
        <v>4.0000000000055984E-2</v>
      </c>
      <c r="E101" s="269">
        <f t="shared" si="7"/>
        <v>4.0000000000029248E-2</v>
      </c>
      <c r="F101" s="269">
        <f t="shared" si="7"/>
        <v>4.000000000003074E-2</v>
      </c>
      <c r="G101" s="269">
        <f t="shared" si="7"/>
        <v>4.0000000000035375E-2</v>
      </c>
      <c r="H101" s="269">
        <f t="shared" si="7"/>
        <v>4.0000000000061528E-2</v>
      </c>
      <c r="I101" s="269">
        <f t="shared" si="7"/>
        <v>3.9999999999922015E-2</v>
      </c>
      <c r="J101" s="269">
        <f t="shared" si="7"/>
        <v>3.999999999993769E-2</v>
      </c>
      <c r="K101" s="269">
        <f t="shared" si="7"/>
        <v>3.9999999999915645E-2</v>
      </c>
      <c r="L101" s="269">
        <f t="shared" si="7"/>
        <v>3.9999999999891525E-2</v>
      </c>
      <c r="M101" s="269">
        <f t="shared" si="7"/>
        <v>3.999999999984423E-2</v>
      </c>
      <c r="N101" s="269">
        <f t="shared" si="7"/>
        <v>3.9999999999851529E-2</v>
      </c>
      <c r="O101" s="269">
        <f t="shared" si="7"/>
        <v>3.9999999999901947E-2</v>
      </c>
      <c r="P101" s="269">
        <f t="shared" si="7"/>
        <v>3.9999999999889999E-2</v>
      </c>
      <c r="Q101" s="269">
        <f t="shared" si="7"/>
        <v>3.9999999999899984E-2</v>
      </c>
      <c r="R101" s="269">
        <f t="shared" si="7"/>
        <v>3.9999999999896278E-2</v>
      </c>
      <c r="S101" s="269">
        <f t="shared" si="7"/>
        <v>3.9999999999903127E-2</v>
      </c>
      <c r="T101" s="269">
        <f t="shared" si="7"/>
        <v>3.999999999989149E-2</v>
      </c>
      <c r="U101" s="269">
        <f t="shared" si="7"/>
        <v>3.9999999999881221E-2</v>
      </c>
      <c r="V101" s="269">
        <f t="shared" si="7"/>
        <v>3.9999999999837103E-2</v>
      </c>
      <c r="W101" s="269">
        <f t="shared" si="7"/>
        <v>3.9999999999849462E-2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2.0000000000024876E-2</v>
      </c>
      <c r="C102" s="269">
        <f t="shared" si="8"/>
        <v>1.9999999999963294E-2</v>
      </c>
      <c r="D102" s="269">
        <f t="shared" si="8"/>
        <v>2.0000000000027992E-2</v>
      </c>
      <c r="E102" s="269">
        <f t="shared" si="8"/>
        <v>2.0000000000014624E-2</v>
      </c>
      <c r="F102" s="269">
        <f t="shared" si="8"/>
        <v>2.000000000001537E-2</v>
      </c>
      <c r="G102" s="269">
        <f t="shared" si="8"/>
        <v>2.0000000000017688E-2</v>
      </c>
      <c r="H102" s="269">
        <f t="shared" si="8"/>
        <v>2.0000000000030764E-2</v>
      </c>
      <c r="I102" s="269">
        <f t="shared" si="8"/>
        <v>1.9999999999961007E-2</v>
      </c>
      <c r="J102" s="269">
        <f t="shared" si="8"/>
        <v>1.9999999999968848E-2</v>
      </c>
      <c r="K102" s="269">
        <f t="shared" si="8"/>
        <v>1.9999999999957822E-2</v>
      </c>
      <c r="L102" s="269">
        <f t="shared" si="8"/>
        <v>1.9999999999945756E-2</v>
      </c>
      <c r="M102" s="269">
        <f t="shared" si="8"/>
        <v>1.9999999999922111E-2</v>
      </c>
      <c r="N102" s="269">
        <f t="shared" si="8"/>
        <v>1.9999999999925765E-2</v>
      </c>
      <c r="O102" s="269">
        <f t="shared" si="8"/>
        <v>1.9999999999950974E-2</v>
      </c>
      <c r="P102" s="269">
        <f t="shared" si="8"/>
        <v>1.9999999999944996E-2</v>
      </c>
      <c r="Q102" s="269">
        <f t="shared" si="8"/>
        <v>1.9999999999949995E-2</v>
      </c>
      <c r="R102" s="269">
        <f t="shared" si="8"/>
        <v>1.9999999999948143E-2</v>
      </c>
      <c r="S102" s="269">
        <f t="shared" si="8"/>
        <v>1.9999999999951567E-2</v>
      </c>
      <c r="T102" s="269">
        <f t="shared" si="8"/>
        <v>1.9999999999945742E-2</v>
      </c>
      <c r="U102" s="269">
        <f t="shared" si="8"/>
        <v>1.999999999994061E-2</v>
      </c>
      <c r="V102" s="269">
        <f t="shared" si="8"/>
        <v>1.9999999999918552E-2</v>
      </c>
      <c r="W102" s="269">
        <f t="shared" si="8"/>
        <v>1.9999999999924734E-2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1.1933976535113737E-2</v>
      </c>
      <c r="C103" s="270">
        <f t="shared" si="9"/>
        <v>1.2103286672030644E-2</v>
      </c>
      <c r="D103" s="270">
        <f t="shared" si="9"/>
        <v>1.1928612827889198E-2</v>
      </c>
      <c r="E103" s="270">
        <f t="shared" si="9"/>
        <v>1.2082254319101883E-2</v>
      </c>
      <c r="F103" s="270">
        <f t="shared" si="9"/>
        <v>1.2144775931789495E-2</v>
      </c>
      <c r="G103" s="270">
        <f t="shared" si="9"/>
        <v>1.2091123209216391E-2</v>
      </c>
      <c r="H103" s="270">
        <f t="shared" si="9"/>
        <v>1.1961022051238937E-2</v>
      </c>
      <c r="I103" s="270">
        <f t="shared" si="9"/>
        <v>1.2109198738144644E-2</v>
      </c>
      <c r="J103" s="270">
        <f t="shared" si="9"/>
        <v>1.1963423480260301E-2</v>
      </c>
      <c r="K103" s="270">
        <f t="shared" si="9"/>
        <v>1.1967228963658325E-2</v>
      </c>
      <c r="L103" s="270">
        <f t="shared" si="9"/>
        <v>1.2235502892812026E-2</v>
      </c>
      <c r="M103" s="270">
        <f t="shared" si="9"/>
        <v>1.2470121783774457E-2</v>
      </c>
      <c r="N103" s="270">
        <f t="shared" si="9"/>
        <v>1.2501225275309695E-2</v>
      </c>
      <c r="O103" s="270">
        <f t="shared" si="9"/>
        <v>1.2473199996688531E-2</v>
      </c>
      <c r="P103" s="270">
        <f t="shared" si="9"/>
        <v>1.2927680944158424E-2</v>
      </c>
      <c r="Q103" s="270">
        <f t="shared" si="9"/>
        <v>1.3019843014464646E-2</v>
      </c>
      <c r="R103" s="270">
        <f t="shared" si="9"/>
        <v>1.2939846850608016E-2</v>
      </c>
      <c r="S103" s="270">
        <f t="shared" si="9"/>
        <v>1.2897671841109451E-2</v>
      </c>
      <c r="T103" s="270">
        <f t="shared" si="9"/>
        <v>1.2861010940315113E-2</v>
      </c>
      <c r="U103" s="270">
        <f t="shared" si="9"/>
        <v>1.3032732209313601E-2</v>
      </c>
      <c r="V103" s="270">
        <f t="shared" si="9"/>
        <v>1.291116756618137E-2</v>
      </c>
      <c r="W103" s="270">
        <f t="shared" si="9"/>
        <v>1.2777229248795213E-2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2.7230716618631478E-2</v>
      </c>
      <c r="C104" s="271">
        <f t="shared" si="10"/>
        <v>3.2618648382900142E-2</v>
      </c>
      <c r="D104" s="271">
        <f t="shared" si="10"/>
        <v>2.9232738634662837E-2</v>
      </c>
      <c r="E104" s="271">
        <f t="shared" si="10"/>
        <v>2.4727573260641594E-2</v>
      </c>
      <c r="F104" s="271">
        <f t="shared" si="10"/>
        <v>2.3626723134808923E-2</v>
      </c>
      <c r="G104" s="271">
        <f t="shared" si="10"/>
        <v>2.4755649299287582E-2</v>
      </c>
      <c r="H104" s="271">
        <f t="shared" si="10"/>
        <v>3.0158347105127235E-2</v>
      </c>
      <c r="I104" s="271">
        <f t="shared" si="10"/>
        <v>3.7515871946530145E-2</v>
      </c>
      <c r="J104" s="271">
        <f t="shared" si="10"/>
        <v>3.259556374478019E-2</v>
      </c>
      <c r="K104" s="271">
        <f t="shared" si="10"/>
        <v>3.272786007635816E-2</v>
      </c>
      <c r="L104" s="271">
        <f t="shared" si="10"/>
        <v>3.9496826243201888E-2</v>
      </c>
      <c r="M104" s="271">
        <f t="shared" si="10"/>
        <v>4.0327257230824885E-2</v>
      </c>
      <c r="N104" s="271">
        <f t="shared" si="10"/>
        <v>4.049833975664608E-2</v>
      </c>
      <c r="O104" s="271">
        <f t="shared" si="10"/>
        <v>3.9689450875606949E-2</v>
      </c>
      <c r="P104" s="271">
        <f t="shared" si="10"/>
        <v>4.2239251091091397E-2</v>
      </c>
      <c r="Q104" s="271">
        <f t="shared" si="10"/>
        <v>4.2630648211711974E-2</v>
      </c>
      <c r="R104" s="271">
        <f t="shared" si="10"/>
        <v>4.2593681173319894E-2</v>
      </c>
      <c r="S104" s="271">
        <f t="shared" si="10"/>
        <v>4.1974927352791742E-2</v>
      </c>
      <c r="T104" s="271">
        <f t="shared" si="10"/>
        <v>4.1819683771941285E-2</v>
      </c>
      <c r="U104" s="271">
        <f t="shared" si="10"/>
        <v>4.3007762179638288E-2</v>
      </c>
      <c r="V104" s="271">
        <f t="shared" si="10"/>
        <v>4.3186833753589476E-2</v>
      </c>
      <c r="W104" s="271">
        <f t="shared" si="10"/>
        <v>4.3632191059848537E-2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0.82832260324920659</v>
      </c>
      <c r="C105" s="271">
        <f t="shared" si="11"/>
        <v>0.81079217964986805</v>
      </c>
      <c r="D105" s="271">
        <f t="shared" si="11"/>
        <v>0.82187700712698564</v>
      </c>
      <c r="E105" s="271">
        <f t="shared" si="11"/>
        <v>0.83624000961877831</v>
      </c>
      <c r="F105" s="271">
        <f t="shared" si="11"/>
        <v>0.8397246717448823</v>
      </c>
      <c r="G105" s="271">
        <f t="shared" si="11"/>
        <v>0.83614067349301557</v>
      </c>
      <c r="H105" s="271">
        <f t="shared" si="11"/>
        <v>0.81886208172101826</v>
      </c>
      <c r="I105" s="271">
        <f t="shared" si="11"/>
        <v>0.79500632498984314</v>
      </c>
      <c r="J105" s="271">
        <f t="shared" si="11"/>
        <v>0.81100642667556022</v>
      </c>
      <c r="K105" s="271">
        <f t="shared" si="11"/>
        <v>0.81057633301267307</v>
      </c>
      <c r="L105" s="271">
        <f t="shared" si="11"/>
        <v>0.78849694587928854</v>
      </c>
      <c r="M105" s="271">
        <f t="shared" si="11"/>
        <v>0.78558649380607093</v>
      </c>
      <c r="N105" s="271">
        <f t="shared" si="11"/>
        <v>0.78500412439798728</v>
      </c>
      <c r="O105" s="271">
        <f t="shared" si="11"/>
        <v>0.78763856940431032</v>
      </c>
      <c r="P105" s="271">
        <f t="shared" si="11"/>
        <v>0.77896806554030118</v>
      </c>
      <c r="Q105" s="271">
        <f t="shared" si="11"/>
        <v>0.77761473497019906</v>
      </c>
      <c r="R105" s="271">
        <f t="shared" si="11"/>
        <v>0.77781384714665935</v>
      </c>
      <c r="S105" s="271">
        <f t="shared" si="11"/>
        <v>0.77984978446673625</v>
      </c>
      <c r="T105" s="271">
        <f t="shared" si="11"/>
        <v>0.78038667468362555</v>
      </c>
      <c r="U105" s="271">
        <f t="shared" si="11"/>
        <v>0.7763867007676214</v>
      </c>
      <c r="V105" s="271">
        <f t="shared" si="11"/>
        <v>0.77593125700587939</v>
      </c>
      <c r="W105" s="271">
        <f t="shared" si="11"/>
        <v>0.77463015511418643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0.60139996476061197</v>
      </c>
      <c r="C106" s="320">
        <f t="shared" si="12"/>
        <v>0.53897010979236804</v>
      </c>
      <c r="D106" s="320">
        <f t="shared" si="12"/>
        <v>0.57827085183812954</v>
      </c>
      <c r="E106" s="320">
        <f t="shared" si="12"/>
        <v>0.63017689911343244</v>
      </c>
      <c r="F106" s="320">
        <f t="shared" si="12"/>
        <v>0.64283531228814217</v>
      </c>
      <c r="G106" s="320">
        <f t="shared" si="12"/>
        <v>0.62984359599895334</v>
      </c>
      <c r="H106" s="320">
        <f t="shared" si="12"/>
        <v>0.56754252251162596</v>
      </c>
      <c r="I106" s="320">
        <f t="shared" si="12"/>
        <v>0.48237405876875999</v>
      </c>
      <c r="J106" s="320">
        <f t="shared" si="12"/>
        <v>0.53937672880239329</v>
      </c>
      <c r="K106" s="320">
        <f t="shared" si="12"/>
        <v>0.53784416570968974</v>
      </c>
      <c r="L106" s="320">
        <f t="shared" si="12"/>
        <v>0.45935672718594089</v>
      </c>
      <c r="M106" s="320">
        <f t="shared" si="12"/>
        <v>0.44952601688253169</v>
      </c>
      <c r="N106" s="320">
        <f t="shared" si="12"/>
        <v>0.44751795975927139</v>
      </c>
      <c r="O106" s="320">
        <f t="shared" si="12"/>
        <v>0.45689314544092036</v>
      </c>
      <c r="P106" s="320">
        <f t="shared" si="12"/>
        <v>0.42697430644787443</v>
      </c>
      <c r="Q106" s="320">
        <f t="shared" si="12"/>
        <v>0.42235933320593416</v>
      </c>
      <c r="R106" s="320">
        <f t="shared" si="12"/>
        <v>0.42286650403566178</v>
      </c>
      <c r="S106" s="320">
        <f t="shared" si="12"/>
        <v>0.43005872319347321</v>
      </c>
      <c r="T106" s="320">
        <f t="shared" si="12"/>
        <v>0.43188930991744962</v>
      </c>
      <c r="U106" s="320">
        <f t="shared" si="12"/>
        <v>0.41798868260397054</v>
      </c>
      <c r="V106" s="320">
        <f t="shared" si="12"/>
        <v>0.41604097572596854</v>
      </c>
      <c r="W106" s="320">
        <f t="shared" si="12"/>
        <v>0.41102856294878337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0.22692263848859465</v>
      </c>
      <c r="C107" s="320">
        <f t="shared" si="13"/>
        <v>0.27182206985750007</v>
      </c>
      <c r="D107" s="320">
        <f t="shared" si="13"/>
        <v>0.24360615528885618</v>
      </c>
      <c r="E107" s="320">
        <f t="shared" si="13"/>
        <v>0.20606311050534584</v>
      </c>
      <c r="F107" s="320">
        <f t="shared" si="13"/>
        <v>0.19688935945674013</v>
      </c>
      <c r="G107" s="320">
        <f t="shared" si="13"/>
        <v>0.20629707749406223</v>
      </c>
      <c r="H107" s="320">
        <f t="shared" si="13"/>
        <v>0.25131955920939231</v>
      </c>
      <c r="I107" s="320">
        <f t="shared" si="13"/>
        <v>0.3126322662210832</v>
      </c>
      <c r="J107" s="320">
        <f t="shared" si="13"/>
        <v>0.27162969787316704</v>
      </c>
      <c r="K107" s="320">
        <f t="shared" si="13"/>
        <v>0.27273216730298333</v>
      </c>
      <c r="L107" s="320">
        <f t="shared" si="13"/>
        <v>0.32914021869334764</v>
      </c>
      <c r="M107" s="320">
        <f t="shared" si="13"/>
        <v>0.33606047692353919</v>
      </c>
      <c r="N107" s="320">
        <f t="shared" si="13"/>
        <v>0.33748616463871589</v>
      </c>
      <c r="O107" s="320">
        <f t="shared" si="13"/>
        <v>0.33074542396338991</v>
      </c>
      <c r="P107" s="320">
        <f t="shared" si="13"/>
        <v>0.35199375909242681</v>
      </c>
      <c r="Q107" s="320">
        <f t="shared" si="13"/>
        <v>0.3552554017642649</v>
      </c>
      <c r="R107" s="320">
        <f t="shared" si="13"/>
        <v>0.35494734311099752</v>
      </c>
      <c r="S107" s="320">
        <f t="shared" si="13"/>
        <v>0.34979106127326298</v>
      </c>
      <c r="T107" s="320">
        <f t="shared" si="13"/>
        <v>0.34849736476617582</v>
      </c>
      <c r="U107" s="320">
        <f t="shared" si="13"/>
        <v>0.35839801816365097</v>
      </c>
      <c r="V107" s="320">
        <f t="shared" si="13"/>
        <v>0.3598902812799108</v>
      </c>
      <c r="W107" s="320">
        <f t="shared" si="13"/>
        <v>0.363601592165403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6.0512703596958588E-2</v>
      </c>
      <c r="C108" s="321">
        <f t="shared" si="14"/>
        <v>7.2485885295333369E-2</v>
      </c>
      <c r="D108" s="321">
        <f t="shared" si="14"/>
        <v>6.4961641410361648E-2</v>
      </c>
      <c r="E108" s="321">
        <f t="shared" si="14"/>
        <v>5.4950162801425562E-2</v>
      </c>
      <c r="F108" s="321">
        <f t="shared" si="14"/>
        <v>5.2503829188464073E-2</v>
      </c>
      <c r="G108" s="321">
        <f t="shared" si="14"/>
        <v>5.5012553998416619E-2</v>
      </c>
      <c r="H108" s="321">
        <f t="shared" si="14"/>
        <v>6.7018549122504684E-2</v>
      </c>
      <c r="I108" s="321">
        <f t="shared" si="14"/>
        <v>8.3368604325622236E-2</v>
      </c>
      <c r="J108" s="321">
        <f t="shared" si="14"/>
        <v>7.2434586099511242E-2</v>
      </c>
      <c r="K108" s="321">
        <f t="shared" si="14"/>
        <v>7.2728577947462278E-2</v>
      </c>
      <c r="L108" s="321">
        <f t="shared" si="14"/>
        <v>8.7770724984892787E-2</v>
      </c>
      <c r="M108" s="321">
        <f t="shared" si="14"/>
        <v>8.9616127179610455E-2</v>
      </c>
      <c r="N108" s="321">
        <f t="shared" si="14"/>
        <v>8.9996310570324256E-2</v>
      </c>
      <c r="O108" s="321">
        <f t="shared" si="14"/>
        <v>8.8198779723570708E-2</v>
      </c>
      <c r="P108" s="321">
        <f t="shared" si="14"/>
        <v>9.3865002424647168E-2</v>
      </c>
      <c r="Q108" s="321">
        <f t="shared" si="14"/>
        <v>9.4734773803804045E-2</v>
      </c>
      <c r="R108" s="321">
        <f t="shared" si="14"/>
        <v>9.465262482959938E-2</v>
      </c>
      <c r="S108" s="321">
        <f t="shared" si="14"/>
        <v>9.3277616339536823E-2</v>
      </c>
      <c r="T108" s="321">
        <f t="shared" si="14"/>
        <v>9.2932630604313629E-2</v>
      </c>
      <c r="U108" s="321">
        <f t="shared" si="14"/>
        <v>9.5572804843640294E-2</v>
      </c>
      <c r="V108" s="321">
        <f t="shared" si="14"/>
        <v>9.5970741674642882E-2</v>
      </c>
      <c r="W108" s="321">
        <f t="shared" si="14"/>
        <v>9.6960424577440835E-2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0.99999999999999978</v>
      </c>
      <c r="D110" s="234">
        <f t="shared" si="15"/>
        <v>1.0000000000000002</v>
      </c>
      <c r="E110" s="234">
        <f t="shared" si="15"/>
        <v>0.99999999999999978</v>
      </c>
      <c r="F110" s="234">
        <f t="shared" si="15"/>
        <v>1.0000000000000002</v>
      </c>
      <c r="G110" s="234">
        <f t="shared" si="15"/>
        <v>1</v>
      </c>
      <c r="H110" s="234">
        <f t="shared" si="15"/>
        <v>1</v>
      </c>
      <c r="I110" s="234">
        <f t="shared" si="15"/>
        <v>1</v>
      </c>
      <c r="J110" s="234">
        <f t="shared" si="15"/>
        <v>0.99999999999999989</v>
      </c>
      <c r="K110" s="234">
        <f t="shared" si="15"/>
        <v>1</v>
      </c>
      <c r="L110" s="234">
        <f t="shared" si="15"/>
        <v>1</v>
      </c>
      <c r="M110" s="234">
        <f t="shared" si="15"/>
        <v>0.99999999999999956</v>
      </c>
      <c r="N110" s="234">
        <f t="shared" si="15"/>
        <v>0.99999999999999944</v>
      </c>
      <c r="O110" s="234">
        <f t="shared" si="15"/>
        <v>1</v>
      </c>
      <c r="P110" s="234">
        <f t="shared" si="15"/>
        <v>1.0000000000000004</v>
      </c>
      <c r="Q110" s="234">
        <f t="shared" si="15"/>
        <v>1.0000000000000002</v>
      </c>
      <c r="R110" s="234">
        <f t="shared" si="15"/>
        <v>0.99999999999999967</v>
      </c>
      <c r="S110" s="234">
        <f t="shared" si="15"/>
        <v>0.99999999999999989</v>
      </c>
      <c r="T110" s="234">
        <f t="shared" si="15"/>
        <v>0.99999999999999978</v>
      </c>
      <c r="U110" s="234">
        <f t="shared" si="15"/>
        <v>1</v>
      </c>
      <c r="V110" s="234">
        <f t="shared" si="15"/>
        <v>0.99999999999999989</v>
      </c>
      <c r="W110" s="234">
        <f t="shared" si="15"/>
        <v>0.99999999999999967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5.2781221197408098E-3</v>
      </c>
      <c r="C111" s="301">
        <f t="shared" si="16"/>
        <v>5.2781221197648843E-3</v>
      </c>
      <c r="D111" s="301">
        <f t="shared" si="16"/>
        <v>5.2781221197450269E-3</v>
      </c>
      <c r="E111" s="301">
        <f t="shared" si="16"/>
        <v>5.2781221197436183E-3</v>
      </c>
      <c r="F111" s="301">
        <f t="shared" si="16"/>
        <v>5.2781221197434483E-3</v>
      </c>
      <c r="G111" s="301">
        <f t="shared" si="16"/>
        <v>5.2781221197466116E-3</v>
      </c>
      <c r="H111" s="301">
        <f t="shared" si="16"/>
        <v>5.2781221197441526E-3</v>
      </c>
      <c r="I111" s="301">
        <f t="shared" si="16"/>
        <v>5.2781221197602457E-3</v>
      </c>
      <c r="J111" s="301">
        <f t="shared" si="16"/>
        <v>5.2781221197636917E-3</v>
      </c>
      <c r="K111" s="301">
        <f t="shared" si="16"/>
        <v>5.2781221197663293E-3</v>
      </c>
      <c r="L111" s="301">
        <f t="shared" si="16"/>
        <v>5.2781221197611555E-3</v>
      </c>
      <c r="M111" s="301">
        <f t="shared" si="16"/>
        <v>5.2781221197642503E-3</v>
      </c>
      <c r="N111" s="301">
        <f t="shared" si="16"/>
        <v>5.2781221197645452E-3</v>
      </c>
      <c r="O111" s="301">
        <f t="shared" si="16"/>
        <v>5.2781221197617818E-3</v>
      </c>
      <c r="P111" s="301">
        <f t="shared" si="16"/>
        <v>5.278122119762153E-3</v>
      </c>
      <c r="Q111" s="301">
        <f t="shared" si="16"/>
        <v>5.2781221197618642E-3</v>
      </c>
      <c r="R111" s="301">
        <f t="shared" si="16"/>
        <v>5.2781221197614981E-3</v>
      </c>
      <c r="S111" s="301">
        <f t="shared" si="16"/>
        <v>5.2781221197619943E-3</v>
      </c>
      <c r="T111" s="301">
        <f t="shared" si="16"/>
        <v>5.2781221197624193E-3</v>
      </c>
      <c r="U111" s="301">
        <f t="shared" si="16"/>
        <v>5.2781221197622432E-3</v>
      </c>
      <c r="V111" s="301">
        <f t="shared" si="16"/>
        <v>5.2781221197664135E-3</v>
      </c>
      <c r="W111" s="301">
        <f t="shared" si="16"/>
        <v>5.2781221197658063E-3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7.4900519068517362E-3</v>
      </c>
      <c r="C112" s="235">
        <f t="shared" si="17"/>
        <v>7.4900519068858999E-3</v>
      </c>
      <c r="D112" s="235">
        <f t="shared" si="17"/>
        <v>7.4900519068577193E-3</v>
      </c>
      <c r="E112" s="235">
        <f t="shared" si="17"/>
        <v>7.4900519068557252E-3</v>
      </c>
      <c r="F112" s="235">
        <f t="shared" si="17"/>
        <v>7.490051906855478E-3</v>
      </c>
      <c r="G112" s="235">
        <f t="shared" si="17"/>
        <v>7.4900519068599753E-3</v>
      </c>
      <c r="H112" s="235">
        <f t="shared" si="17"/>
        <v>7.4900519068564807E-3</v>
      </c>
      <c r="I112" s="235">
        <f t="shared" si="17"/>
        <v>7.4900519068793123E-3</v>
      </c>
      <c r="J112" s="235">
        <f t="shared" si="17"/>
        <v>7.4900519068842085E-3</v>
      </c>
      <c r="K112" s="235">
        <f t="shared" si="17"/>
        <v>7.4900519068879503E-3</v>
      </c>
      <c r="L112" s="235">
        <f t="shared" si="17"/>
        <v>7.490051906880602E-3</v>
      </c>
      <c r="M112" s="235">
        <f t="shared" si="17"/>
        <v>7.4900519068849978E-3</v>
      </c>
      <c r="N112" s="235">
        <f t="shared" si="17"/>
        <v>7.4900519068854168E-3</v>
      </c>
      <c r="O112" s="235">
        <f t="shared" si="17"/>
        <v>7.4900519068814963E-3</v>
      </c>
      <c r="P112" s="235">
        <f t="shared" si="17"/>
        <v>7.4900519068820254E-3</v>
      </c>
      <c r="Q112" s="235">
        <f t="shared" si="17"/>
        <v>7.4900519068816116E-3</v>
      </c>
      <c r="R112" s="235">
        <f t="shared" si="17"/>
        <v>7.4900519068810956E-3</v>
      </c>
      <c r="S112" s="235">
        <f t="shared" si="17"/>
        <v>7.4900519068817981E-3</v>
      </c>
      <c r="T112" s="235">
        <f t="shared" si="17"/>
        <v>7.4900519068823983E-3</v>
      </c>
      <c r="U112" s="235">
        <f t="shared" si="17"/>
        <v>7.4900519068821503E-3</v>
      </c>
      <c r="V112" s="235">
        <f t="shared" si="17"/>
        <v>7.4900519068880657E-3</v>
      </c>
      <c r="W112" s="235">
        <f t="shared" si="17"/>
        <v>7.4900519068872061E-3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2.6652580694100373E-2</v>
      </c>
      <c r="C113" s="235">
        <f t="shared" si="18"/>
        <v>2.6652580694221939E-2</v>
      </c>
      <c r="D113" s="235">
        <f t="shared" si="18"/>
        <v>2.6652580694121672E-2</v>
      </c>
      <c r="E113" s="235">
        <f t="shared" si="18"/>
        <v>2.6652580694114549E-2</v>
      </c>
      <c r="F113" s="235">
        <f t="shared" si="18"/>
        <v>2.6652580694113692E-2</v>
      </c>
      <c r="G113" s="235">
        <f t="shared" si="18"/>
        <v>2.6652580694129686E-2</v>
      </c>
      <c r="H113" s="235">
        <f t="shared" si="18"/>
        <v>2.6652580694117252E-2</v>
      </c>
      <c r="I113" s="235">
        <f t="shared" si="18"/>
        <v>2.665258069419851E-2</v>
      </c>
      <c r="J113" s="235">
        <f t="shared" si="18"/>
        <v>2.6652580694215909E-2</v>
      </c>
      <c r="K113" s="235">
        <f t="shared" si="18"/>
        <v>2.6652580694229239E-2</v>
      </c>
      <c r="L113" s="235">
        <f t="shared" si="18"/>
        <v>2.6652580694203107E-2</v>
      </c>
      <c r="M113" s="235">
        <f t="shared" si="18"/>
        <v>2.6652580694218733E-2</v>
      </c>
      <c r="N113" s="235">
        <f t="shared" si="18"/>
        <v>2.6652580694220225E-2</v>
      </c>
      <c r="O113" s="235">
        <f t="shared" si="18"/>
        <v>2.6652580694206267E-2</v>
      </c>
      <c r="P113" s="235">
        <f t="shared" si="18"/>
        <v>2.6652580694208144E-2</v>
      </c>
      <c r="Q113" s="235">
        <f t="shared" si="18"/>
        <v>2.6652580694206684E-2</v>
      </c>
      <c r="R113" s="235">
        <f t="shared" si="18"/>
        <v>2.6652580694204848E-2</v>
      </c>
      <c r="S113" s="235">
        <f t="shared" si="18"/>
        <v>2.665258069420735E-2</v>
      </c>
      <c r="T113" s="235">
        <f t="shared" si="18"/>
        <v>2.6652580694209484E-2</v>
      </c>
      <c r="U113" s="235">
        <f t="shared" si="18"/>
        <v>2.6652580694208606E-2</v>
      </c>
      <c r="V113" s="235">
        <f t="shared" si="18"/>
        <v>2.6652580694229665E-2</v>
      </c>
      <c r="W113" s="235">
        <f t="shared" si="18"/>
        <v>2.6652580694226585E-2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2.1112488478963236E-2</v>
      </c>
      <c r="C114" s="235">
        <f t="shared" si="19"/>
        <v>2.111248847905953E-2</v>
      </c>
      <c r="D114" s="235">
        <f t="shared" si="19"/>
        <v>2.1112488478980104E-2</v>
      </c>
      <c r="E114" s="235">
        <f t="shared" si="19"/>
        <v>2.1112488478974466E-2</v>
      </c>
      <c r="F114" s="235">
        <f t="shared" si="19"/>
        <v>2.1112488478973793E-2</v>
      </c>
      <c r="G114" s="235">
        <f t="shared" si="19"/>
        <v>2.1112488478986457E-2</v>
      </c>
      <c r="H114" s="235">
        <f t="shared" si="19"/>
        <v>2.1112488478976607E-2</v>
      </c>
      <c r="I114" s="235">
        <f t="shared" si="19"/>
        <v>2.1112488479040983E-2</v>
      </c>
      <c r="J114" s="235">
        <f t="shared" si="19"/>
        <v>2.1112488479054767E-2</v>
      </c>
      <c r="K114" s="235">
        <f t="shared" si="19"/>
        <v>2.1112488479065314E-2</v>
      </c>
      <c r="L114" s="235">
        <f t="shared" si="19"/>
        <v>2.1112488479044619E-2</v>
      </c>
      <c r="M114" s="235">
        <f t="shared" si="19"/>
        <v>2.1112488479056998E-2</v>
      </c>
      <c r="N114" s="235">
        <f t="shared" si="19"/>
        <v>2.1112488479058181E-2</v>
      </c>
      <c r="O114" s="235">
        <f t="shared" si="19"/>
        <v>2.111248847904712E-2</v>
      </c>
      <c r="P114" s="235">
        <f t="shared" si="19"/>
        <v>2.1112488479048605E-2</v>
      </c>
      <c r="Q114" s="235">
        <f t="shared" si="19"/>
        <v>2.111248847904745E-2</v>
      </c>
      <c r="R114" s="235">
        <f t="shared" si="19"/>
        <v>2.1112488479045993E-2</v>
      </c>
      <c r="S114" s="235">
        <f t="shared" si="19"/>
        <v>2.111248847904797E-2</v>
      </c>
      <c r="T114" s="235">
        <f t="shared" si="19"/>
        <v>2.1112488479049674E-2</v>
      </c>
      <c r="U114" s="235">
        <f t="shared" si="19"/>
        <v>2.1112488479048966E-2</v>
      </c>
      <c r="V114" s="235">
        <f t="shared" si="19"/>
        <v>2.1112488479065647E-2</v>
      </c>
      <c r="W114" s="235">
        <f t="shared" si="19"/>
        <v>2.1112488479063218E-2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1.2100947639263684E-2</v>
      </c>
      <c r="C115" s="302">
        <f t="shared" si="20"/>
        <v>1.3136618482175665E-2</v>
      </c>
      <c r="D115" s="302">
        <f t="shared" si="20"/>
        <v>1.2398214976599493E-2</v>
      </c>
      <c r="E115" s="302">
        <f t="shared" si="20"/>
        <v>1.1888940357969469E-2</v>
      </c>
      <c r="F115" s="302">
        <f t="shared" si="20"/>
        <v>1.1796999519496006E-2</v>
      </c>
      <c r="G115" s="302">
        <f t="shared" si="20"/>
        <v>1.1901656861023973E-2</v>
      </c>
      <c r="H115" s="302">
        <f t="shared" si="20"/>
        <v>1.257758234759551E-2</v>
      </c>
      <c r="I115" s="302">
        <f t="shared" si="20"/>
        <v>1.4040723385390391E-2</v>
      </c>
      <c r="J115" s="302">
        <f t="shared" si="20"/>
        <v>1.2980244833253534E-2</v>
      </c>
      <c r="K115" s="302">
        <f t="shared" si="20"/>
        <v>1.3006848001097577E-2</v>
      </c>
      <c r="L115" s="302">
        <f t="shared" si="20"/>
        <v>1.4590998505537222E-2</v>
      </c>
      <c r="M115" s="302">
        <f t="shared" si="20"/>
        <v>1.5051472288578222E-2</v>
      </c>
      <c r="N115" s="302">
        <f t="shared" si="20"/>
        <v>1.5126774725849857E-2</v>
      </c>
      <c r="O115" s="302">
        <f t="shared" si="20"/>
        <v>1.4917081221956566E-2</v>
      </c>
      <c r="P115" s="302">
        <f t="shared" si="20"/>
        <v>1.6052283492576955E-2</v>
      </c>
      <c r="Q115" s="302">
        <f t="shared" si="20"/>
        <v>1.6262404785248392E-2</v>
      </c>
      <c r="R115" s="302">
        <f t="shared" si="20"/>
        <v>1.6152976136855526E-2</v>
      </c>
      <c r="S115" s="302">
        <f t="shared" si="20"/>
        <v>1.5951849801283013E-2</v>
      </c>
      <c r="T115" s="302">
        <f t="shared" si="20"/>
        <v>1.5869617651691328E-2</v>
      </c>
      <c r="U115" s="302">
        <f t="shared" si="20"/>
        <v>1.6371344815683565E-2</v>
      </c>
      <c r="V115" s="302">
        <f t="shared" si="20"/>
        <v>1.6261808230370937E-2</v>
      </c>
      <c r="W115" s="302">
        <f t="shared" si="20"/>
        <v>1.6201508356757554E-2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6.0799367750396412E-2</v>
      </c>
      <c r="C116" s="303">
        <f t="shared" si="21"/>
        <v>7.0494944357324882E-2</v>
      </c>
      <c r="D116" s="303">
        <f t="shared" si="21"/>
        <v>6.4250539303078474E-2</v>
      </c>
      <c r="E116" s="303">
        <f t="shared" si="21"/>
        <v>5.6711753144598413E-2</v>
      </c>
      <c r="F116" s="303">
        <f t="shared" si="21"/>
        <v>5.4989695136592638E-2</v>
      </c>
      <c r="G116" s="303">
        <f t="shared" si="21"/>
        <v>5.6756063373532395E-2</v>
      </c>
      <c r="H116" s="303">
        <f t="shared" si="21"/>
        <v>6.5904637514098849E-2</v>
      </c>
      <c r="I116" s="303">
        <f t="shared" si="21"/>
        <v>8.0574643251308906E-2</v>
      </c>
      <c r="J116" s="303">
        <f t="shared" si="21"/>
        <v>7.0452663116796099E-2</v>
      </c>
      <c r="K116" s="303">
        <f t="shared" si="21"/>
        <v>7.0707773654857725E-2</v>
      </c>
      <c r="L116" s="303">
        <f t="shared" si="21"/>
        <v>8.5052780595099478E-2</v>
      </c>
      <c r="M116" s="303">
        <f t="shared" si="21"/>
        <v>8.7004859131794149E-2</v>
      </c>
      <c r="N116" s="303">
        <f t="shared" si="21"/>
        <v>8.7413109303569159E-2</v>
      </c>
      <c r="O116" s="303">
        <f t="shared" si="21"/>
        <v>8.549934277314683E-2</v>
      </c>
      <c r="P116" s="303">
        <f t="shared" si="21"/>
        <v>9.168563154570615E-2</v>
      </c>
      <c r="Q116" s="303">
        <f t="shared" si="21"/>
        <v>9.2677206125277911E-2</v>
      </c>
      <c r="R116" s="303">
        <f t="shared" si="21"/>
        <v>9.2583673483214821E-2</v>
      </c>
      <c r="S116" s="303">
        <f t="shared" si="21"/>
        <v>9.1022262887715866E-2</v>
      </c>
      <c r="T116" s="303">
        <f t="shared" si="21"/>
        <v>9.0635264084914555E-2</v>
      </c>
      <c r="U116" s="303">
        <f t="shared" si="21"/>
        <v>9.3644394715064222E-2</v>
      </c>
      <c r="V116" s="303">
        <f t="shared" si="21"/>
        <v>9.4108577764746071E-2</v>
      </c>
      <c r="W116" s="303">
        <f t="shared" si="21"/>
        <v>9.5272502640920909E-2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2.3107244617391019E-2</v>
      </c>
      <c r="C117" s="304">
        <f t="shared" si="22"/>
        <v>2.2166417532030136E-2</v>
      </c>
      <c r="D117" s="304">
        <f t="shared" si="22"/>
        <v>2.2774617045273619E-2</v>
      </c>
      <c r="E117" s="304">
        <f t="shared" si="22"/>
        <v>2.3496772700763779E-2</v>
      </c>
      <c r="F117" s="304">
        <f t="shared" si="22"/>
        <v>2.3660958945638064E-2</v>
      </c>
      <c r="G117" s="304">
        <f t="shared" si="22"/>
        <v>2.3492219909085822E-2</v>
      </c>
      <c r="H117" s="304">
        <f t="shared" si="22"/>
        <v>2.261402385177947E-2</v>
      </c>
      <c r="I117" s="304">
        <f t="shared" si="22"/>
        <v>2.1193787816964568E-2</v>
      </c>
      <c r="J117" s="304">
        <f t="shared" si="22"/>
        <v>2.2175334241689923E-2</v>
      </c>
      <c r="K117" s="304">
        <f t="shared" si="22"/>
        <v>2.2150599672820889E-2</v>
      </c>
      <c r="L117" s="304">
        <f t="shared" si="22"/>
        <v>2.0756963959395493E-2</v>
      </c>
      <c r="M117" s="304">
        <f t="shared" si="22"/>
        <v>2.0559553659801496E-2</v>
      </c>
      <c r="N117" s="304">
        <f t="shared" si="22"/>
        <v>2.0518933708875375E-2</v>
      </c>
      <c r="O117" s="304">
        <f t="shared" si="22"/>
        <v>2.0704806328126046E-2</v>
      </c>
      <c r="P117" s="304">
        <f t="shared" si="22"/>
        <v>2.0089470910518888E-2</v>
      </c>
      <c r="Q117" s="304">
        <f t="shared" si="22"/>
        <v>1.9989948534746126E-2</v>
      </c>
      <c r="R117" s="304">
        <f t="shared" si="22"/>
        <v>2.0002176810217601E-2</v>
      </c>
      <c r="S117" s="304">
        <f t="shared" si="22"/>
        <v>2.0154779514969287E-2</v>
      </c>
      <c r="T117" s="304">
        <f t="shared" si="22"/>
        <v>2.0193628935014422E-2</v>
      </c>
      <c r="U117" s="304">
        <f t="shared" si="22"/>
        <v>1.9895917368576332E-2</v>
      </c>
      <c r="V117" s="304">
        <f t="shared" si="22"/>
        <v>1.9855918671681065E-2</v>
      </c>
      <c r="W117" s="304">
        <f t="shared" si="22"/>
        <v>1.9748827947377614E-2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3.7692123133005392E-2</v>
      </c>
      <c r="C118" s="304">
        <f t="shared" si="23"/>
        <v>4.8328526825294753E-2</v>
      </c>
      <c r="D118" s="304">
        <f t="shared" si="23"/>
        <v>4.1475922257804859E-2</v>
      </c>
      <c r="E118" s="304">
        <f t="shared" si="23"/>
        <v>3.3214980443834634E-2</v>
      </c>
      <c r="F118" s="304">
        <f t="shared" si="23"/>
        <v>3.1328736190954574E-2</v>
      </c>
      <c r="G118" s="304">
        <f t="shared" si="23"/>
        <v>3.3263843464446566E-2</v>
      </c>
      <c r="H118" s="304">
        <f t="shared" si="23"/>
        <v>4.3290613662319372E-2</v>
      </c>
      <c r="I118" s="304">
        <f t="shared" si="23"/>
        <v>5.9380855434344341E-2</v>
      </c>
      <c r="J118" s="304">
        <f t="shared" si="23"/>
        <v>4.8277328875106176E-2</v>
      </c>
      <c r="K118" s="304">
        <f t="shared" si="23"/>
        <v>4.8557173982036836E-2</v>
      </c>
      <c r="L118" s="304">
        <f t="shared" si="23"/>
        <v>6.4295816635703981E-2</v>
      </c>
      <c r="M118" s="304">
        <f t="shared" si="23"/>
        <v>6.6445305471992649E-2</v>
      </c>
      <c r="N118" s="304">
        <f t="shared" si="23"/>
        <v>6.689417559469378E-2</v>
      </c>
      <c r="O118" s="304">
        <f t="shared" si="23"/>
        <v>6.4794536445020784E-2</v>
      </c>
      <c r="P118" s="304">
        <f t="shared" si="23"/>
        <v>7.159616063518727E-2</v>
      </c>
      <c r="Q118" s="304">
        <f t="shared" si="23"/>
        <v>7.2687257590531781E-2</v>
      </c>
      <c r="R118" s="304">
        <f t="shared" si="23"/>
        <v>7.2581496672997223E-2</v>
      </c>
      <c r="S118" s="304">
        <f t="shared" si="23"/>
        <v>7.0867483372746579E-2</v>
      </c>
      <c r="T118" s="304">
        <f t="shared" si="23"/>
        <v>7.0441635149900136E-2</v>
      </c>
      <c r="U118" s="304">
        <f t="shared" si="23"/>
        <v>7.3748477346487887E-2</v>
      </c>
      <c r="V118" s="304">
        <f t="shared" si="23"/>
        <v>7.4252659093065013E-2</v>
      </c>
      <c r="W118" s="304">
        <f t="shared" si="23"/>
        <v>7.5523674693543291E-2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0.76687811984125553</v>
      </c>
      <c r="C119" s="303">
        <f t="shared" si="24"/>
        <v>0.75943976718981632</v>
      </c>
      <c r="D119" s="303">
        <f t="shared" si="24"/>
        <v>0.76429387745358557</v>
      </c>
      <c r="E119" s="303">
        <f t="shared" si="24"/>
        <v>0.76981439343650093</v>
      </c>
      <c r="F119" s="303">
        <f t="shared" si="24"/>
        <v>0.77105374042592312</v>
      </c>
      <c r="G119" s="303">
        <f t="shared" si="24"/>
        <v>0.7697733014753404</v>
      </c>
      <c r="H119" s="303">
        <f t="shared" si="24"/>
        <v>0.76302248804881168</v>
      </c>
      <c r="I119" s="303">
        <f t="shared" si="24"/>
        <v>0.75186016739541672</v>
      </c>
      <c r="J119" s="303">
        <f t="shared" si="24"/>
        <v>0.75960721359547601</v>
      </c>
      <c r="K119" s="303">
        <f t="shared" si="24"/>
        <v>0.7594120708805725</v>
      </c>
      <c r="L119" s="303">
        <f t="shared" si="24"/>
        <v>0.74836063843295764</v>
      </c>
      <c r="M119" s="303">
        <f t="shared" si="24"/>
        <v>0.74663902216175404</v>
      </c>
      <c r="N119" s="303">
        <f t="shared" si="24"/>
        <v>0.74629763938094418</v>
      </c>
      <c r="O119" s="303">
        <f t="shared" si="24"/>
        <v>0.74777054524792463</v>
      </c>
      <c r="P119" s="303">
        <f t="shared" si="24"/>
        <v>0.74260272816636452</v>
      </c>
      <c r="Q119" s="303">
        <f t="shared" si="24"/>
        <v>0.74174936060933028</v>
      </c>
      <c r="R119" s="303">
        <f t="shared" si="24"/>
        <v>0.74190952293564116</v>
      </c>
      <c r="S119" s="303">
        <f t="shared" si="24"/>
        <v>0.74313795040007447</v>
      </c>
      <c r="T119" s="303">
        <f t="shared" si="24"/>
        <v>0.74347120838230307</v>
      </c>
      <c r="U119" s="303">
        <f t="shared" si="24"/>
        <v>0.74100234107069718</v>
      </c>
      <c r="V119" s="303">
        <f t="shared" si="24"/>
        <v>0.74078769004539868</v>
      </c>
      <c r="W119" s="303">
        <f t="shared" si="24"/>
        <v>0.74005888257790797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0.69321733852173073</v>
      </c>
      <c r="C120" s="304">
        <f t="shared" si="25"/>
        <v>0.66499252596090397</v>
      </c>
      <c r="D120" s="304">
        <f t="shared" si="25"/>
        <v>0.68323851135820857</v>
      </c>
      <c r="E120" s="304">
        <f t="shared" si="25"/>
        <v>0.70490318102291361</v>
      </c>
      <c r="F120" s="304">
        <f t="shared" si="25"/>
        <v>0.70982876836914244</v>
      </c>
      <c r="G120" s="304">
        <f t="shared" si="25"/>
        <v>0.70476659727257462</v>
      </c>
      <c r="H120" s="304">
        <f t="shared" si="25"/>
        <v>0.67842071555338468</v>
      </c>
      <c r="I120" s="304">
        <f t="shared" si="25"/>
        <v>0.63581363450893691</v>
      </c>
      <c r="J120" s="304">
        <f t="shared" si="25"/>
        <v>0.66526002725069788</v>
      </c>
      <c r="K120" s="304">
        <f t="shared" si="25"/>
        <v>0.66451799018462665</v>
      </c>
      <c r="L120" s="304">
        <f t="shared" si="25"/>
        <v>0.62270891878186496</v>
      </c>
      <c r="M120" s="304">
        <f t="shared" si="25"/>
        <v>0.61678660979404509</v>
      </c>
      <c r="N120" s="304">
        <f t="shared" si="25"/>
        <v>0.61556801126626104</v>
      </c>
      <c r="O120" s="304">
        <f t="shared" si="25"/>
        <v>0.62114418984378161</v>
      </c>
      <c r="P120" s="304">
        <f t="shared" si="25"/>
        <v>0.60268412731556675</v>
      </c>
      <c r="Q120" s="304">
        <f t="shared" si="25"/>
        <v>0.59969845604238403</v>
      </c>
      <c r="R120" s="304">
        <f t="shared" si="25"/>
        <v>0.60006530430652794</v>
      </c>
      <c r="S120" s="304">
        <f t="shared" si="25"/>
        <v>0.60464338544907836</v>
      </c>
      <c r="T120" s="304">
        <f t="shared" si="25"/>
        <v>0.60580886805043277</v>
      </c>
      <c r="U120" s="304">
        <f t="shared" si="25"/>
        <v>0.59687752105729008</v>
      </c>
      <c r="V120" s="304">
        <f t="shared" si="25"/>
        <v>0.59567756015043183</v>
      </c>
      <c r="W120" s="304">
        <f t="shared" si="25"/>
        <v>0.59246483842132869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7.3660781319524832E-2</v>
      </c>
      <c r="C121" s="304">
        <f t="shared" si="26"/>
        <v>9.4447241228912376E-2</v>
      </c>
      <c r="D121" s="304">
        <f t="shared" si="26"/>
        <v>8.105536609537696E-2</v>
      </c>
      <c r="E121" s="304">
        <f t="shared" si="26"/>
        <v>6.4911212413587271E-2</v>
      </c>
      <c r="F121" s="304">
        <f t="shared" si="26"/>
        <v>6.1224972056780645E-2</v>
      </c>
      <c r="G121" s="304">
        <f t="shared" si="26"/>
        <v>6.5006704202765733E-2</v>
      </c>
      <c r="H121" s="304">
        <f t="shared" si="26"/>
        <v>8.4601772495427038E-2</v>
      </c>
      <c r="I121" s="304">
        <f t="shared" si="26"/>
        <v>0.1160465328864799</v>
      </c>
      <c r="J121" s="304">
        <f t="shared" si="26"/>
        <v>9.4347186344778095E-2</v>
      </c>
      <c r="K121" s="304">
        <f t="shared" si="26"/>
        <v>9.4894080695945779E-2</v>
      </c>
      <c r="L121" s="304">
        <f t="shared" si="26"/>
        <v>0.1256517196510927</v>
      </c>
      <c r="M121" s="304">
        <f t="shared" si="26"/>
        <v>0.12985241236770897</v>
      </c>
      <c r="N121" s="304">
        <f t="shared" si="26"/>
        <v>0.13072962811468311</v>
      </c>
      <c r="O121" s="304">
        <f t="shared" si="26"/>
        <v>0.12662635540414299</v>
      </c>
      <c r="P121" s="304">
        <f t="shared" si="26"/>
        <v>0.13991860085079783</v>
      </c>
      <c r="Q121" s="304">
        <f t="shared" si="26"/>
        <v>0.14205090456694627</v>
      </c>
      <c r="R121" s="304">
        <f t="shared" si="26"/>
        <v>0.14184421862911317</v>
      </c>
      <c r="S121" s="304">
        <f t="shared" si="26"/>
        <v>0.13849456495099602</v>
      </c>
      <c r="T121" s="304">
        <f t="shared" si="26"/>
        <v>0.13766234033187033</v>
      </c>
      <c r="U121" s="304">
        <f t="shared" si="26"/>
        <v>0.14412482001340707</v>
      </c>
      <c r="V121" s="304">
        <f t="shared" si="26"/>
        <v>0.14511012989496672</v>
      </c>
      <c r="W121" s="304">
        <f t="shared" si="26"/>
        <v>0.14759404415657937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9.9688321569428043E-2</v>
      </c>
      <c r="C122" s="303">
        <f t="shared" si="27"/>
        <v>9.639542677075072E-2</v>
      </c>
      <c r="D122" s="303">
        <f t="shared" si="27"/>
        <v>9.852412506703212E-2</v>
      </c>
      <c r="E122" s="303">
        <f t="shared" si="27"/>
        <v>0.10105166986124269</v>
      </c>
      <c r="F122" s="303">
        <f t="shared" si="27"/>
        <v>0.10162632171830212</v>
      </c>
      <c r="G122" s="303">
        <f t="shared" si="27"/>
        <v>0.10103573509038052</v>
      </c>
      <c r="H122" s="303">
        <f t="shared" si="27"/>
        <v>9.7962048889799563E-2</v>
      </c>
      <c r="I122" s="303">
        <f t="shared" si="27"/>
        <v>9.2991222768004755E-2</v>
      </c>
      <c r="J122" s="303">
        <f t="shared" si="27"/>
        <v>9.642663525455579E-2</v>
      </c>
      <c r="K122" s="303">
        <f t="shared" si="27"/>
        <v>9.6340064263523539E-2</v>
      </c>
      <c r="L122" s="303">
        <f t="shared" si="27"/>
        <v>9.1462339266516243E-2</v>
      </c>
      <c r="M122" s="303">
        <f t="shared" si="27"/>
        <v>9.0771403217948243E-2</v>
      </c>
      <c r="N122" s="303">
        <f t="shared" si="27"/>
        <v>9.0629233389707853E-2</v>
      </c>
      <c r="O122" s="303">
        <f t="shared" si="27"/>
        <v>9.1279787557075359E-2</v>
      </c>
      <c r="P122" s="303">
        <f t="shared" si="27"/>
        <v>8.9126113595451695E-2</v>
      </c>
      <c r="Q122" s="303">
        <f t="shared" si="27"/>
        <v>8.8777785280245963E-2</v>
      </c>
      <c r="R122" s="303">
        <f t="shared" si="27"/>
        <v>8.8820584244394832E-2</v>
      </c>
      <c r="S122" s="303">
        <f t="shared" si="27"/>
        <v>8.9354693711027486E-2</v>
      </c>
      <c r="T122" s="303">
        <f t="shared" si="27"/>
        <v>8.9490666681186964E-2</v>
      </c>
      <c r="U122" s="303">
        <f t="shared" si="27"/>
        <v>8.844867619865307E-2</v>
      </c>
      <c r="V122" s="303">
        <f t="shared" si="27"/>
        <v>8.8308680759534477E-2</v>
      </c>
      <c r="W122" s="303">
        <f t="shared" si="27"/>
        <v>8.7933863224470263E-2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8.0875356160868397E-2</v>
      </c>
      <c r="C123" s="304">
        <f t="shared" si="28"/>
        <v>7.7582461362105268E-2</v>
      </c>
      <c r="D123" s="304">
        <f t="shared" si="28"/>
        <v>7.9711159658457431E-2</v>
      </c>
      <c r="E123" s="304">
        <f t="shared" si="28"/>
        <v>8.223870445267302E-2</v>
      </c>
      <c r="F123" s="304">
        <f t="shared" si="28"/>
        <v>8.2813356309733063E-2</v>
      </c>
      <c r="G123" s="304">
        <f t="shared" si="28"/>
        <v>8.2222769681800173E-2</v>
      </c>
      <c r="H123" s="304">
        <f t="shared" si="28"/>
        <v>7.9149083481227997E-2</v>
      </c>
      <c r="I123" s="304">
        <f t="shared" si="28"/>
        <v>7.4178257359375832E-2</v>
      </c>
      <c r="J123" s="304">
        <f t="shared" si="28"/>
        <v>7.7613669845914585E-2</v>
      </c>
      <c r="K123" s="304">
        <f t="shared" si="28"/>
        <v>7.7527098854872925E-2</v>
      </c>
      <c r="L123" s="304">
        <f t="shared" si="28"/>
        <v>7.2649373857884059E-2</v>
      </c>
      <c r="M123" s="304">
        <f t="shared" si="28"/>
        <v>7.195843780930504E-2</v>
      </c>
      <c r="N123" s="304">
        <f t="shared" si="28"/>
        <v>7.1816267981063595E-2</v>
      </c>
      <c r="O123" s="304">
        <f t="shared" si="28"/>
        <v>7.2466822148440954E-2</v>
      </c>
      <c r="P123" s="304">
        <f t="shared" si="28"/>
        <v>7.0313148186815971E-2</v>
      </c>
      <c r="Q123" s="304">
        <f t="shared" si="28"/>
        <v>6.9964819871611267E-2</v>
      </c>
      <c r="R123" s="304">
        <f t="shared" si="28"/>
        <v>7.0007618835761426E-2</v>
      </c>
      <c r="S123" s="304">
        <f t="shared" si="28"/>
        <v>7.0541728302392331E-2</v>
      </c>
      <c r="T123" s="304">
        <f t="shared" si="28"/>
        <v>7.0677701272550283E-2</v>
      </c>
      <c r="U123" s="304">
        <f t="shared" si="28"/>
        <v>6.9635710790017014E-2</v>
      </c>
      <c r="V123" s="304">
        <f t="shared" si="28"/>
        <v>6.9495715350883558E-2</v>
      </c>
      <c r="W123" s="304">
        <f t="shared" si="28"/>
        <v>6.9120897815821522E-2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1.8812965408559652E-2</v>
      </c>
      <c r="C124" s="305">
        <f t="shared" si="29"/>
        <v>1.8812965408645455E-2</v>
      </c>
      <c r="D124" s="305">
        <f t="shared" si="29"/>
        <v>1.8812965408574692E-2</v>
      </c>
      <c r="E124" s="305">
        <f t="shared" si="29"/>
        <v>1.8812965408569665E-2</v>
      </c>
      <c r="F124" s="305">
        <f t="shared" si="29"/>
        <v>1.8812965408569055E-2</v>
      </c>
      <c r="G124" s="305">
        <f t="shared" si="29"/>
        <v>1.8812965408580348E-2</v>
      </c>
      <c r="H124" s="305">
        <f t="shared" si="29"/>
        <v>1.881296540857157E-2</v>
      </c>
      <c r="I124" s="305">
        <f t="shared" si="29"/>
        <v>1.881296540862893E-2</v>
      </c>
      <c r="J124" s="305">
        <f t="shared" si="29"/>
        <v>1.8812965408641216E-2</v>
      </c>
      <c r="K124" s="305">
        <f t="shared" si="29"/>
        <v>1.8812965408650607E-2</v>
      </c>
      <c r="L124" s="305">
        <f t="shared" si="29"/>
        <v>1.8812965408632174E-2</v>
      </c>
      <c r="M124" s="305">
        <f t="shared" si="29"/>
        <v>1.881296540864321E-2</v>
      </c>
      <c r="N124" s="305">
        <f t="shared" si="29"/>
        <v>1.8812965408644255E-2</v>
      </c>
      <c r="O124" s="305">
        <f t="shared" si="29"/>
        <v>1.8812965408634408E-2</v>
      </c>
      <c r="P124" s="305">
        <f t="shared" si="29"/>
        <v>1.881296540863573E-2</v>
      </c>
      <c r="Q124" s="305">
        <f t="shared" si="29"/>
        <v>1.8812965408634693E-2</v>
      </c>
      <c r="R124" s="305">
        <f t="shared" si="29"/>
        <v>1.8812965408633399E-2</v>
      </c>
      <c r="S124" s="305">
        <f t="shared" si="29"/>
        <v>1.8812965408635161E-2</v>
      </c>
      <c r="T124" s="305">
        <f t="shared" si="29"/>
        <v>1.8812965408636681E-2</v>
      </c>
      <c r="U124" s="305">
        <f t="shared" si="29"/>
        <v>1.881296540863605E-2</v>
      </c>
      <c r="V124" s="305">
        <f t="shared" si="29"/>
        <v>1.8812965408650913E-2</v>
      </c>
      <c r="W124" s="305">
        <f t="shared" si="29"/>
        <v>1.8812965408648751E-2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0.99999999999999989</v>
      </c>
      <c r="D126" s="234">
        <f t="shared" si="30"/>
        <v>0.99999999999999989</v>
      </c>
      <c r="E126" s="234">
        <f t="shared" si="30"/>
        <v>0.99999999999999989</v>
      </c>
      <c r="F126" s="234">
        <f t="shared" si="30"/>
        <v>0.99999999999999989</v>
      </c>
      <c r="G126" s="234">
        <f t="shared" si="30"/>
        <v>0.99999999999999978</v>
      </c>
      <c r="H126" s="234">
        <f t="shared" si="30"/>
        <v>1</v>
      </c>
      <c r="I126" s="234">
        <f t="shared" si="30"/>
        <v>0.99999999999999989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1.0000000000000002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0.99999999999999978</v>
      </c>
      <c r="W126" s="234">
        <f t="shared" si="30"/>
        <v>0.99999999999999989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3.702775800803644E-2</v>
      </c>
      <c r="C127" s="301">
        <f t="shared" si="31"/>
        <v>3.7027758007381568E-2</v>
      </c>
      <c r="D127" s="301">
        <f t="shared" si="31"/>
        <v>3.7027758007978716E-2</v>
      </c>
      <c r="E127" s="301">
        <f t="shared" si="31"/>
        <v>3.7027758007951522E-2</v>
      </c>
      <c r="F127" s="301">
        <f t="shared" si="31"/>
        <v>3.7027758007965816E-2</v>
      </c>
      <c r="G127" s="301">
        <f t="shared" si="31"/>
        <v>3.7027758007921671E-2</v>
      </c>
      <c r="H127" s="301">
        <f t="shared" si="31"/>
        <v>3.7027758007995355E-2</v>
      </c>
      <c r="I127" s="301">
        <f t="shared" si="31"/>
        <v>3.7027758007466036E-2</v>
      </c>
      <c r="J127" s="301">
        <f t="shared" si="31"/>
        <v>3.7027758007438058E-2</v>
      </c>
      <c r="K127" s="301">
        <f t="shared" si="31"/>
        <v>3.702775800735307E-2</v>
      </c>
      <c r="L127" s="301">
        <f t="shared" si="31"/>
        <v>3.7027758007399644E-2</v>
      </c>
      <c r="M127" s="301">
        <f t="shared" si="31"/>
        <v>3.7027758007269596E-2</v>
      </c>
      <c r="N127" s="301">
        <f t="shared" si="31"/>
        <v>3.7027758007283695E-2</v>
      </c>
      <c r="O127" s="301">
        <f t="shared" si="31"/>
        <v>3.7027758007414147E-2</v>
      </c>
      <c r="P127" s="301">
        <f t="shared" si="31"/>
        <v>3.7027758007398236E-2</v>
      </c>
      <c r="Q127" s="301">
        <f t="shared" si="31"/>
        <v>3.7027758007423958E-2</v>
      </c>
      <c r="R127" s="301">
        <f t="shared" si="31"/>
        <v>3.702775800741992E-2</v>
      </c>
      <c r="S127" s="301">
        <f t="shared" si="31"/>
        <v>3.702775800742631E-2</v>
      </c>
      <c r="T127" s="301">
        <f t="shared" si="31"/>
        <v>3.7027758007396376E-2</v>
      </c>
      <c r="U127" s="301">
        <f t="shared" si="31"/>
        <v>3.7027758007383386E-2</v>
      </c>
      <c r="V127" s="301">
        <f t="shared" si="31"/>
        <v>3.7027758007257203E-2</v>
      </c>
      <c r="W127" s="301">
        <f t="shared" si="31"/>
        <v>3.7027758007294166E-2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1.6326910814291509E-2</v>
      </c>
      <c r="C128" s="235">
        <f t="shared" si="32"/>
        <v>1.6326910814002744E-2</v>
      </c>
      <c r="D128" s="235">
        <f t="shared" si="32"/>
        <v>1.6326910814266054E-2</v>
      </c>
      <c r="E128" s="235">
        <f t="shared" si="32"/>
        <v>1.6326910814254067E-2</v>
      </c>
      <c r="F128" s="235">
        <f t="shared" si="32"/>
        <v>1.6326910814260364E-2</v>
      </c>
      <c r="G128" s="235">
        <f t="shared" si="32"/>
        <v>1.632691081424089E-2</v>
      </c>
      <c r="H128" s="235">
        <f t="shared" si="32"/>
        <v>1.6326910814273385E-2</v>
      </c>
      <c r="I128" s="235">
        <f t="shared" si="32"/>
        <v>1.6326910814039995E-2</v>
      </c>
      <c r="J128" s="235">
        <f t="shared" si="32"/>
        <v>1.6326910814027651E-2</v>
      </c>
      <c r="K128" s="235">
        <f t="shared" si="32"/>
        <v>1.6326910813990177E-2</v>
      </c>
      <c r="L128" s="235">
        <f t="shared" si="32"/>
        <v>1.6326910814010706E-2</v>
      </c>
      <c r="M128" s="235">
        <f t="shared" si="32"/>
        <v>1.632691081395337E-2</v>
      </c>
      <c r="N128" s="235">
        <f t="shared" si="32"/>
        <v>1.6326910813959598E-2</v>
      </c>
      <c r="O128" s="235">
        <f t="shared" si="32"/>
        <v>1.6326910814017104E-2</v>
      </c>
      <c r="P128" s="235">
        <f t="shared" si="32"/>
        <v>1.6326910814010099E-2</v>
      </c>
      <c r="Q128" s="235">
        <f t="shared" si="32"/>
        <v>1.6326910814021437E-2</v>
      </c>
      <c r="R128" s="235">
        <f t="shared" si="32"/>
        <v>1.6326910814019654E-2</v>
      </c>
      <c r="S128" s="235">
        <f t="shared" si="32"/>
        <v>1.6326910814022471E-2</v>
      </c>
      <c r="T128" s="235">
        <f t="shared" si="32"/>
        <v>1.6326910814009266E-2</v>
      </c>
      <c r="U128" s="235">
        <f t="shared" si="32"/>
        <v>1.6326910814003545E-2</v>
      </c>
      <c r="V128" s="235">
        <f t="shared" si="32"/>
        <v>1.6326910813947906E-2</v>
      </c>
      <c r="W128" s="235">
        <f t="shared" si="32"/>
        <v>1.6326910813964188E-2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0.12664196862095894</v>
      </c>
      <c r="C129" s="235">
        <f t="shared" si="33"/>
        <v>0.12664196861871907</v>
      </c>
      <c r="D129" s="235">
        <f t="shared" si="33"/>
        <v>0.12664196862076144</v>
      </c>
      <c r="E129" s="235">
        <f t="shared" si="33"/>
        <v>0.12664196862066851</v>
      </c>
      <c r="F129" s="235">
        <f t="shared" si="33"/>
        <v>0.12664196862071728</v>
      </c>
      <c r="G129" s="235">
        <f t="shared" si="33"/>
        <v>0.12664196862056631</v>
      </c>
      <c r="H129" s="235">
        <f t="shared" si="33"/>
        <v>0.12664196862081831</v>
      </c>
      <c r="I129" s="235">
        <f t="shared" si="33"/>
        <v>0.12664196861900798</v>
      </c>
      <c r="J129" s="235">
        <f t="shared" si="33"/>
        <v>0.12664196861891228</v>
      </c>
      <c r="K129" s="235">
        <f t="shared" si="33"/>
        <v>0.12664196861862162</v>
      </c>
      <c r="L129" s="235">
        <f t="shared" si="33"/>
        <v>0.1266419686187808</v>
      </c>
      <c r="M129" s="235">
        <f t="shared" si="33"/>
        <v>0.12664196861833607</v>
      </c>
      <c r="N129" s="235">
        <f t="shared" si="33"/>
        <v>0.12664196861838434</v>
      </c>
      <c r="O129" s="235">
        <f t="shared" si="33"/>
        <v>0.12664196861883045</v>
      </c>
      <c r="P129" s="235">
        <f t="shared" si="33"/>
        <v>0.12664196861877611</v>
      </c>
      <c r="Q129" s="235">
        <f t="shared" si="33"/>
        <v>0.12664196861886409</v>
      </c>
      <c r="R129" s="235">
        <f t="shared" si="33"/>
        <v>0.12664196861885019</v>
      </c>
      <c r="S129" s="235">
        <f t="shared" si="33"/>
        <v>0.12664196861887206</v>
      </c>
      <c r="T129" s="235">
        <f t="shared" si="33"/>
        <v>0.1266419686187697</v>
      </c>
      <c r="U129" s="235">
        <f t="shared" si="33"/>
        <v>0.12664196861872523</v>
      </c>
      <c r="V129" s="235">
        <f t="shared" si="33"/>
        <v>0.12664196861829369</v>
      </c>
      <c r="W129" s="235">
        <f t="shared" si="33"/>
        <v>0.12664196861842009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5.5919517678728221E-2</v>
      </c>
      <c r="C130" s="235">
        <f t="shared" si="34"/>
        <v>5.5919517677739214E-2</v>
      </c>
      <c r="D130" s="235">
        <f t="shared" si="34"/>
        <v>5.5919517678641027E-2</v>
      </c>
      <c r="E130" s="235">
        <f t="shared" si="34"/>
        <v>5.5919517678599956E-2</v>
      </c>
      <c r="F130" s="235">
        <f t="shared" si="34"/>
        <v>5.5919517678621522E-2</v>
      </c>
      <c r="G130" s="235">
        <f t="shared" si="34"/>
        <v>5.591951767855486E-2</v>
      </c>
      <c r="H130" s="235">
        <f t="shared" si="34"/>
        <v>5.5919517678666146E-2</v>
      </c>
      <c r="I130" s="235">
        <f t="shared" si="34"/>
        <v>5.5919517677866772E-2</v>
      </c>
      <c r="J130" s="235">
        <f t="shared" si="34"/>
        <v>5.5919517677824535E-2</v>
      </c>
      <c r="K130" s="235">
        <f t="shared" si="34"/>
        <v>5.5919517677696165E-2</v>
      </c>
      <c r="L130" s="235">
        <f t="shared" si="34"/>
        <v>5.5919517677766456E-2</v>
      </c>
      <c r="M130" s="235">
        <f t="shared" si="34"/>
        <v>5.5919517677570099E-2</v>
      </c>
      <c r="N130" s="235">
        <f t="shared" si="34"/>
        <v>5.5919517677591409E-2</v>
      </c>
      <c r="O130" s="235">
        <f t="shared" si="34"/>
        <v>5.591951767778839E-2</v>
      </c>
      <c r="P130" s="235">
        <f t="shared" si="34"/>
        <v>5.5919517677764367E-2</v>
      </c>
      <c r="Q130" s="235">
        <f t="shared" si="34"/>
        <v>5.5919517677803232E-2</v>
      </c>
      <c r="R130" s="235">
        <f t="shared" si="34"/>
        <v>5.5919517677797119E-2</v>
      </c>
      <c r="S130" s="235">
        <f t="shared" si="34"/>
        <v>5.591951767780675E-2</v>
      </c>
      <c r="T130" s="235">
        <f t="shared" si="34"/>
        <v>5.591951767776155E-2</v>
      </c>
      <c r="U130" s="235">
        <f t="shared" si="34"/>
        <v>5.5919517677741955E-2</v>
      </c>
      <c r="V130" s="235">
        <f t="shared" si="34"/>
        <v>5.5919517677551364E-2</v>
      </c>
      <c r="W130" s="235">
        <f t="shared" si="34"/>
        <v>5.5919517677607174E-2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0.20953345857550851</v>
      </c>
      <c r="C131" s="302">
        <f t="shared" si="35"/>
        <v>0.18519162157233951</v>
      </c>
      <c r="D131" s="302">
        <f t="shared" si="35"/>
        <v>0.19885313738575161</v>
      </c>
      <c r="E131" s="302">
        <f t="shared" si="35"/>
        <v>0.22647458650628116</v>
      </c>
      <c r="F131" s="302">
        <f t="shared" si="35"/>
        <v>0.2346363045084908</v>
      </c>
      <c r="G131" s="302">
        <f t="shared" si="35"/>
        <v>0.2264106939015739</v>
      </c>
      <c r="H131" s="302">
        <f t="shared" si="35"/>
        <v>0.19469539155940954</v>
      </c>
      <c r="I131" s="302">
        <f t="shared" si="35"/>
        <v>0.16634150960705979</v>
      </c>
      <c r="J131" s="302">
        <f t="shared" si="35"/>
        <v>0.18366446715308538</v>
      </c>
      <c r="K131" s="302">
        <f t="shared" si="35"/>
        <v>0.18314423089194953</v>
      </c>
      <c r="L131" s="302">
        <f t="shared" si="35"/>
        <v>0.16105785632452457</v>
      </c>
      <c r="M131" s="302">
        <f t="shared" si="35"/>
        <v>0.16082745823800451</v>
      </c>
      <c r="N131" s="302">
        <f t="shared" si="35"/>
        <v>0.16060634673672686</v>
      </c>
      <c r="O131" s="302">
        <f t="shared" si="35"/>
        <v>0.16289270273640255</v>
      </c>
      <c r="P131" s="302">
        <f t="shared" si="35"/>
        <v>0.15952514595904682</v>
      </c>
      <c r="Q131" s="302">
        <f t="shared" si="35"/>
        <v>0.1592577547993107</v>
      </c>
      <c r="R131" s="302">
        <f t="shared" si="35"/>
        <v>0.15859120222326098</v>
      </c>
      <c r="S131" s="302">
        <f t="shared" si="35"/>
        <v>0.1600247209614411</v>
      </c>
      <c r="T131" s="302">
        <f t="shared" si="35"/>
        <v>0.16013340125299697</v>
      </c>
      <c r="U131" s="302">
        <f t="shared" si="35"/>
        <v>0.15827447242612139</v>
      </c>
      <c r="V131" s="302">
        <f t="shared" si="35"/>
        <v>0.15658377108332713</v>
      </c>
      <c r="W131" s="302">
        <f t="shared" si="35"/>
        <v>0.15402399071851389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0.55455038630247633</v>
      </c>
      <c r="C132" s="237">
        <f t="shared" si="36"/>
        <v>0.57889222330981782</v>
      </c>
      <c r="D132" s="237">
        <f t="shared" si="36"/>
        <v>0.56523070749260107</v>
      </c>
      <c r="E132" s="237">
        <f t="shared" si="36"/>
        <v>0.53760925837224471</v>
      </c>
      <c r="F132" s="237">
        <f t="shared" si="36"/>
        <v>0.52944754036994413</v>
      </c>
      <c r="G132" s="237">
        <f t="shared" si="36"/>
        <v>0.53767315097714219</v>
      </c>
      <c r="H132" s="237">
        <f t="shared" si="36"/>
        <v>0.56938845331883736</v>
      </c>
      <c r="I132" s="237">
        <f t="shared" si="36"/>
        <v>0.59774233527455933</v>
      </c>
      <c r="J132" s="237">
        <f t="shared" si="36"/>
        <v>0.58041937772871222</v>
      </c>
      <c r="K132" s="237">
        <f t="shared" si="36"/>
        <v>0.58093961399038951</v>
      </c>
      <c r="L132" s="237">
        <f t="shared" si="36"/>
        <v>0.60302598855751788</v>
      </c>
      <c r="M132" s="237">
        <f t="shared" si="36"/>
        <v>0.60325638664486636</v>
      </c>
      <c r="N132" s="237">
        <f t="shared" si="36"/>
        <v>0.60347749814605411</v>
      </c>
      <c r="O132" s="237">
        <f t="shared" si="36"/>
        <v>0.60119114214554747</v>
      </c>
      <c r="P132" s="237">
        <f t="shared" si="36"/>
        <v>0.6045586989230044</v>
      </c>
      <c r="Q132" s="237">
        <f t="shared" si="36"/>
        <v>0.60482609008257682</v>
      </c>
      <c r="R132" s="237">
        <f t="shared" si="36"/>
        <v>0.6054926426586521</v>
      </c>
      <c r="S132" s="237">
        <f t="shared" si="36"/>
        <v>0.60405912392043126</v>
      </c>
      <c r="T132" s="237">
        <f t="shared" si="36"/>
        <v>0.60395044362906625</v>
      </c>
      <c r="U132" s="237">
        <f t="shared" si="36"/>
        <v>0.60580937245602462</v>
      </c>
      <c r="V132" s="237">
        <f t="shared" si="36"/>
        <v>0.60750007379962245</v>
      </c>
      <c r="W132" s="237">
        <f t="shared" si="36"/>
        <v>0.61005985416420039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416.03674006574101</v>
      </c>
      <c r="C136" s="322">
        <f t="shared" si="37"/>
        <v>277.64396592513026</v>
      </c>
      <c r="D136" s="322">
        <f t="shared" si="37"/>
        <v>275.49853062784467</v>
      </c>
      <c r="E136" s="322">
        <f t="shared" si="37"/>
        <v>416.53614163472236</v>
      </c>
      <c r="F136" s="322">
        <f t="shared" si="37"/>
        <v>404.26238653056373</v>
      </c>
      <c r="G136" s="322">
        <f t="shared" si="37"/>
        <v>339.70541559062542</v>
      </c>
      <c r="H136" s="322">
        <f t="shared" si="37"/>
        <v>283.4660076648442</v>
      </c>
      <c r="I136" s="322">
        <f t="shared" si="37"/>
        <v>283.03020647909028</v>
      </c>
      <c r="J136" s="322">
        <f t="shared" si="37"/>
        <v>225.85569883331763</v>
      </c>
      <c r="K136" s="322">
        <f t="shared" si="37"/>
        <v>237.35242342381864</v>
      </c>
      <c r="L136" s="322">
        <f t="shared" si="37"/>
        <v>256.63239500265928</v>
      </c>
      <c r="M136" s="322">
        <f t="shared" si="37"/>
        <v>262.48364706236873</v>
      </c>
      <c r="N136" s="322">
        <f t="shared" si="37"/>
        <v>251.97321671225296</v>
      </c>
      <c r="O136" s="322">
        <f t="shared" si="37"/>
        <v>238.6431049197613</v>
      </c>
      <c r="P136" s="322">
        <f t="shared" si="37"/>
        <v>235.35677728297196</v>
      </c>
      <c r="Q136" s="322">
        <f t="shared" si="37"/>
        <v>243.30351252494529</v>
      </c>
      <c r="R136" s="322">
        <f t="shared" si="37"/>
        <v>215.97623350575896</v>
      </c>
      <c r="S136" s="322">
        <f t="shared" si="37"/>
        <v>212.41068652374952</v>
      </c>
      <c r="T136" s="322">
        <f t="shared" si="37"/>
        <v>230.26289435886616</v>
      </c>
      <c r="U136" s="322">
        <f t="shared" si="37"/>
        <v>224.44495711093441</v>
      </c>
      <c r="V136" s="322">
        <f t="shared" si="37"/>
        <v>211.27459869847064</v>
      </c>
      <c r="W136" s="322">
        <f t="shared" si="37"/>
        <v>219.63930168378138</v>
      </c>
      <c r="DA136" s="95"/>
    </row>
    <row r="137" spans="1:105" ht="12" customHeight="1" x14ac:dyDescent="0.25">
      <c r="A137" s="55" t="s">
        <v>92</v>
      </c>
      <c r="B137" s="275">
        <f>IF(B$6=0,0,B$6/PPA!B$10*1000)</f>
        <v>2.0801837003312929</v>
      </c>
      <c r="C137" s="275">
        <f>IF(C$6=0,0,C$6/PPA!C$10*1000)</f>
        <v>1.3882198296231039</v>
      </c>
      <c r="D137" s="275">
        <f>IF(D$6=0,0,D$6/PPA!D$10*1000)</f>
        <v>1.3774926531411509</v>
      </c>
      <c r="E137" s="275">
        <f>IF(E$6=0,0,E$6/PPA!E$10*1000)</f>
        <v>2.0826807081751348</v>
      </c>
      <c r="F137" s="275">
        <f>IF(F$6=0,0,F$6/PPA!F$10*1000)</f>
        <v>2.0213119326543718</v>
      </c>
      <c r="G137" s="275">
        <f>IF(G$6=0,0,G$6/PPA!G$10*1000)</f>
        <v>1.69852707795463</v>
      </c>
      <c r="H137" s="275">
        <f>IF(H$6=0,0,H$6/PPA!H$10*1000)</f>
        <v>1.4173300383264011</v>
      </c>
      <c r="I137" s="275">
        <f>IF(I$6=0,0,I$6/PPA!I$10*1000)</f>
        <v>1.4151510323926926</v>
      </c>
      <c r="J137" s="275">
        <f>IF(J$6=0,0,J$6/PPA!J$10*1000)</f>
        <v>1.1292784941648295</v>
      </c>
      <c r="K137" s="275">
        <f>IF(K$6=0,0,K$6/PPA!K$10*1000)</f>
        <v>1.1867621171165901</v>
      </c>
      <c r="L137" s="275">
        <f>IF(L$6=0,0,L$6/PPA!L$10*1000)</f>
        <v>1.2831619750098164</v>
      </c>
      <c r="M137" s="275">
        <f>IF(M$6=0,0,M$6/PPA!M$10*1000)</f>
        <v>1.3124182353067324</v>
      </c>
      <c r="N137" s="275">
        <f>IF(N$6=0,0,N$6/PPA!N$10*1000)</f>
        <v>1.2598660835565885</v>
      </c>
      <c r="O137" s="275">
        <f>IF(O$6=0,0,O$6/PPA!O$10*1000)</f>
        <v>1.1932155245958815</v>
      </c>
      <c r="P137" s="275">
        <f>IF(P$6=0,0,P$6/PPA!P$10*1000)</f>
        <v>1.1767838864116231</v>
      </c>
      <c r="Q137" s="275">
        <f>IF(Q$6=0,0,Q$6/PPA!Q$10*1000)</f>
        <v>1.2165175626216844</v>
      </c>
      <c r="R137" s="275">
        <f>IF(R$6=0,0,R$6/PPA!R$10*1000)</f>
        <v>1.0798811675259945</v>
      </c>
      <c r="S137" s="275">
        <f>IF(S$6=0,0,S$6/PPA!S$10*1000)</f>
        <v>1.0620534326161759</v>
      </c>
      <c r="T137" s="275">
        <f>IF(T$6=0,0,T$6/PPA!T$10*1000)</f>
        <v>1.1513144717912076</v>
      </c>
      <c r="U137" s="275">
        <f>IF(U$6=0,0,U$6/PPA!U$10*1000)</f>
        <v>1.1222247855513401</v>
      </c>
      <c r="V137" s="275">
        <f>IF(V$6=0,0,V$6/PPA!V$10*1000)</f>
        <v>1.0563729934880512</v>
      </c>
      <c r="W137" s="275">
        <f>IF(W$6=0,0,W$6/PPA!W$10*1000)</f>
        <v>1.098196508414774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2.9122571804638104</v>
      </c>
      <c r="C138" s="276">
        <f>IF(C$7=0,0,C$7/PPA!C$10*1000)</f>
        <v>1.9435077614723451</v>
      </c>
      <c r="D138" s="276">
        <f>IF(D$7=0,0,D$7/PPA!D$10*1000)</f>
        <v>1.928489714397611</v>
      </c>
      <c r="E138" s="276">
        <f>IF(E$7=0,0,E$7/PPA!E$10*1000)</f>
        <v>2.915752991445189</v>
      </c>
      <c r="F138" s="276">
        <f>IF(F$7=0,0,F$7/PPA!F$10*1000)</f>
        <v>2.8298367057161191</v>
      </c>
      <c r="G138" s="276">
        <f>IF(G$7=0,0,G$7/PPA!G$10*1000)</f>
        <v>2.3779379091364818</v>
      </c>
      <c r="H138" s="276">
        <f>IF(H$7=0,0,H$7/PPA!H$10*1000)</f>
        <v>1.9842620536569617</v>
      </c>
      <c r="I138" s="276">
        <f>IF(I$7=0,0,I$7/PPA!I$10*1000)</f>
        <v>1.9812114453497689</v>
      </c>
      <c r="J138" s="276">
        <f>IF(J$7=0,0,J$7/PPA!J$10*1000)</f>
        <v>1.5809898918307603</v>
      </c>
      <c r="K138" s="276">
        <f>IF(K$7=0,0,K$7/PPA!K$10*1000)</f>
        <v>1.6614669639632265</v>
      </c>
      <c r="L138" s="276">
        <f>IF(L$7=0,0,L$7/PPA!L$10*1000)</f>
        <v>1.7964267650137427</v>
      </c>
      <c r="M138" s="276">
        <f>IF(M$7=0,0,M$7/PPA!M$10*1000)</f>
        <v>1.8373855294294252</v>
      </c>
      <c r="N138" s="276">
        <f>IF(N$7=0,0,N$7/PPA!N$10*1000)</f>
        <v>1.7638125169792243</v>
      </c>
      <c r="O138" s="276">
        <f>IF(O$7=0,0,O$7/PPA!O$10*1000)</f>
        <v>1.6705017344342337</v>
      </c>
      <c r="P138" s="276">
        <f>IF(P$7=0,0,P$7/PPA!P$10*1000)</f>
        <v>1.6474974409762724</v>
      </c>
      <c r="Q138" s="276">
        <f>IF(Q$7=0,0,Q$7/PPA!Q$10*1000)</f>
        <v>1.7031245876703591</v>
      </c>
      <c r="R138" s="276">
        <f>IF(R$7=0,0,R$7/PPA!R$10*1000)</f>
        <v>1.511833634536393</v>
      </c>
      <c r="S138" s="276">
        <f>IF(S$7=0,0,S$7/PPA!S$10*1000)</f>
        <v>1.4868748056626462</v>
      </c>
      <c r="T138" s="276">
        <f>IF(T$7=0,0,T$7/PPA!T$10*1000)</f>
        <v>1.6118402605076889</v>
      </c>
      <c r="U138" s="276">
        <f>IF(U$7=0,0,U$7/PPA!U$10*1000)</f>
        <v>1.5711146997718761</v>
      </c>
      <c r="V138" s="276">
        <f>IF(V$7=0,0,V$7/PPA!V$10*1000)</f>
        <v>1.4789221908832713</v>
      </c>
      <c r="W138" s="276">
        <f>IF(W$7=0,0,W$7/PPA!W$10*1000)</f>
        <v>1.5374751117806835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16.64146960265035</v>
      </c>
      <c r="C139" s="276">
        <f>IF(C$8=0,0,C$8/PPA!C$10*1000)</f>
        <v>11.105758636984829</v>
      </c>
      <c r="D139" s="276">
        <f>IF(D$8=0,0,D$8/PPA!D$10*1000)</f>
        <v>11.019941225129209</v>
      </c>
      <c r="E139" s="276">
        <f>IF(E$8=0,0,E$8/PPA!E$10*1000)</f>
        <v>16.661445665401079</v>
      </c>
      <c r="F139" s="276">
        <f>IF(F$8=0,0,F$8/PPA!F$10*1000)</f>
        <v>16.170495461234974</v>
      </c>
      <c r="G139" s="276">
        <f>IF(G$8=0,0,G$8/PPA!G$10*1000)</f>
        <v>13.588216623637038</v>
      </c>
      <c r="H139" s="276">
        <f>IF(H$8=0,0,H$8/PPA!H$10*1000)</f>
        <v>11.338640306611213</v>
      </c>
      <c r="I139" s="276">
        <f>IF(I$8=0,0,I$8/PPA!I$10*1000)</f>
        <v>11.321208259141541</v>
      </c>
      <c r="J139" s="276">
        <f>IF(J$8=0,0,J$8/PPA!J$10*1000)</f>
        <v>9.0342279533186343</v>
      </c>
      <c r="K139" s="276">
        <f>IF(K$8=0,0,K$8/PPA!K$10*1000)</f>
        <v>9.4940969369327206</v>
      </c>
      <c r="L139" s="276">
        <f>IF(L$8=0,0,L$8/PPA!L$10*1000)</f>
        <v>10.265295800078533</v>
      </c>
      <c r="M139" s="276">
        <f>IF(M$8=0,0,M$8/PPA!M$10*1000)</f>
        <v>10.499345882453859</v>
      </c>
      <c r="N139" s="276">
        <f>IF(N$8=0,0,N$8/PPA!N$10*1000)</f>
        <v>10.078928668452708</v>
      </c>
      <c r="O139" s="276">
        <f>IF(O$8=0,0,O$8/PPA!O$10*1000)</f>
        <v>9.5457241967670523</v>
      </c>
      <c r="P139" s="276">
        <f>IF(P$8=0,0,P$8/PPA!P$10*1000)</f>
        <v>9.414271091292985</v>
      </c>
      <c r="Q139" s="276">
        <f>IF(Q$8=0,0,Q$8/PPA!Q$10*1000)</f>
        <v>9.7321405009734789</v>
      </c>
      <c r="R139" s="276">
        <f>IF(R$8=0,0,R$8/PPA!R$10*1000)</f>
        <v>8.639049340207956</v>
      </c>
      <c r="S139" s="276">
        <f>IF(S$8=0,0,S$8/PPA!S$10*1000)</f>
        <v>8.4964274609294055</v>
      </c>
      <c r="T139" s="276">
        <f>IF(T$8=0,0,T$8/PPA!T$10*1000)</f>
        <v>9.2105157743296573</v>
      </c>
      <c r="U139" s="276">
        <f>IF(U$8=0,0,U$8/PPA!U$10*1000)</f>
        <v>8.9777982844107171</v>
      </c>
      <c r="V139" s="276">
        <f>IF(V$8=0,0,V$8/PPA!V$10*1000)</f>
        <v>8.45098394790441</v>
      </c>
      <c r="W139" s="276">
        <f>IF(W$8=0,0,W$8/PPA!W$10*1000)</f>
        <v>8.7855720673181921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8.3207348013251696</v>
      </c>
      <c r="C140" s="276">
        <f>IF(C$9=0,0,C$9/PPA!C$10*1000)</f>
        <v>5.5528793184924137</v>
      </c>
      <c r="D140" s="276">
        <f>IF(D$9=0,0,D$9/PPA!D$10*1000)</f>
        <v>5.5099706125646044</v>
      </c>
      <c r="E140" s="276">
        <f>IF(E$9=0,0,E$9/PPA!E$10*1000)</f>
        <v>8.3307228327005394</v>
      </c>
      <c r="F140" s="276">
        <f>IF(F$9=0,0,F$9/PPA!F$10*1000)</f>
        <v>8.0852477306174872</v>
      </c>
      <c r="G140" s="276">
        <f>IF(G$9=0,0,G$9/PPA!G$10*1000)</f>
        <v>6.794108311818519</v>
      </c>
      <c r="H140" s="276">
        <f>IF(H$9=0,0,H$9/PPA!H$10*1000)</f>
        <v>5.6693201533056055</v>
      </c>
      <c r="I140" s="276">
        <f>IF(I$9=0,0,I$9/PPA!I$10*1000)</f>
        <v>5.6606041295707703</v>
      </c>
      <c r="J140" s="276">
        <f>IF(J$9=0,0,J$9/PPA!J$10*1000)</f>
        <v>4.517113976659318</v>
      </c>
      <c r="K140" s="276">
        <f>IF(K$9=0,0,K$9/PPA!K$10*1000)</f>
        <v>4.7470484684663612</v>
      </c>
      <c r="L140" s="276">
        <f>IF(L$9=0,0,L$9/PPA!L$10*1000)</f>
        <v>5.1326479000392649</v>
      </c>
      <c r="M140" s="276">
        <f>IF(M$9=0,0,M$9/PPA!M$10*1000)</f>
        <v>5.2496729412269278</v>
      </c>
      <c r="N140" s="276">
        <f>IF(N$9=0,0,N$9/PPA!N$10*1000)</f>
        <v>5.0394643342263539</v>
      </c>
      <c r="O140" s="276">
        <f>IF(O$9=0,0,O$9/PPA!O$10*1000)</f>
        <v>4.7728620983835262</v>
      </c>
      <c r="P140" s="276">
        <f>IF(P$9=0,0,P$9/PPA!P$10*1000)</f>
        <v>4.7071355456464925</v>
      </c>
      <c r="Q140" s="276">
        <f>IF(Q$9=0,0,Q$9/PPA!Q$10*1000)</f>
        <v>4.8660702504867404</v>
      </c>
      <c r="R140" s="276">
        <f>IF(R$9=0,0,R$9/PPA!R$10*1000)</f>
        <v>4.3195246701039789</v>
      </c>
      <c r="S140" s="276">
        <f>IF(S$9=0,0,S$9/PPA!S$10*1000)</f>
        <v>4.2482137304647036</v>
      </c>
      <c r="T140" s="276">
        <f>IF(T$9=0,0,T$9/PPA!T$10*1000)</f>
        <v>4.6052578871648286</v>
      </c>
      <c r="U140" s="276">
        <f>IF(U$9=0,0,U$9/PPA!U$10*1000)</f>
        <v>4.4888991422053586</v>
      </c>
      <c r="V140" s="276">
        <f>IF(V$9=0,0,V$9/PPA!V$10*1000)</f>
        <v>4.225491973952205</v>
      </c>
      <c r="W140" s="276">
        <f>IF(W$9=0,0,W$9/PPA!W$10*1000)</f>
        <v>4.392786033659096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4.9649726936897665</v>
      </c>
      <c r="C141" s="277">
        <f>IF(C$10=0,0,C$10/PPA!C$10*1000)</f>
        <v>3.3604045123513591</v>
      </c>
      <c r="D141" s="277">
        <f>IF(D$10=0,0,D$10/PPA!D$10*1000)</f>
        <v>3.2863153065119328</v>
      </c>
      <c r="E141" s="277">
        <f>IF(E$10=0,0,E$10/PPA!E$10*1000)</f>
        <v>5.0326955963281579</v>
      </c>
      <c r="F141" s="277">
        <f>IF(F$10=0,0,F$10/PPA!F$10*1000)</f>
        <v>4.9096761020641715</v>
      </c>
      <c r="G141" s="277">
        <f>IF(G$10=0,0,G$10/PPA!G$10*1000)</f>
        <v>4.1074200347443108</v>
      </c>
      <c r="H141" s="277">
        <f>IF(H$10=0,0,H$10/PPA!H$10*1000)</f>
        <v>3.3905431684558676</v>
      </c>
      <c r="I141" s="277">
        <f>IF(I$10=0,0,I$10/PPA!I$10*1000)</f>
        <v>3.4272690191534187</v>
      </c>
      <c r="J141" s="277">
        <f>IF(J$10=0,0,J$10/PPA!J$10*1000)</f>
        <v>2.7020073705731118</v>
      </c>
      <c r="K141" s="277">
        <f>IF(K$10=0,0,K$10/PPA!K$10*1000)</f>
        <v>2.8404507961920165</v>
      </c>
      <c r="L141" s="277">
        <f>IF(L$10=0,0,L$10/PPA!L$10*1000)</f>
        <v>3.1400264114443162</v>
      </c>
      <c r="M141" s="277">
        <f>IF(M$10=0,0,M$10/PPA!M$10*1000)</f>
        <v>3.2732030451170093</v>
      </c>
      <c r="N141" s="277">
        <f>IF(N$10=0,0,N$10/PPA!N$10*1000)</f>
        <v>3.1499739454643034</v>
      </c>
      <c r="O141" s="277">
        <f>IF(O$10=0,0,O$10/PPA!O$10*1000)</f>
        <v>2.9766431754949072</v>
      </c>
      <c r="P141" s="277">
        <f>IF(P$10=0,0,P$10/PPA!P$10*1000)</f>
        <v>3.0426173247596138</v>
      </c>
      <c r="Q141" s="277">
        <f>IF(Q$10=0,0,Q$10/PPA!Q$10*1000)</f>
        <v>3.1677735379426211</v>
      </c>
      <c r="R141" s="277">
        <f>IF(R$10=0,0,R$10/PPA!R$10*1000)</f>
        <v>2.7946993849356767</v>
      </c>
      <c r="S141" s="277">
        <f>IF(S$10=0,0,S$10/PPA!S$10*1000)</f>
        <v>2.7396033303280913</v>
      </c>
      <c r="T141" s="277">
        <f>IF(T$10=0,0,T$10/PPA!T$10*1000)</f>
        <v>2.9614136034980003</v>
      </c>
      <c r="U141" s="277">
        <f>IF(U$10=0,0,U$10/PPA!U$10*1000)</f>
        <v>2.9251310217576849</v>
      </c>
      <c r="V141" s="277">
        <f>IF(V$10=0,0,V$10/PPA!V$10*1000)</f>
        <v>2.7278017462736788</v>
      </c>
      <c r="W141" s="277">
        <f>IF(W$10=0,0,W$10/PPA!W$10*1000)</f>
        <v>2.8063817096589676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11.32897857166944</v>
      </c>
      <c r="C142" s="278">
        <f>IF(C$16=0,0,C$16/PPA!C$10*1000)</f>
        <v>9.0563709001457315</v>
      </c>
      <c r="D142" s="278">
        <f>IF(D$16=0,0,D$16/PPA!D$10*1000)</f>
        <v>8.0535765400774366</v>
      </c>
      <c r="E142" s="278">
        <f>IF(E$16=0,0,E$16/PPA!E$10*1000)</f>
        <v>10.299927957977582</v>
      </c>
      <c r="F142" s="278">
        <f>IF(F$16=0,0,F$16/PPA!F$10*1000)</f>
        <v>9.551395480374735</v>
      </c>
      <c r="G142" s="278">
        <f>IF(G$16=0,0,G$16/PPA!G$10*1000)</f>
        <v>8.4096281334302638</v>
      </c>
      <c r="H142" s="278">
        <f>IF(H$16=0,0,H$16/PPA!H$10*1000)</f>
        <v>8.5488662516610301</v>
      </c>
      <c r="I142" s="278">
        <f>IF(I$16=0,0,I$16/PPA!I$10*1000)</f>
        <v>10.618124983269539</v>
      </c>
      <c r="J142" s="278">
        <f>IF(J$16=0,0,J$16/PPA!J$10*1000)</f>
        <v>7.3618938284432822</v>
      </c>
      <c r="K142" s="278">
        <f>IF(K$16=0,0,K$16/PPA!K$10*1000)</f>
        <v>7.7680369025992508</v>
      </c>
      <c r="L142" s="278">
        <f>IF(L$16=0,0,L$16/PPA!L$10*1000)</f>
        <v>10.136165113796787</v>
      </c>
      <c r="M142" s="278">
        <f>IF(M$16=0,0,M$16/PPA!M$10*1000)</f>
        <v>10.585245553969191</v>
      </c>
      <c r="N142" s="278">
        <f>IF(N$16=0,0,N$16/PPA!N$10*1000)</f>
        <v>10.204496939987832</v>
      </c>
      <c r="O142" s="278">
        <f>IF(O$16=0,0,O$16/PPA!O$10*1000)</f>
        <v>9.4716137895151835</v>
      </c>
      <c r="P142" s="278">
        <f>IF(P$16=0,0,P$16/PPA!P$10*1000)</f>
        <v>9.9412940116455246</v>
      </c>
      <c r="Q142" s="278">
        <f>IF(Q$16=0,0,Q$16/PPA!Q$10*1000)</f>
        <v>10.372186451124803</v>
      </c>
      <c r="R142" s="278">
        <f>IF(R$16=0,0,R$16/PPA!R$10*1000)</f>
        <v>9.1992228309587887</v>
      </c>
      <c r="S142" s="278">
        <f>IF(S$16=0,0,S$16/PPA!S$10*1000)</f>
        <v>8.915923135791008</v>
      </c>
      <c r="T142" s="278">
        <f>IF(T$16=0,0,T$16/PPA!T$10*1000)</f>
        <v>9.6295214264997018</v>
      </c>
      <c r="U142" s="278">
        <f>IF(U$16=0,0,U$16/PPA!U$10*1000)</f>
        <v>9.6528753378461829</v>
      </c>
      <c r="V142" s="278">
        <f>IF(V$16=0,0,V$16/PPA!V$10*1000)</f>
        <v>9.1242809703471845</v>
      </c>
      <c r="W142" s="278">
        <f>IF(W$16=0,0,W$16/PPA!W$10*1000)</f>
        <v>9.5833439753184599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344.61263557856807</v>
      </c>
      <c r="C143" s="278">
        <f>IF(C$17=0,0,C$17/PPA!C$10*1000)</f>
        <v>225.11155629907006</v>
      </c>
      <c r="D143" s="278">
        <f>IF(D$17=0,0,D$17/PPA!D$10*1000)</f>
        <v>226.42590782029515</v>
      </c>
      <c r="E143" s="278">
        <f>IF(E$17=0,0,E$17/PPA!E$10*1000)</f>
        <v>348.32418708718905</v>
      </c>
      <c r="F143" s="278">
        <f>IF(F$17=0,0,F$17/PPA!F$10*1000)</f>
        <v>339.46909982818033</v>
      </c>
      <c r="G143" s="278">
        <f>IF(G$17=0,0,G$17/PPA!G$10*1000)</f>
        <v>284.04151498117034</v>
      </c>
      <c r="H143" s="278">
        <f>IF(H$17=0,0,H$17/PPA!H$10*1000)</f>
        <v>232.11956513358049</v>
      </c>
      <c r="I143" s="278">
        <f>IF(I$17=0,0,I$17/PPA!I$10*1000)</f>
        <v>225.01080431405808</v>
      </c>
      <c r="J143" s="278">
        <f>IF(J$17=0,0,J$17/PPA!J$10*1000)</f>
        <v>183.17042325512048</v>
      </c>
      <c r="K143" s="278">
        <f>IF(K$17=0,0,K$17/PPA!K$10*1000)</f>
        <v>192.3922570105502</v>
      </c>
      <c r="L143" s="278">
        <f>IF(L$17=0,0,L$17/PPA!L$10*1000)</f>
        <v>202.35385967328403</v>
      </c>
      <c r="M143" s="278">
        <f>IF(M$17=0,0,M$17/PPA!M$10*1000)</f>
        <v>206.20360797715637</v>
      </c>
      <c r="N143" s="278">
        <f>IF(N$17=0,0,N$17/PPA!N$10*1000)</f>
        <v>197.80001435694641</v>
      </c>
      <c r="O143" s="278">
        <f>IF(O$17=0,0,O$17/PPA!O$10*1000)</f>
        <v>187.96451375720352</v>
      </c>
      <c r="P143" s="278">
        <f>IF(P$17=0,0,P$17/PPA!P$10*1000)</f>
        <v>183.33541351191613</v>
      </c>
      <c r="Q143" s="278">
        <f>IF(Q$17=0,0,Q$17/PPA!Q$10*1000)</f>
        <v>189.19639640940389</v>
      </c>
      <c r="R143" s="278">
        <f>IF(R$17=0,0,R$17/PPA!R$10*1000)</f>
        <v>167.98930507535962</v>
      </c>
      <c r="S143" s="278">
        <f>IF(S$17=0,0,S$17/PPA!S$10*1000)</f>
        <v>165.64842810397755</v>
      </c>
      <c r="T143" s="278">
        <f>IF(T$17=0,0,T$17/PPA!T$10*1000)</f>
        <v>179.69409443174249</v>
      </c>
      <c r="U143" s="278">
        <f>IF(U$17=0,0,U$17/PPA!U$10*1000)</f>
        <v>174.25607975528871</v>
      </c>
      <c r="V143" s="278">
        <f>IF(V$17=0,0,V$17/PPA!V$10*1000)</f>
        <v>163.93456494151707</v>
      </c>
      <c r="W143" s="278">
        <f>IF(W$17=0,0,W$17/PPA!W$10*1000)</f>
        <v>170.13922633247915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25.175507937043093</v>
      </c>
      <c r="C144" s="279">
        <f>IF(C$30=0,0,C$30/PPA!C$10*1000)</f>
        <v>20.125268666990436</v>
      </c>
      <c r="D144" s="279">
        <f>IF(D$30=0,0,D$30/PPA!D$10*1000)</f>
        <v>17.89683675572758</v>
      </c>
      <c r="E144" s="279">
        <f>IF(E$30=0,0,E$30/PPA!E$10*1000)</f>
        <v>22.888728795505649</v>
      </c>
      <c r="F144" s="279">
        <f>IF(F$30=0,0,F$30/PPA!F$10*1000)</f>
        <v>21.225323289721558</v>
      </c>
      <c r="G144" s="279">
        <f>IF(G$30=0,0,G$30/PPA!G$10*1000)</f>
        <v>18.688062518733844</v>
      </c>
      <c r="H144" s="279">
        <f>IF(H$30=0,0,H$30/PPA!H$10*1000)</f>
        <v>18.997480559246654</v>
      </c>
      <c r="I144" s="279">
        <f>IF(I$30=0,0,I$30/PPA!I$10*1000)</f>
        <v>23.595833296154442</v>
      </c>
      <c r="J144" s="279">
        <f>IF(J$30=0,0,J$30/PPA!J$10*1000)</f>
        <v>16.35976406320723</v>
      </c>
      <c r="K144" s="279">
        <f>IF(K$30=0,0,K$30/PPA!K$10*1000)</f>
        <v>17.262304227998264</v>
      </c>
      <c r="L144" s="279">
        <f>IF(L$30=0,0,L$30/PPA!L$10*1000)</f>
        <v>22.524811363992782</v>
      </c>
      <c r="M144" s="279">
        <f>IF(M$30=0,0,M$30/PPA!M$10*1000)</f>
        <v>23.522767897709208</v>
      </c>
      <c r="N144" s="279">
        <f>IF(N$30=0,0,N$30/PPA!N$10*1000)</f>
        <v>22.676659866639536</v>
      </c>
      <c r="O144" s="279">
        <f>IF(O$30=0,0,O$30/PPA!O$10*1000)</f>
        <v>21.048030643366999</v>
      </c>
      <c r="P144" s="279">
        <f>IF(P$30=0,0,P$30/PPA!P$10*1000)</f>
        <v>22.091764470323302</v>
      </c>
      <c r="Q144" s="279">
        <f>IF(Q$30=0,0,Q$30/PPA!Q$10*1000)</f>
        <v>23.049303224721701</v>
      </c>
      <c r="R144" s="279">
        <f>IF(R$30=0,0,R$30/PPA!R$10*1000)</f>
        <v>20.442717402130555</v>
      </c>
      <c r="S144" s="279">
        <f>IF(S$30=0,0,S$30/PPA!S$10*1000)</f>
        <v>19.813162523979933</v>
      </c>
      <c r="T144" s="279">
        <f>IF(T$30=0,0,T$30/PPA!T$10*1000)</f>
        <v>21.3989365033326</v>
      </c>
      <c r="U144" s="279">
        <f>IF(U$30=0,0,U$30/PPA!U$10*1000)</f>
        <v>21.450834084102553</v>
      </c>
      <c r="V144" s="279">
        <f>IF(V$30=0,0,V$30/PPA!V$10*1000)</f>
        <v>20.276179934104768</v>
      </c>
      <c r="W144" s="279">
        <f>IF(W$30=0,0,W$30/PPA!W$10*1000)</f>
        <v>21.296319945152057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349.42267089889515</v>
      </c>
      <c r="C146" s="322">
        <f t="shared" si="38"/>
        <v>236.66085370374466</v>
      </c>
      <c r="D146" s="322">
        <f t="shared" si="38"/>
        <v>240.95888174414296</v>
      </c>
      <c r="E146" s="322">
        <f t="shared" si="38"/>
        <v>355.92692318938509</v>
      </c>
      <c r="F146" s="322">
        <f t="shared" si="38"/>
        <v>352.21083890060015</v>
      </c>
      <c r="G146" s="322">
        <f t="shared" si="38"/>
        <v>282.91686569366516</v>
      </c>
      <c r="H146" s="322">
        <f t="shared" si="38"/>
        <v>236.39869129039596</v>
      </c>
      <c r="I146" s="322">
        <f t="shared" si="38"/>
        <v>237.75300599758478</v>
      </c>
      <c r="J146" s="322">
        <f t="shared" si="38"/>
        <v>188.96423324526396</v>
      </c>
      <c r="K146" s="322">
        <f t="shared" si="38"/>
        <v>198.46883669021494</v>
      </c>
      <c r="L146" s="322">
        <f t="shared" si="38"/>
        <v>217.46100423072653</v>
      </c>
      <c r="M146" s="322">
        <f t="shared" si="38"/>
        <v>224.0009194637137</v>
      </c>
      <c r="N146" s="322">
        <f t="shared" si="38"/>
        <v>213.55948975479706</v>
      </c>
      <c r="O146" s="322">
        <f t="shared" si="38"/>
        <v>202.93670818721961</v>
      </c>
      <c r="P146" s="322">
        <f t="shared" si="38"/>
        <v>201.13430413511207</v>
      </c>
      <c r="Q146" s="322">
        <f t="shared" si="38"/>
        <v>208.08839432094481</v>
      </c>
      <c r="R146" s="322">
        <f t="shared" si="38"/>
        <v>183.50120051771063</v>
      </c>
      <c r="S146" s="322">
        <f t="shared" si="38"/>
        <v>181.06943291017782</v>
      </c>
      <c r="T146" s="322">
        <f t="shared" si="38"/>
        <v>197.75635447013113</v>
      </c>
      <c r="U146" s="322">
        <f t="shared" si="38"/>
        <v>192.09934226378903</v>
      </c>
      <c r="V146" s="322">
        <f t="shared" si="38"/>
        <v>180.91543610419401</v>
      </c>
      <c r="W146" s="322">
        <f t="shared" si="38"/>
        <v>188.77664450663914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1.8442955284103719</v>
      </c>
      <c r="C147" s="275">
        <f>IF(C$33=0,0,C$33/PPA!C$11*1000)</f>
        <v>1.2491248868161759</v>
      </c>
      <c r="D147" s="275">
        <f>IF(D$33=0,0,D$33/PPA!D$11*1000)</f>
        <v>1.2718104036827871</v>
      </c>
      <c r="E147" s="275">
        <f>IF(E$33=0,0,E$33/PPA!E$11*1000)</f>
        <v>1.8786257662981816</v>
      </c>
      <c r="F147" s="275">
        <f>IF(F$33=0,0,F$33/PPA!F$11*1000)</f>
        <v>1.8590118196146534</v>
      </c>
      <c r="G147" s="275">
        <f>IF(G$33=0,0,G$33/PPA!G$11*1000)</f>
        <v>1.4932697668671153</v>
      </c>
      <c r="H147" s="275">
        <f>IF(H$33=0,0,H$33/PPA!H$11*1000)</f>
        <v>1.2477411615784082</v>
      </c>
      <c r="I147" s="275">
        <f>IF(I$33=0,0,I$33/PPA!I$11*1000)</f>
        <v>1.2548893999953428</v>
      </c>
      <c r="J147" s="275">
        <f>IF(J$33=0,0,J$33/PPA!J$11*1000)</f>
        <v>0.99737629933601313</v>
      </c>
      <c r="K147" s="275">
        <f>IF(K$33=0,0,K$33/PPA!K$11*1000)</f>
        <v>1.0475427570189144</v>
      </c>
      <c r="L147" s="275">
        <f>IF(L$33=0,0,L$33/PPA!L$11*1000)</f>
        <v>1.1477857366156718</v>
      </c>
      <c r="M147" s="275">
        <f>IF(M$33=0,0,M$33/PPA!M$11*1000)</f>
        <v>1.1823042078689581</v>
      </c>
      <c r="N147" s="275">
        <f>IF(N$33=0,0,N$33/PPA!N$11*1000)</f>
        <v>1.1271930667604249</v>
      </c>
      <c r="O147" s="275">
        <f>IF(O$33=0,0,O$33/PPA!O$11*1000)</f>
        <v>1.0711247283946057</v>
      </c>
      <c r="P147" s="275">
        <f>IF(P$33=0,0,P$33/PPA!P$11*1000)</f>
        <v>1.0616114196985029</v>
      </c>
      <c r="Q147" s="275">
        <f>IF(Q$33=0,0,Q$33/PPA!Q$11*1000)</f>
        <v>1.0983159569311078</v>
      </c>
      <c r="R147" s="275">
        <f>IF(R$33=0,0,R$33/PPA!R$11*1000)</f>
        <v>0.96854174545531879</v>
      </c>
      <c r="S147" s="275">
        <f>IF(S$33=0,0,S$33/PPA!S$11*1000)</f>
        <v>0.95570657905597012</v>
      </c>
      <c r="T147" s="275">
        <f>IF(T$33=0,0,T$33/PPA!T$11*1000)</f>
        <v>1.0437821888523771</v>
      </c>
      <c r="U147" s="275">
        <f>IF(U$33=0,0,U$33/PPA!U$11*1000)</f>
        <v>1.0139237875942828</v>
      </c>
      <c r="V147" s="275">
        <f>IF(V$33=0,0,V$33/PPA!V$11*1000)</f>
        <v>0.95489376510873381</v>
      </c>
      <c r="W147" s="275">
        <f>IF(W$33=0,0,W$33/PPA!W$11*1000)</f>
        <v>0.99638618306565874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2.6171939424634965</v>
      </c>
      <c r="C148" s="276">
        <f>IF(C$34=0,0,C$34/PPA!C$11*1000)</f>
        <v>1.7726020785689778</v>
      </c>
      <c r="D148" s="276">
        <f>IF(D$34=0,0,D$34/PPA!D$11*1000)</f>
        <v>1.8047945316820213</v>
      </c>
      <c r="E148" s="276">
        <f>IF(E$34=0,0,E$34/PPA!E$11*1000)</f>
        <v>2.6659111297359455</v>
      </c>
      <c r="F148" s="276">
        <f>IF(F$34=0,0,F$34/PPA!F$11*1000)</f>
        <v>2.6380774655226076</v>
      </c>
      <c r="G148" s="276">
        <f>IF(G$34=0,0,G$34/PPA!G$11*1000)</f>
        <v>2.1190620093716843</v>
      </c>
      <c r="H148" s="276">
        <f>IF(H$34=0,0,H$34/PPA!H$11*1000)</f>
        <v>1.7706384684780065</v>
      </c>
      <c r="I148" s="276">
        <f>IF(I$34=0,0,I$34/PPA!I$11*1000)</f>
        <v>1.7807823559384985</v>
      </c>
      <c r="J148" s="276">
        <f>IF(J$34=0,0,J$34/PPA!J$11*1000)</f>
        <v>1.4153519155516017</v>
      </c>
      <c r="K148" s="276">
        <f>IF(K$34=0,0,K$34/PPA!K$11*1000)</f>
        <v>1.4865418887093773</v>
      </c>
      <c r="L148" s="276">
        <f>IF(L$34=0,0,L$34/PPA!L$11*1000)</f>
        <v>1.6287942094105239</v>
      </c>
      <c r="M148" s="276">
        <f>IF(M$34=0,0,M$34/PPA!M$11*1000)</f>
        <v>1.6777785139731825</v>
      </c>
      <c r="N148" s="276">
        <f>IF(N$34=0,0,N$34/PPA!N$11*1000)</f>
        <v>1.5995716634713955</v>
      </c>
      <c r="O148" s="276">
        <f>IF(O$34=0,0,O$34/PPA!O$11*1000)</f>
        <v>1.520006478133938</v>
      </c>
      <c r="P148" s="276">
        <f>IF(P$34=0,0,P$34/PPA!P$11*1000)</f>
        <v>1.5065063782265851</v>
      </c>
      <c r="Q148" s="276">
        <f>IF(Q$34=0,0,Q$34/PPA!Q$11*1000)</f>
        <v>1.5585928746835251</v>
      </c>
      <c r="R148" s="276">
        <f>IF(R$34=0,0,R$34/PPA!R$11*1000)</f>
        <v>1.3744335168526489</v>
      </c>
      <c r="S148" s="276">
        <f>IF(S$34=0,0,S$34/PPA!S$11*1000)</f>
        <v>1.3562194512468835</v>
      </c>
      <c r="T148" s="276">
        <f>IF(T$34=0,0,T$34/PPA!T$11*1000)</f>
        <v>1.4812053598971175</v>
      </c>
      <c r="U148" s="276">
        <f>IF(U$34=0,0,U$34/PPA!U$11*1000)</f>
        <v>1.4388340448336998</v>
      </c>
      <c r="V148" s="276">
        <f>IF(V$34=0,0,V$34/PPA!V$11*1000)</f>
        <v>1.3550660071777048</v>
      </c>
      <c r="W148" s="276">
        <f>IF(W$34=0,0,W$34/PPA!W$11*1000)</f>
        <v>1.413946866162721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9.3130159324808819</v>
      </c>
      <c r="C149" s="276">
        <f>IF(C$35=0,0,C$35/PPA!C$11*1000)</f>
        <v>6.3076225005025082</v>
      </c>
      <c r="D149" s="276">
        <f>IF(D$35=0,0,D$35/PPA!D$11*1000)</f>
        <v>6.4221760396510907</v>
      </c>
      <c r="E149" s="276">
        <f>IF(E$35=0,0,E$35/PPA!E$11*1000)</f>
        <v>9.4863710415129976</v>
      </c>
      <c r="F149" s="276">
        <f>IF(F$35=0,0,F$35/PPA!F$11*1000)</f>
        <v>9.3873278051397211</v>
      </c>
      <c r="G149" s="276">
        <f>IF(G$35=0,0,G$35/PPA!G$11*1000)</f>
        <v>7.540464592630661</v>
      </c>
      <c r="H149" s="276">
        <f>IF(H$35=0,0,H$35/PPA!H$11*1000)</f>
        <v>6.3006351956009903</v>
      </c>
      <c r="I149" s="276">
        <f>IF(I$35=0,0,I$35/PPA!I$11*1000)</f>
        <v>6.3367311776388906</v>
      </c>
      <c r="J149" s="276">
        <f>IF(J$35=0,0,J$35/PPA!J$11*1000)</f>
        <v>5.0363844748900339</v>
      </c>
      <c r="K149" s="276">
        <f>IF(K$35=0,0,K$35/PPA!K$11*1000)</f>
        <v>5.2897066851757559</v>
      </c>
      <c r="L149" s="276">
        <f>IF(L$35=0,0,L$35/PPA!L$11*1000)</f>
        <v>5.7958969631018817</v>
      </c>
      <c r="M149" s="276">
        <f>IF(M$35=0,0,M$35/PPA!M$11*1000)</f>
        <v>5.9702025815858235</v>
      </c>
      <c r="N149" s="276">
        <f>IF(N$35=0,0,N$35/PPA!N$11*1000)</f>
        <v>5.6919115337062305</v>
      </c>
      <c r="O149" s="276">
        <f>IF(O$35=0,0,O$35/PPA!O$11*1000)</f>
        <v>5.4087869907764592</v>
      </c>
      <c r="P149" s="276">
        <f>IF(P$35=0,0,P$35/PPA!P$11*1000)</f>
        <v>5.3607482713344767</v>
      </c>
      <c r="Q149" s="276">
        <f>IF(Q$35=0,0,Q$35/PPA!Q$11*1000)</f>
        <v>5.5460927211668807</v>
      </c>
      <c r="R149" s="276">
        <f>IF(R$35=0,0,R$35/PPA!R$11*1000)</f>
        <v>4.890780554281748</v>
      </c>
      <c r="S149" s="276">
        <f>IF(S$35=0,0,S$35/PPA!S$11*1000)</f>
        <v>4.8259676718928795</v>
      </c>
      <c r="T149" s="276">
        <f>IF(T$35=0,0,T$35/PPA!T$11*1000)</f>
        <v>5.2707171953078653</v>
      </c>
      <c r="U149" s="276">
        <f>IF(U$35=0,0,U$35/PPA!U$11*1000)</f>
        <v>5.1199432209900353</v>
      </c>
      <c r="V149" s="276">
        <f>IF(V$35=0,0,V$35/PPA!V$11*1000)</f>
        <v>4.8218632595987829</v>
      </c>
      <c r="W149" s="276">
        <f>IF(W$35=0,0,W$35/PPA!W$11*1000)</f>
        <v>5.0313847508985274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7.3771821136414859</v>
      </c>
      <c r="C150" s="276">
        <f>IF(C$36=0,0,C$36/PPA!C$11*1000)</f>
        <v>4.9964995472647029</v>
      </c>
      <c r="D150" s="276">
        <f>IF(D$36=0,0,D$36/PPA!D$11*1000)</f>
        <v>5.0872416147311466</v>
      </c>
      <c r="E150" s="276">
        <f>IF(E$36=0,0,E$36/PPA!E$11*1000)</f>
        <v>7.5145030651927245</v>
      </c>
      <c r="F150" s="276">
        <f>IF(F$36=0,0,F$36/PPA!F$11*1000)</f>
        <v>7.4360472784586129</v>
      </c>
      <c r="G150" s="276">
        <f>IF(G$36=0,0,G$36/PPA!G$11*1000)</f>
        <v>5.973079067468464</v>
      </c>
      <c r="H150" s="276">
        <f>IF(H$36=0,0,H$36/PPA!H$11*1000)</f>
        <v>4.9909646463136319</v>
      </c>
      <c r="I150" s="276">
        <f>IF(I$36=0,0,I$36/PPA!I$11*1000)</f>
        <v>5.0195575999813702</v>
      </c>
      <c r="J150" s="276">
        <f>IF(J$36=0,0,J$36/PPA!J$11*1000)</f>
        <v>3.9895051973440525</v>
      </c>
      <c r="K150" s="276">
        <f>IF(K$36=0,0,K$36/PPA!K$11*1000)</f>
        <v>4.1901710280756568</v>
      </c>
      <c r="L150" s="276">
        <f>IF(L$36=0,0,L$36/PPA!L$11*1000)</f>
        <v>4.5911429464626874</v>
      </c>
      <c r="M150" s="276">
        <f>IF(M$36=0,0,M$36/PPA!M$11*1000)</f>
        <v>4.7292168314758323</v>
      </c>
      <c r="N150" s="276">
        <f>IF(N$36=0,0,N$36/PPA!N$11*1000)</f>
        <v>4.5087722670416994</v>
      </c>
      <c r="O150" s="276">
        <f>IF(O$36=0,0,O$36/PPA!O$11*1000)</f>
        <v>4.2844989135784211</v>
      </c>
      <c r="P150" s="276">
        <f>IF(P$36=0,0,P$36/PPA!P$11*1000)</f>
        <v>4.2464456787940108</v>
      </c>
      <c r="Q150" s="276">
        <f>IF(Q$36=0,0,Q$36/PPA!Q$11*1000)</f>
        <v>4.3932638277244296</v>
      </c>
      <c r="R150" s="276">
        <f>IF(R$36=0,0,R$36/PPA!R$11*1000)</f>
        <v>3.8741669818212752</v>
      </c>
      <c r="S150" s="276">
        <f>IF(S$36=0,0,S$36/PPA!S$11*1000)</f>
        <v>3.8228263162238796</v>
      </c>
      <c r="T150" s="276">
        <f>IF(T$36=0,0,T$36/PPA!T$11*1000)</f>
        <v>4.1751287554095073</v>
      </c>
      <c r="U150" s="276">
        <f>IF(U$36=0,0,U$36/PPA!U$11*1000)</f>
        <v>4.0556951503771304</v>
      </c>
      <c r="V150" s="276">
        <f>IF(V$36=0,0,V$36/PPA!V$11*1000)</f>
        <v>3.8195750604349339</v>
      </c>
      <c r="W150" s="276">
        <f>IF(W$36=0,0,W$36/PPA!W$11*1000)</f>
        <v>3.9855447322626332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4.2283454445191975</v>
      </c>
      <c r="C151" s="277">
        <f>IF(C$37=0,0,C$37/PPA!C$11*1000)</f>
        <v>3.1089233447720837</v>
      </c>
      <c r="D151" s="277">
        <f>IF(D$37=0,0,D$37/PPA!D$11*1000)</f>
        <v>2.9874600163848992</v>
      </c>
      <c r="E151" s="277">
        <f>IF(E$37=0,0,E$37/PPA!E$11*1000)</f>
        <v>4.2315939615941796</v>
      </c>
      <c r="F151" s="277">
        <f>IF(F$37=0,0,F$37/PPA!F$11*1000)</f>
        <v>4.1550310972716638</v>
      </c>
      <c r="G151" s="277">
        <f>IF(G$37=0,0,G$37/PPA!G$11*1000)</f>
        <v>3.3671794556824075</v>
      </c>
      <c r="H151" s="277">
        <f>IF(H$37=0,0,H$37/PPA!H$11*1000)</f>
        <v>2.9733240065687641</v>
      </c>
      <c r="I151" s="277">
        <f>IF(I$37=0,0,I$37/PPA!I$11*1000)</f>
        <v>3.3382241912571504</v>
      </c>
      <c r="J151" s="277">
        <f>IF(J$37=0,0,J$37/PPA!J$11*1000)</f>
        <v>2.4528020122515533</v>
      </c>
      <c r="K151" s="277">
        <f>IF(K$37=0,0,K$37/PPA!K$11*1000)</f>
        <v>2.5814539917842829</v>
      </c>
      <c r="L151" s="277">
        <f>IF(L$37=0,0,L$37/PPA!L$11*1000)</f>
        <v>3.1729731877431542</v>
      </c>
      <c r="M151" s="277">
        <f>IF(M$37=0,0,M$37/PPA!M$11*1000)</f>
        <v>3.3715436319241299</v>
      </c>
      <c r="N151" s="277">
        <f>IF(N$37=0,0,N$37/PPA!N$11*1000)</f>
        <v>3.2304662920882574</v>
      </c>
      <c r="O151" s="277">
        <f>IF(O$37=0,0,O$37/PPA!O$11*1000)</f>
        <v>3.0272233589452529</v>
      </c>
      <c r="P151" s="277">
        <f>IF(P$37=0,0,P$37/PPA!P$11*1000)</f>
        <v>3.2286648700590117</v>
      </c>
      <c r="Q151" s="277">
        <f>IF(Q$37=0,0,Q$37/PPA!Q$11*1000)</f>
        <v>3.3840176995595863</v>
      </c>
      <c r="R151" s="277">
        <f>IF(R$37=0,0,R$37/PPA!R$11*1000)</f>
        <v>2.9640905130469215</v>
      </c>
      <c r="S151" s="277">
        <f>IF(S$37=0,0,S$37/PPA!S$11*1000)</f>
        <v>2.888392397386649</v>
      </c>
      <c r="T151" s="277">
        <f>IF(T$37=0,0,T$37/PPA!T$11*1000)</f>
        <v>3.138317733633321</v>
      </c>
      <c r="U151" s="277">
        <f>IF(U$37=0,0,U$37/PPA!U$11*1000)</f>
        <v>3.1449245710665052</v>
      </c>
      <c r="V151" s="277">
        <f>IF(V$37=0,0,V$37/PPA!V$11*1000)</f>
        <v>2.9420121278403299</v>
      </c>
      <c r="W151" s="277">
        <f>IF(W$37=0,0,W$37/PPA!W$11*1000)</f>
        <v>3.0584663835349652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21.244677468307664</v>
      </c>
      <c r="C152" s="278">
        <f>IF(C$43=0,0,C$43/PPA!C$11*1000)</f>
        <v>16.683393713402488</v>
      </c>
      <c r="D152" s="278">
        <f>IF(D$43=0,0,D$43/PPA!D$11*1000)</f>
        <v>15.481738101927894</v>
      </c>
      <c r="E152" s="278">
        <f>IF(E$43=0,0,E$43/PPA!E$11*1000)</f>
        <v>20.18523980543285</v>
      </c>
      <c r="F152" s="278">
        <f>IF(F$43=0,0,F$43/PPA!F$11*1000)</f>
        <v>19.367966654947541</v>
      </c>
      <c r="G152" s="278">
        <f>IF(G$43=0,0,G$43/PPA!G$11*1000)</f>
        <v>16.057247558750809</v>
      </c>
      <c r="H152" s="278">
        <f>IF(H$43=0,0,H$43/PPA!H$11*1000)</f>
        <v>15.579770058300898</v>
      </c>
      <c r="I152" s="278">
        <f>IF(I$43=0,0,I$43/PPA!I$11*1000)</f>
        <v>19.156863640181701</v>
      </c>
      <c r="J152" s="278">
        <f>IF(J$43=0,0,J$43/PPA!J$11*1000)</f>
        <v>13.313033465952262</v>
      </c>
      <c r="K152" s="278">
        <f>IF(K$43=0,0,K$43/PPA!K$11*1000)</f>
        <v>14.033289582234636</v>
      </c>
      <c r="L152" s="278">
        <f>IF(L$43=0,0,L$43/PPA!L$11*1000)</f>
        <v>18.495663080825985</v>
      </c>
      <c r="M152" s="278">
        <f>IF(M$43=0,0,M$43/PPA!M$11*1000)</f>
        <v>19.489168443332783</v>
      </c>
      <c r="N152" s="278">
        <f>IF(N$43=0,0,N$43/PPA!N$11*1000)</f>
        <v>18.667899020750546</v>
      </c>
      <c r="O152" s="278">
        <f>IF(O$43=0,0,O$43/PPA!O$11*1000)</f>
        <v>17.35095517455316</v>
      </c>
      <c r="P152" s="278">
        <f>IF(P$43=0,0,P$43/PPA!P$11*1000)</f>
        <v>18.441125700133885</v>
      </c>
      <c r="Q152" s="278">
        <f>IF(Q$43=0,0,Q$43/PPA!Q$11*1000)</f>
        <v>19.285051012760309</v>
      </c>
      <c r="R152" s="278">
        <f>IF(R$43=0,0,R$43/PPA!R$11*1000)</f>
        <v>16.989215232509657</v>
      </c>
      <c r="S152" s="278">
        <f>IF(S$43=0,0,S$43/PPA!S$11*1000)</f>
        <v>16.481349523279839</v>
      </c>
      <c r="T152" s="278">
        <f>IF(T$43=0,0,T$43/PPA!T$11*1000)</f>
        <v>17.923699411870309</v>
      </c>
      <c r="U152" s="278">
        <f>IF(U$43=0,0,U$43/PPA!U$11*1000)</f>
        <v>17.989026631454479</v>
      </c>
      <c r="V152" s="278">
        <f>IF(V$43=0,0,V$43/PPA!V$11*1000)</f>
        <v>17.025694387454493</v>
      </c>
      <c r="W152" s="278">
        <f>IF(W$43=0,0,W$43/PPA!W$11*1000)</f>
        <v>17.985223362302975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267.96460088885453</v>
      </c>
      <c r="C153" s="278">
        <f>IF(C$56=0,0,C$56/PPA!C$11*1000)</f>
        <v>179.72966363971506</v>
      </c>
      <c r="D153" s="278">
        <f>IF(D$56=0,0,D$56/PPA!D$11*1000)</f>
        <v>184.16339803511099</v>
      </c>
      <c r="E153" s="278">
        <f>IF(E$56=0,0,E$56/PPA!E$11*1000)</f>
        <v>273.99766848275658</v>
      </c>
      <c r="F153" s="278">
        <f>IF(F$56=0,0,F$56/PPA!F$11*1000)</f>
        <v>271.57348475285994</v>
      </c>
      <c r="G153" s="278">
        <f>IF(G$56=0,0,G$56/PPA!G$11*1000)</f>
        <v>217.78184974806808</v>
      </c>
      <c r="H153" s="278">
        <f>IF(H$56=0,0,H$56/PPA!H$11*1000)</f>
        <v>180.37751759988083</v>
      </c>
      <c r="I153" s="278">
        <f>IF(I$56=0,0,I$56/PPA!I$11*1000)</f>
        <v>178.75701488810765</v>
      </c>
      <c r="J153" s="278">
        <f>IF(J$56=0,0,J$56/PPA!J$11*1000)</f>
        <v>143.53859468464057</v>
      </c>
      <c r="K153" s="278">
        <f>IF(K$56=0,0,K$56/PPA!K$11*1000)</f>
        <v>150.71963027617426</v>
      </c>
      <c r="L153" s="278">
        <f>IF(L$56=0,0,L$56/PPA!L$11*1000)</f>
        <v>162.73925596037861</v>
      </c>
      <c r="M153" s="278">
        <f>IF(M$56=0,0,M$56/PPA!M$11*1000)</f>
        <v>167.24782747172108</v>
      </c>
      <c r="N153" s="278">
        <f>IF(N$56=0,0,N$56/PPA!N$11*1000)</f>
        <v>159.37894307140408</v>
      </c>
      <c r="O153" s="278">
        <f>IF(O$56=0,0,O$56/PPA!O$11*1000)</f>
        <v>151.75009293197616</v>
      </c>
      <c r="P153" s="278">
        <f>IF(P$56=0,0,P$56/PPA!P$11*1000)</f>
        <v>149.36288297857749</v>
      </c>
      <c r="Q153" s="278">
        <f>IF(Q$56=0,0,Q$56/PPA!Q$11*1000)</f>
        <v>154.34943343778298</v>
      </c>
      <c r="R153" s="278">
        <f>IF(R$56=0,0,R$56/PPA!R$11*1000)</f>
        <v>136.14128813421215</v>
      </c>
      <c r="S153" s="278">
        <f>IF(S$56=0,0,S$56/PPA!S$11*1000)</f>
        <v>134.55956725297335</v>
      </c>
      <c r="T153" s="278">
        <f>IF(T$56=0,0,T$56/PPA!T$11*1000)</f>
        <v>147.02615582318748</v>
      </c>
      <c r="U153" s="278">
        <f>IF(U$56=0,0,U$56/PPA!U$11*1000)</f>
        <v>142.34606233560879</v>
      </c>
      <c r="V153" s="278">
        <f>IF(V$56=0,0,V$56/PPA!V$11*1000)</f>
        <v>134.01992800518181</v>
      </c>
      <c r="W153" s="278">
        <f>IF(W$56=0,0,W$56/PPA!W$11*1000)</f>
        <v>139.7058325903904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34.83335958021749</v>
      </c>
      <c r="C154" s="279">
        <f>IF(C$69=0,0,C$69/PPA!C$11*1000)</f>
        <v>22.813023992702671</v>
      </c>
      <c r="D154" s="279">
        <f>IF(D$69=0,0,D$69/PPA!D$11*1000)</f>
        <v>23.740263000972138</v>
      </c>
      <c r="E154" s="279">
        <f>IF(E$69=0,0,E$69/PPA!E$11*1000)</f>
        <v>35.967009936861629</v>
      </c>
      <c r="F154" s="279">
        <f>IF(F$69=0,0,F$69/PPA!F$11*1000)</f>
        <v>35.793892026785457</v>
      </c>
      <c r="G154" s="279">
        <f>IF(G$69=0,0,G$69/PPA!G$11*1000)</f>
        <v>28.584713494825916</v>
      </c>
      <c r="H154" s="279">
        <f>IF(H$69=0,0,H$69/PPA!H$11*1000)</f>
        <v>23.1581001536744</v>
      </c>
      <c r="I154" s="279">
        <f>IF(I$69=0,0,I$69/PPA!I$11*1000)</f>
        <v>22.108942744484178</v>
      </c>
      <c r="J154" s="279">
        <f>IF(J$69=0,0,J$69/PPA!J$11*1000)</f>
        <v>18.221185195297874</v>
      </c>
      <c r="K154" s="279">
        <f>IF(K$69=0,0,K$69/PPA!K$11*1000)</f>
        <v>19.120500481042061</v>
      </c>
      <c r="L154" s="279">
        <f>IF(L$69=0,0,L$69/PPA!L$11*1000)</f>
        <v>19.889492146188033</v>
      </c>
      <c r="M154" s="279">
        <f>IF(M$69=0,0,M$69/PPA!M$11*1000)</f>
        <v>20.332877781831915</v>
      </c>
      <c r="N154" s="279">
        <f>IF(N$69=0,0,N$69/PPA!N$11*1000)</f>
        <v>19.354732839574442</v>
      </c>
      <c r="O154" s="279">
        <f>IF(O$69=0,0,O$69/PPA!O$11*1000)</f>
        <v>18.5240196108616</v>
      </c>
      <c r="P154" s="279">
        <f>IF(P$69=0,0,P$69/PPA!P$11*1000)</f>
        <v>17.926318838288125</v>
      </c>
      <c r="Q154" s="279">
        <f>IF(Q$69=0,0,Q$69/PPA!Q$11*1000)</f>
        <v>18.473626790335992</v>
      </c>
      <c r="R154" s="279">
        <f>IF(R$69=0,0,R$69/PPA!R$11*1000)</f>
        <v>16.298683839530909</v>
      </c>
      <c r="S154" s="279">
        <f>IF(S$69=0,0,S$69/PPA!S$11*1000)</f>
        <v>16.179403718118383</v>
      </c>
      <c r="T154" s="279">
        <f>IF(T$69=0,0,T$69/PPA!T$11*1000)</f>
        <v>17.697348001973165</v>
      </c>
      <c r="U154" s="279">
        <f>IF(U$69=0,0,U$69/PPA!U$11*1000)</f>
        <v>16.990932521864103</v>
      </c>
      <c r="V154" s="279">
        <f>IF(V$69=0,0,V$69/PPA!V$11*1000)</f>
        <v>15.976403491397228</v>
      </c>
      <c r="W154" s="279">
        <f>IF(W$69=0,0,W$69/PPA!W$11*1000)</f>
        <v>16.599859638021258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241.69147268308973</v>
      </c>
      <c r="C156" s="322">
        <f t="shared" si="39"/>
        <v>186.50381144353628</v>
      </c>
      <c r="D156" s="322">
        <f t="shared" si="39"/>
        <v>200.58904268037981</v>
      </c>
      <c r="E156" s="322">
        <f t="shared" si="39"/>
        <v>220.79435017485599</v>
      </c>
      <c r="F156" s="322">
        <f t="shared" si="39"/>
        <v>213.80061099233075</v>
      </c>
      <c r="G156" s="322">
        <f t="shared" si="39"/>
        <v>223.23645533049972</v>
      </c>
      <c r="H156" s="322">
        <f t="shared" si="39"/>
        <v>176.03928253832822</v>
      </c>
      <c r="I156" s="322">
        <f t="shared" si="39"/>
        <v>147.8462308697504</v>
      </c>
      <c r="J156" s="322">
        <f t="shared" si="39"/>
        <v>133.51553488316515</v>
      </c>
      <c r="K156" s="322">
        <f t="shared" si="39"/>
        <v>143.77989054350826</v>
      </c>
      <c r="L156" s="322">
        <f t="shared" si="39"/>
        <v>141.40955071564571</v>
      </c>
      <c r="M156" s="322">
        <f t="shared" si="39"/>
        <v>115.35053649806298</v>
      </c>
      <c r="N156" s="322">
        <f t="shared" si="39"/>
        <v>139.41332148423106</v>
      </c>
      <c r="O156" s="322">
        <f t="shared" si="39"/>
        <v>117.53483643377663</v>
      </c>
      <c r="P156" s="322">
        <f t="shared" si="39"/>
        <v>109.33286737739438</v>
      </c>
      <c r="Q156" s="322">
        <f t="shared" si="39"/>
        <v>110.18741692112206</v>
      </c>
      <c r="R156" s="322">
        <f t="shared" si="39"/>
        <v>111.37651973216889</v>
      </c>
      <c r="S156" s="322">
        <f t="shared" si="39"/>
        <v>118.88670140814671</v>
      </c>
      <c r="T156" s="322">
        <f t="shared" si="39"/>
        <v>102.06661968299906</v>
      </c>
      <c r="U156" s="322">
        <f t="shared" si="39"/>
        <v>108.76254963115643</v>
      </c>
      <c r="V156" s="322">
        <f t="shared" si="39"/>
        <v>103.68166343526219</v>
      </c>
      <c r="W156" s="322">
        <f t="shared" si="39"/>
        <v>96.966915616510775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8.9492933631153981</v>
      </c>
      <c r="C157" s="332">
        <f>IF(C$84=0,0,C$84/PPA!C$12*1000)</f>
        <v>6.9058179975855838</v>
      </c>
      <c r="D157" s="332">
        <f>IF(D$84=0,0,D$84/PPA!D$12*1000)</f>
        <v>7.4273625314212195</v>
      </c>
      <c r="E157" s="332">
        <f>IF(E$84=0,0,E$84/PPA!E$12*1000)</f>
        <v>8.1755197677974767</v>
      </c>
      <c r="F157" s="332">
        <f>IF(F$84=0,0,F$84/PPA!F$12*1000)</f>
        <v>7.916557285779259</v>
      </c>
      <c r="G157" s="332">
        <f>IF(G$84=0,0,G$84/PPA!G$12*1000)</f>
        <v>8.2659454465239612</v>
      </c>
      <c r="H157" s="332">
        <f>IF(H$84=0,0,H$84/PPA!H$12*1000)</f>
        <v>6.5183399537303393</v>
      </c>
      <c r="I157" s="332">
        <f>IF(I$84=0,0,I$84/PPA!I$12*1000)</f>
        <v>5.474414458961073</v>
      </c>
      <c r="J157" s="332">
        <f>IF(J$84=0,0,J$84/PPA!J$12*1000)</f>
        <v>4.9437809158874932</v>
      </c>
      <c r="K157" s="332">
        <f>IF(K$84=0,0,K$84/PPA!K$12*1000)</f>
        <v>5.3238469933687353</v>
      </c>
      <c r="L157" s="332">
        <f>IF(L$84=0,0,L$84/PPA!L$12*1000)</f>
        <v>5.236078623834036</v>
      </c>
      <c r="M157" s="332">
        <f>IF(M$84=0,0,M$84/PPA!M$12*1000)</f>
        <v>4.2711717514589953</v>
      </c>
      <c r="N157" s="332">
        <f>IF(N$84=0,0,N$84/PPA!N$12*1000)</f>
        <v>5.1621627309097526</v>
      </c>
      <c r="O157" s="332">
        <f>IF(O$84=0,0,O$84/PPA!O$12*1000)</f>
        <v>4.3520514809108848</v>
      </c>
      <c r="P157" s="332">
        <f>IF(P$84=0,0,P$84/PPA!P$12*1000)</f>
        <v>4.048350955505124</v>
      </c>
      <c r="Q157" s="332">
        <f>IF(Q$84=0,0,Q$84/PPA!Q$12*1000)</f>
        <v>4.0799930092184384</v>
      </c>
      <c r="R157" s="332">
        <f>IF(R$84=0,0,R$84/PPA!R$12*1000)</f>
        <v>4.1240228203513798</v>
      </c>
      <c r="S157" s="332">
        <f>IF(S$84=0,0,S$84/PPA!S$12*1000)</f>
        <v>4.4021080100420056</v>
      </c>
      <c r="T157" s="332">
        <f>IF(T$84=0,0,T$84/PPA!T$12*1000)</f>
        <v>3.779298094255048</v>
      </c>
      <c r="U157" s="332">
        <f>IF(U$84=0,0,U$84/PPA!U$12*1000)</f>
        <v>4.0272333680084849</v>
      </c>
      <c r="V157" s="332">
        <f>IF(V$84=0,0,V$84/PPA!V$12*1000)</f>
        <v>3.8390995434707778</v>
      </c>
      <c r="W157" s="332">
        <f>IF(W$84=0,0,W$84/PPA!W$12*1000)</f>
        <v>3.5904674861618751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3.9460751190715784</v>
      </c>
      <c r="C158" s="333">
        <f>IF(C$85=0,0,C$85/PPA!C$12*1000)</f>
        <v>3.0450310959102014</v>
      </c>
      <c r="D158" s="333">
        <f>IF(D$85=0,0,D$85/PPA!D$12*1000)</f>
        <v>3.2749994101615685</v>
      </c>
      <c r="E158" s="333">
        <f>IF(E$85=0,0,E$85/PPA!E$12*1000)</f>
        <v>3.6048896635960559</v>
      </c>
      <c r="F158" s="333">
        <f>IF(F$85=0,0,F$85/PPA!F$12*1000)</f>
        <v>3.4907035077061583</v>
      </c>
      <c r="G158" s="333">
        <f>IF(G$85=0,0,G$85/PPA!G$12*1000)</f>
        <v>3.6447616966683398</v>
      </c>
      <c r="H158" s="333">
        <f>IF(H$85=0,0,H$85/PPA!H$12*1000)</f>
        <v>2.8741776658119589</v>
      </c>
      <c r="I158" s="333">
        <f>IF(I$85=0,0,I$85/PPA!I$12*1000)</f>
        <v>2.4138722256023817</v>
      </c>
      <c r="J158" s="333">
        <f>IF(J$85=0,0,J$85/PPA!J$12*1000)</f>
        <v>2.1798962303246352</v>
      </c>
      <c r="K158" s="333">
        <f>IF(K$85=0,0,K$85/PPA!K$12*1000)</f>
        <v>2.3474814497491292</v>
      </c>
      <c r="L158" s="333">
        <f>IF(L$85=0,0,L$85/PPA!L$12*1000)</f>
        <v>2.308781122783671</v>
      </c>
      <c r="M158" s="333">
        <f>IF(M$85=0,0,M$85/PPA!M$12*1000)</f>
        <v>1.8833179217455474</v>
      </c>
      <c r="N158" s="333">
        <f>IF(N$85=0,0,N$85/PPA!N$12*1000)</f>
        <v>2.2761888661509175</v>
      </c>
      <c r="O158" s="333">
        <f>IF(O$85=0,0,O$85/PPA!O$12*1000)</f>
        <v>1.9189807919943593</v>
      </c>
      <c r="P158" s="333">
        <f>IF(P$85=0,0,P$85/PPA!P$12*1000)</f>
        <v>1.7850679747107119</v>
      </c>
      <c r="Q158" s="333">
        <f>IF(Q$85=0,0,Q$85/PPA!Q$12*1000)</f>
        <v>1.7990201288985559</v>
      </c>
      <c r="R158" s="333">
        <f>IF(R$85=0,0,R$85/PPA!R$12*1000)</f>
        <v>1.8184345044430217</v>
      </c>
      <c r="S158" s="333">
        <f>IF(S$85=0,0,S$85/PPA!S$12*1000)</f>
        <v>1.9410525708641309</v>
      </c>
      <c r="T158" s="333">
        <f>IF(T$85=0,0,T$85/PPA!T$12*1000)</f>
        <v>1.6664325966517282</v>
      </c>
      <c r="U158" s="333">
        <f>IF(U$85=0,0,U$85/PPA!U$12*1000)</f>
        <v>1.7757564477315249</v>
      </c>
      <c r="V158" s="333">
        <f>IF(V$85=0,0,V$85/PPA!V$12*1000)</f>
        <v>1.6928012719492902</v>
      </c>
      <c r="W158" s="333">
        <f>IF(W$85=0,0,W$85/PPA!W$12*1000)</f>
        <v>1.5831701831759633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30.608283899485208</v>
      </c>
      <c r="C159" s="333">
        <f>IF(C$86=0,0,C$86/PPA!C$12*1000)</f>
        <v>23.619209836103821</v>
      </c>
      <c r="D159" s="333">
        <f>IF(D$86=0,0,D$86/PPA!D$12*1000)</f>
        <v>25.402991248797242</v>
      </c>
      <c r="E159" s="333">
        <f>IF(E$86=0,0,E$86/PPA!E$12*1000)</f>
        <v>27.961831166465011</v>
      </c>
      <c r="F159" s="333">
        <f>IF(F$86=0,0,F$86/PPA!F$12*1000)</f>
        <v>27.076130268380933</v>
      </c>
      <c r="G159" s="333">
        <f>IF(G$86=0,0,G$86/PPA!G$12*1000)</f>
        <v>28.271104170931601</v>
      </c>
      <c r="H159" s="333">
        <f>IF(H$86=0,0,H$86/PPA!H$12*1000)</f>
        <v>22.29396129525033</v>
      </c>
      <c r="I159" s="333">
        <f>IF(I$86=0,0,I$86/PPA!I$12*1000)</f>
        <v>18.723537730245539</v>
      </c>
      <c r="J159" s="333">
        <f>IF(J$86=0,0,J$86/PPA!J$12*1000)</f>
        <v>16.908670178811089</v>
      </c>
      <c r="K159" s="333">
        <f>IF(K$86=0,0,K$86/PPA!K$12*1000)</f>
        <v>18.208568386199822</v>
      </c>
      <c r="L159" s="333">
        <f>IF(L$86=0,0,L$86/PPA!L$12*1000)</f>
        <v>17.908383884126696</v>
      </c>
      <c r="M159" s="333">
        <f>IF(M$86=0,0,M$86/PPA!M$12*1000)</f>
        <v>14.608219023295922</v>
      </c>
      <c r="N159" s="333">
        <f>IF(N$86=0,0,N$86/PPA!N$12*1000)</f>
        <v>17.655577484390715</v>
      </c>
      <c r="O159" s="333">
        <f>IF(O$86=0,0,O$86/PPA!O$12*1000)</f>
        <v>14.884843067265711</v>
      </c>
      <c r="P159" s="333">
        <f>IF(P$86=0,0,P$86/PPA!P$12*1000)</f>
        <v>13.846129559408787</v>
      </c>
      <c r="Q159" s="333">
        <f>IF(Q$86=0,0,Q$86/PPA!Q$12*1000)</f>
        <v>13.95435139591843</v>
      </c>
      <c r="R159" s="333">
        <f>IF(R$86=0,0,R$86/PPA!R$12*1000)</f>
        <v>14.104941716798081</v>
      </c>
      <c r="S159" s="333">
        <f>IF(S$86=0,0,S$86/PPA!S$12*1000)</f>
        <v>15.056045908931727</v>
      </c>
      <c r="T159" s="333">
        <f>IF(T$86=0,0,T$86/PPA!T$12*1000)</f>
        <v>12.925917646918267</v>
      </c>
      <c r="U159" s="333">
        <f>IF(U$86=0,0,U$86/PPA!U$12*1000)</f>
        <v>13.773903397281455</v>
      </c>
      <c r="V159" s="333">
        <f>IF(V$86=0,0,V$86/PPA!V$12*1000)</f>
        <v>13.130449967060967</v>
      </c>
      <c r="W159" s="333">
        <f>IF(W$86=0,0,W$86/PPA!W$12*1000)</f>
        <v>12.280081084531147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13.515270579499898</v>
      </c>
      <c r="C160" s="333">
        <f>IF(C$87=0,0,C$87/PPA!C$12*1000)</f>
        <v>10.429203180982569</v>
      </c>
      <c r="D160" s="333">
        <f>IF(D$87=0,0,D$87/PPA!D$12*1000)</f>
        <v>11.21684251830718</v>
      </c>
      <c r="E160" s="333">
        <f>IF(E$87=0,0,E$87/PPA!E$12*1000)</f>
        <v>12.346713567937851</v>
      </c>
      <c r="F160" s="333">
        <f>IF(F$87=0,0,F$87/PPA!F$12*1000)</f>
        <v>11.955627046085722</v>
      </c>
      <c r="G160" s="333">
        <f>IF(G$87=0,0,G$87/PPA!G$12*1000)</f>
        <v>12.483274910351803</v>
      </c>
      <c r="H160" s="333">
        <f>IF(H$87=0,0,H$87/PPA!H$12*1000)</f>
        <v>9.844031772041749</v>
      </c>
      <c r="I160" s="333">
        <f>IF(I$87=0,0,I$87/PPA!I$12*1000)</f>
        <v>8.2674899207269803</v>
      </c>
      <c r="J160" s="333">
        <f>IF(J$87=0,0,J$87/PPA!J$12*1000)</f>
        <v>7.4661243131633501</v>
      </c>
      <c r="K160" s="333">
        <f>IF(K$87=0,0,K$87/PPA!K$12*1000)</f>
        <v>8.0401021309449288</v>
      </c>
      <c r="L160" s="333">
        <f>IF(L$87=0,0,L$87/PPA!L$12*1000)</f>
        <v>7.9075538710485622</v>
      </c>
      <c r="M160" s="333">
        <f>IF(M$87=0,0,M$87/PPA!M$12*1000)</f>
        <v>6.4503463648206276</v>
      </c>
      <c r="N160" s="333">
        <f>IF(N$87=0,0,N$87/PPA!N$12*1000)</f>
        <v>7.7959256952291911</v>
      </c>
      <c r="O160" s="333">
        <f>IF(O$87=0,0,O$87/PPA!O$12*1000)</f>
        <v>6.5724913637145388</v>
      </c>
      <c r="P160" s="333">
        <f>IF(P$87=0,0,P$87/PPA!P$12*1000)</f>
        <v>6.1138412100708717</v>
      </c>
      <c r="Q160" s="333">
        <f>IF(Q$87=0,0,Q$87/PPA!Q$12*1000)</f>
        <v>6.1616272083921579</v>
      </c>
      <c r="R160" s="333">
        <f>IF(R$87=0,0,R$87/PPA!R$12*1000)</f>
        <v>6.2281212640545371</v>
      </c>
      <c r="S160" s="333">
        <f>IF(S$87=0,0,S$87/PPA!S$12*1000)</f>
        <v>6.6480870010489923</v>
      </c>
      <c r="T160" s="333">
        <f>IF(T$87=0,0,T$87/PPA!T$12*1000)</f>
        <v>5.7075161436728301</v>
      </c>
      <c r="U160" s="333">
        <f>IF(U$87=0,0,U$87/PPA!U$12*1000)</f>
        <v>6.081949316775737</v>
      </c>
      <c r="V160" s="333">
        <f>IF(V$87=0,0,V$87/PPA!V$12*1000)</f>
        <v>5.7978286113060777</v>
      </c>
      <c r="W160" s="333">
        <f>IF(W$87=0,0,W$87/PPA!W$12*1000)</f>
        <v>5.4223431519605185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50.642450179495825</v>
      </c>
      <c r="C161" s="334">
        <f>IF(C$88=0,0,C$88/PPA!C$12*1000)</f>
        <v>34.538943270650336</v>
      </c>
      <c r="D161" s="334">
        <f>IF(D$88=0,0,D$88/PPA!D$12*1000)</f>
        <v>39.88776046219796</v>
      </c>
      <c r="E161" s="334">
        <f>IF(E$88=0,0,E$88/PPA!E$12*1000)</f>
        <v>50.004309158773566</v>
      </c>
      <c r="F161" s="334">
        <f>IF(F$88=0,0,F$88/PPA!F$12*1000)</f>
        <v>50.165385264897907</v>
      </c>
      <c r="G161" s="334">
        <f>IF(G$88=0,0,G$88/PPA!G$12*1000)</f>
        <v>50.543120755506152</v>
      </c>
      <c r="H161" s="334">
        <f>IF(H$88=0,0,H$88/PPA!H$12*1000)</f>
        <v>34.274037043637335</v>
      </c>
      <c r="I161" s="334">
        <f>IF(I$88=0,0,I$88/PPA!I$12*1000)</f>
        <v>24.59296523258817</v>
      </c>
      <c r="J161" s="334">
        <f>IF(J$88=0,0,J$88/PPA!J$12*1000)</f>
        <v>24.52205957097571</v>
      </c>
      <c r="K161" s="334">
        <f>IF(K$88=0,0,K$88/PPA!K$12*1000)</f>
        <v>26.332457471319508</v>
      </c>
      <c r="L161" s="334">
        <f>IF(L$88=0,0,L$88/PPA!L$12*1000)</f>
        <v>22.775119102076037</v>
      </c>
      <c r="M161" s="334">
        <f>IF(M$88=0,0,M$88/PPA!M$12*1000)</f>
        <v>18.551533591373641</v>
      </c>
      <c r="N161" s="334">
        <f>IF(N$88=0,0,N$88/PPA!N$12*1000)</f>
        <v>22.390664250015185</v>
      </c>
      <c r="O161" s="334">
        <f>IF(O$88=0,0,O$88/PPA!O$12*1000)</f>
        <v>19.145567172378875</v>
      </c>
      <c r="P161" s="334">
        <f>IF(P$88=0,0,P$88/PPA!P$12*1000)</f>
        <v>17.441341626499945</v>
      </c>
      <c r="Q161" s="334">
        <f>IF(Q$88=0,0,Q$88/PPA!Q$12*1000)</f>
        <v>17.54820062599347</v>
      </c>
      <c r="R161" s="334">
        <f>IF(R$88=0,0,R$88/PPA!R$12*1000)</f>
        <v>17.663336163767415</v>
      </c>
      <c r="S161" s="334">
        <f>IF(S$88=0,0,S$88/PPA!S$12*1000)</f>
        <v>19.024811218864841</v>
      </c>
      <c r="T161" s="334">
        <f>IF(T$88=0,0,T$88/PPA!T$12*1000)</f>
        <v>16.344274964234724</v>
      </c>
      <c r="U161" s="334">
        <f>IF(U$88=0,0,U$88/PPA!U$12*1000)</f>
        <v>17.214335162591123</v>
      </c>
      <c r="V161" s="334">
        <f>IF(V$88=0,0,V$88/PPA!V$12*1000)</f>
        <v>16.234865852885669</v>
      </c>
      <c r="W161" s="334">
        <f>IF(W$88=0,0,W$88/PPA!W$12*1000)</f>
        <v>14.935231310920377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134.03009954242182</v>
      </c>
      <c r="C162" s="335">
        <f>IF(C$94=0,0,C$94/PPA!C$12*1000)</f>
        <v>107.96560606230376</v>
      </c>
      <c r="D162" s="335">
        <f>IF(D$94=0,0,D$94/PPA!D$12*1000)</f>
        <v>113.37908650949464</v>
      </c>
      <c r="E162" s="335">
        <f>IF(E$94=0,0,E$94/PPA!E$12*1000)</f>
        <v>118.70108685028603</v>
      </c>
      <c r="F162" s="335">
        <f>IF(F$94=0,0,F$94/PPA!F$12*1000)</f>
        <v>113.19620761948076</v>
      </c>
      <c r="G162" s="335">
        <f>IF(G$94=0,0,G$94/PPA!G$12*1000)</f>
        <v>120.02824835051786</v>
      </c>
      <c r="H162" s="335">
        <f>IF(H$94=0,0,H$94/PPA!H$12*1000)</f>
        <v>100.23473480785651</v>
      </c>
      <c r="I162" s="335">
        <f>IF(I$94=0,0,I$94/PPA!I$12*1000)</f>
        <v>88.373951301626263</v>
      </c>
      <c r="J162" s="335">
        <f>IF(J$94=0,0,J$94/PPA!J$12*1000)</f>
        <v>77.495003674002874</v>
      </c>
      <c r="K162" s="335">
        <f>IF(K$94=0,0,K$94/PPA!K$12*1000)</f>
        <v>83.527434111926141</v>
      </c>
      <c r="L162" s="335">
        <f>IF(L$94=0,0,L$94/PPA!L$12*1000)</f>
        <v>85.273634111776701</v>
      </c>
      <c r="M162" s="335">
        <f>IF(M$94=0,0,M$94/PPA!M$12*1000)</f>
        <v>69.585947845368253</v>
      </c>
      <c r="N162" s="335">
        <f>IF(N$94=0,0,N$94/PPA!N$12*1000)</f>
        <v>84.132802457535291</v>
      </c>
      <c r="O162" s="335">
        <f>IF(O$94=0,0,O$94/PPA!O$12*1000)</f>
        <v>70.660902557512273</v>
      </c>
      <c r="P162" s="335">
        <f>IF(P$94=0,0,P$94/PPA!P$12*1000)</f>
        <v>66.098136051198935</v>
      </c>
      <c r="Q162" s="335">
        <f>IF(Q$94=0,0,Q$94/PPA!Q$12*1000)</f>
        <v>66.644224552701004</v>
      </c>
      <c r="R162" s="335">
        <f>IF(R$94=0,0,R$94/PPA!R$12*1000)</f>
        <v>67.437663262754455</v>
      </c>
      <c r="S162" s="335">
        <f>IF(S$94=0,0,S$94/PPA!S$12*1000)</f>
        <v>71.814596698395007</v>
      </c>
      <c r="T162" s="335">
        <f>IF(T$94=0,0,T$94/PPA!T$12*1000)</f>
        <v>61.643180237266456</v>
      </c>
      <c r="U162" s="335">
        <f>IF(U$94=0,0,U$94/PPA!U$12*1000)</f>
        <v>65.889371938768107</v>
      </c>
      <c r="V162" s="335">
        <f>IF(V$94=0,0,V$94/PPA!V$12*1000)</f>
        <v>62.986618188589418</v>
      </c>
      <c r="W162" s="335">
        <f>IF(W$94=0,0,W$94/PPA!W$12*1000)</f>
        <v>59.155622399760894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SI: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42.489763427706421</v>
      </c>
      <c r="C5" s="225">
        <v>28.199152464056251</v>
      </c>
      <c r="D5" s="225">
        <v>28.081463191344291</v>
      </c>
      <c r="E5" s="225">
        <v>50.903208709785083</v>
      </c>
      <c r="F5" s="225">
        <v>52.74601047884375</v>
      </c>
      <c r="G5" s="225">
        <v>37.094873898389068</v>
      </c>
      <c r="H5" s="225">
        <v>32.852543639858141</v>
      </c>
      <c r="I5" s="225">
        <v>13.65778603411443</v>
      </c>
      <c r="J5" s="225">
        <v>31.146555501972649</v>
      </c>
      <c r="K5" s="225">
        <v>28.497583845725721</v>
      </c>
      <c r="L5" s="225">
        <v>7.6701122054797697</v>
      </c>
      <c r="M5" s="225">
        <v>7.8050260935874904</v>
      </c>
      <c r="N5" s="225">
        <v>10.11203391378363</v>
      </c>
      <c r="O5" s="225">
        <v>12.43435466181537</v>
      </c>
      <c r="P5" s="225">
        <v>12.99806718020703</v>
      </c>
      <c r="Q5" s="225">
        <v>15.12753915391794</v>
      </c>
      <c r="R5" s="225">
        <v>12.69183289371183</v>
      </c>
      <c r="S5" s="225">
        <v>13.94545504849127</v>
      </c>
      <c r="T5" s="225">
        <v>14.62135817973247</v>
      </c>
      <c r="U5" s="225">
        <v>14.255347038085571</v>
      </c>
      <c r="V5" s="225">
        <v>13.35041795093159</v>
      </c>
      <c r="W5" s="225">
        <v>13.207784976719401</v>
      </c>
      <c r="DA5" s="89" t="s">
        <v>1943</v>
      </c>
    </row>
    <row r="6" spans="1:105" ht="12" customHeight="1" x14ac:dyDescent="0.25">
      <c r="A6" s="55" t="s">
        <v>92</v>
      </c>
      <c r="B6" s="261">
        <v>0.1562483922562212</v>
      </c>
      <c r="C6" s="261">
        <v>0.1044098037103575</v>
      </c>
      <c r="D6" s="261">
        <v>0.1036029989327949</v>
      </c>
      <c r="E6" s="261">
        <v>0.18631865812269949</v>
      </c>
      <c r="F6" s="261">
        <v>0.19353704967999119</v>
      </c>
      <c r="G6" s="261">
        <v>0.13638324495271339</v>
      </c>
      <c r="H6" s="261">
        <v>0.1200320728327352</v>
      </c>
      <c r="I6" s="261">
        <v>4.9348985120451723E-2</v>
      </c>
      <c r="J6" s="261">
        <v>0.11198333737902209</v>
      </c>
      <c r="K6" s="261">
        <v>0.10264699774607761</v>
      </c>
      <c r="L6" s="261">
        <v>2.7697925085646679E-2</v>
      </c>
      <c r="M6" s="261">
        <v>2.8329441388164889E-2</v>
      </c>
      <c r="N6" s="261">
        <v>3.6681718823638132E-2</v>
      </c>
      <c r="O6" s="261">
        <v>4.5145525213226158E-2</v>
      </c>
      <c r="P6" s="261">
        <v>4.7258942507856373E-2</v>
      </c>
      <c r="Q6" s="261">
        <v>5.4961451284759801E-2</v>
      </c>
      <c r="R6" s="261">
        <v>4.6077848501551728E-2</v>
      </c>
      <c r="S6" s="261">
        <v>5.0648579740565559E-2</v>
      </c>
      <c r="T6" s="261">
        <v>5.3171521821453287E-2</v>
      </c>
      <c r="U6" s="261">
        <v>5.1828063605145178E-2</v>
      </c>
      <c r="V6" s="261">
        <v>4.8256517976385457E-2</v>
      </c>
      <c r="W6" s="261">
        <v>4.7410639049148037E-2</v>
      </c>
      <c r="DA6" s="67" t="s">
        <v>1944</v>
      </c>
    </row>
    <row r="7" spans="1:105" ht="12" customHeight="1" x14ac:dyDescent="0.25">
      <c r="A7" s="202" t="s">
        <v>93</v>
      </c>
      <c r="B7" s="226">
        <v>5.6848249292989157E-2</v>
      </c>
      <c r="C7" s="226">
        <v>3.7987683996294923E-2</v>
      </c>
      <c r="D7" s="226">
        <v>3.7694142165474398E-2</v>
      </c>
      <c r="E7" s="226">
        <v>6.7788790476163874E-2</v>
      </c>
      <c r="F7" s="226">
        <v>7.0415076205046181E-2</v>
      </c>
      <c r="G7" s="226">
        <v>4.962066230892663E-2</v>
      </c>
      <c r="H7" s="226">
        <v>4.3671573838404552E-2</v>
      </c>
      <c r="I7" s="226">
        <v>1.7954766560945211E-2</v>
      </c>
      <c r="J7" s="226">
        <v>4.0743181981317857E-2</v>
      </c>
      <c r="K7" s="226">
        <v>3.734631782627882E-2</v>
      </c>
      <c r="L7" s="226">
        <v>1.007740641315103E-2</v>
      </c>
      <c r="M7" s="226">
        <v>1.030717259301207E-2</v>
      </c>
      <c r="N7" s="226">
        <v>1.334600290006175E-2</v>
      </c>
      <c r="O7" s="226">
        <v>1.6425411069675971E-2</v>
      </c>
      <c r="P7" s="226">
        <v>1.7194341050268899E-2</v>
      </c>
      <c r="Q7" s="226">
        <v>1.9996764376409779E-2</v>
      </c>
      <c r="R7" s="226">
        <v>1.676462061897795E-2</v>
      </c>
      <c r="S7" s="226">
        <v>1.8427601371449439E-2</v>
      </c>
      <c r="T7" s="226">
        <v>1.9345529794872088E-2</v>
      </c>
      <c r="U7" s="226">
        <v>1.8856735980788179E-2</v>
      </c>
      <c r="V7" s="226">
        <v>1.7557291465979522E-2</v>
      </c>
      <c r="W7" s="226">
        <v>1.7249533188067621E-2</v>
      </c>
      <c r="DA7" s="174" t="s">
        <v>1945</v>
      </c>
    </row>
    <row r="8" spans="1:105" ht="12" customHeight="1" x14ac:dyDescent="0.25">
      <c r="A8" s="202" t="s">
        <v>94</v>
      </c>
      <c r="B8" s="226">
        <v>1.7867259976490559</v>
      </c>
      <c r="C8" s="226">
        <v>1.193943233622635</v>
      </c>
      <c r="D8" s="226">
        <v>1.1847172886366879</v>
      </c>
      <c r="E8" s="226">
        <v>2.1287210100990182</v>
      </c>
      <c r="F8" s="226">
        <v>2.2131279124106888</v>
      </c>
      <c r="G8" s="226">
        <v>1.559564779400475</v>
      </c>
      <c r="H8" s="226">
        <v>1.372586443835321</v>
      </c>
      <c r="I8" s="226">
        <v>0.56431374044296345</v>
      </c>
      <c r="J8" s="226">
        <v>1.2804471146464</v>
      </c>
      <c r="K8" s="226">
        <v>1.173785258236721</v>
      </c>
      <c r="L8" s="226">
        <v>0.31673031713701011</v>
      </c>
      <c r="M8" s="226">
        <v>0.3239518096551422</v>
      </c>
      <c r="N8" s="226">
        <v>0.4194614723022051</v>
      </c>
      <c r="O8" s="226">
        <v>0.516246486835646</v>
      </c>
      <c r="P8" s="226">
        <v>0.5404137603011212</v>
      </c>
      <c r="Q8" s="226">
        <v>0.62849321174434358</v>
      </c>
      <c r="R8" s="226">
        <v>0.52690775658319833</v>
      </c>
      <c r="S8" s="226">
        <v>0.57917481811955496</v>
      </c>
      <c r="T8" s="226">
        <v>0.60802507469750977</v>
      </c>
      <c r="U8" s="226">
        <v>0.59266240960271188</v>
      </c>
      <c r="V8" s="226">
        <v>0.55182119943377506</v>
      </c>
      <c r="W8" s="226">
        <v>0.54214843513626954</v>
      </c>
      <c r="DA8" s="174" t="s">
        <v>1946</v>
      </c>
    </row>
    <row r="9" spans="1:105" ht="12" customHeight="1" x14ac:dyDescent="0.25">
      <c r="A9" s="202" t="s">
        <v>95</v>
      </c>
      <c r="B9" s="226">
        <v>0.62716546533656869</v>
      </c>
      <c r="C9" s="226">
        <v>0.41909054028745629</v>
      </c>
      <c r="D9" s="226">
        <v>0.41585210636535841</v>
      </c>
      <c r="E9" s="226">
        <v>0.74786451390033615</v>
      </c>
      <c r="F9" s="226">
        <v>0.77683841778913043</v>
      </c>
      <c r="G9" s="226">
        <v>0.54742874502424888</v>
      </c>
      <c r="H9" s="226">
        <v>0.48179677068298238</v>
      </c>
      <c r="I9" s="226">
        <v>0.19808190516419991</v>
      </c>
      <c r="J9" s="226">
        <v>0.44948994919632529</v>
      </c>
      <c r="K9" s="226">
        <v>0.41201481293486591</v>
      </c>
      <c r="L9" s="226">
        <v>0.1111767092407018</v>
      </c>
      <c r="M9" s="226">
        <v>0.11371155270383949</v>
      </c>
      <c r="N9" s="226">
        <v>0.14723676143590009</v>
      </c>
      <c r="O9" s="226">
        <v>0.18120963626804579</v>
      </c>
      <c r="P9" s="226">
        <v>0.18969268253749841</v>
      </c>
      <c r="Q9" s="226">
        <v>0.22060978466936559</v>
      </c>
      <c r="R9" s="226">
        <v>0.18495188897556791</v>
      </c>
      <c r="S9" s="226">
        <v>0.20329834837301089</v>
      </c>
      <c r="T9" s="226">
        <v>0.21342518629645299</v>
      </c>
      <c r="U9" s="226">
        <v>0.20803267898662139</v>
      </c>
      <c r="V9" s="226">
        <v>0.19369685098937239</v>
      </c>
      <c r="W9" s="226">
        <v>0.1903015773269765</v>
      </c>
      <c r="DA9" s="174" t="s">
        <v>1947</v>
      </c>
    </row>
    <row r="10" spans="1:105" ht="12" customHeight="1" x14ac:dyDescent="0.25">
      <c r="A10" s="56" t="s">
        <v>96</v>
      </c>
      <c r="B10" s="262">
        <v>0.57079845298387666</v>
      </c>
      <c r="C10" s="262">
        <v>0.40527688374563259</v>
      </c>
      <c r="D10" s="262">
        <v>0.38382765175067979</v>
      </c>
      <c r="E10" s="262">
        <v>0.67687064687105325</v>
      </c>
      <c r="F10" s="262">
        <v>0.70242564608027835</v>
      </c>
      <c r="G10" s="262">
        <v>0.49537294055055198</v>
      </c>
      <c r="H10" s="262">
        <v>0.445408402719839</v>
      </c>
      <c r="I10" s="262">
        <v>0.19227783918371871</v>
      </c>
      <c r="J10" s="262">
        <v>0.41815539329792278</v>
      </c>
      <c r="K10" s="262">
        <v>0.38383925316750039</v>
      </c>
      <c r="L10" s="262">
        <v>0.1102473585071482</v>
      </c>
      <c r="M10" s="262">
        <v>0.1161071252036459</v>
      </c>
      <c r="N10" s="262">
        <v>0.15091241267169889</v>
      </c>
      <c r="O10" s="262">
        <v>0.18484443289215971</v>
      </c>
      <c r="P10" s="262">
        <v>0.2040589631070607</v>
      </c>
      <c r="Q10" s="262">
        <v>0.23963026611506219</v>
      </c>
      <c r="R10" s="262">
        <v>0.1993024627845835</v>
      </c>
      <c r="S10" s="262">
        <v>0.21797003054935229</v>
      </c>
      <c r="T10" s="262">
        <v>0.22786384806240051</v>
      </c>
      <c r="U10" s="262">
        <v>0.22638670843369069</v>
      </c>
      <c r="V10" s="262">
        <v>0.20831620377974239</v>
      </c>
      <c r="W10" s="262">
        <v>0.20211203506314579</v>
      </c>
      <c r="DA10" s="68" t="s">
        <v>1948</v>
      </c>
    </row>
    <row r="11" spans="1:105" ht="12" customHeight="1" x14ac:dyDescent="0.25">
      <c r="A11" s="37" t="s">
        <v>160</v>
      </c>
      <c r="B11" s="228">
        <v>1.185756623738555E-2</v>
      </c>
      <c r="C11" s="228">
        <v>2.383259573463384E-3</v>
      </c>
      <c r="D11" s="228">
        <v>2.466959271763484E-3</v>
      </c>
      <c r="E11" s="228">
        <v>4.6342213705010118E-3</v>
      </c>
      <c r="F11" s="228">
        <v>4.5791891236281884E-3</v>
      </c>
      <c r="G11" s="228">
        <v>3.0112030076005591E-3</v>
      </c>
      <c r="H11" s="228">
        <v>4.6035249723936052E-3</v>
      </c>
      <c r="I11" s="228">
        <v>6.5228506596465448E-4</v>
      </c>
      <c r="J11" s="228">
        <v>1.9750820125105828E-3</v>
      </c>
      <c r="K11" s="228">
        <v>3.718534151854446E-3</v>
      </c>
      <c r="L11" s="228">
        <v>7.4805495474063817E-4</v>
      </c>
      <c r="M11" s="228">
        <v>7.8896866033455269E-4</v>
      </c>
      <c r="N11" s="228">
        <v>1.0020641854385859E-3</v>
      </c>
      <c r="O11" s="228">
        <v>1.350744965217377E-3</v>
      </c>
      <c r="P11" s="228">
        <v>5.8600771521618786E-4</v>
      </c>
      <c r="Q11" s="228">
        <v>6.6009656078000142E-4</v>
      </c>
      <c r="R11" s="228">
        <v>5.5059659779079471E-4</v>
      </c>
      <c r="S11" s="228">
        <v>4.6843021826468832E-4</v>
      </c>
      <c r="T11" s="228">
        <v>1.0359285669507929E-3</v>
      </c>
      <c r="U11" s="228">
        <v>4.7132795670625389E-4</v>
      </c>
      <c r="V11" s="228">
        <v>5.9536544767468469E-4</v>
      </c>
      <c r="W11" s="228">
        <v>6.7537433958434476E-4</v>
      </c>
      <c r="DA11" s="69" t="s">
        <v>1949</v>
      </c>
    </row>
    <row r="12" spans="1:105" ht="12" customHeight="1" x14ac:dyDescent="0.25">
      <c r="A12" s="37" t="s">
        <v>162</v>
      </c>
      <c r="B12" s="228">
        <v>0.34050340668624668</v>
      </c>
      <c r="C12" s="228">
        <v>0.16458781419985569</v>
      </c>
      <c r="D12" s="228">
        <v>0.21161392273982391</v>
      </c>
      <c r="E12" s="228">
        <v>0.47586184168105738</v>
      </c>
      <c r="F12" s="228">
        <v>0.51476502348280839</v>
      </c>
      <c r="G12" s="228">
        <v>0.3510177837763081</v>
      </c>
      <c r="H12" s="228">
        <v>0.24514372288156969</v>
      </c>
      <c r="I12" s="228">
        <v>7.6001383143091961E-2</v>
      </c>
      <c r="J12" s="228">
        <v>0.22207268816829381</v>
      </c>
      <c r="K12" s="228">
        <v>0.19893193523573161</v>
      </c>
      <c r="L12" s="228">
        <v>3.7625750236754879E-2</v>
      </c>
      <c r="M12" s="228">
        <v>3.4394946907601913E-2</v>
      </c>
      <c r="N12" s="228">
        <v>4.3872699661870858E-2</v>
      </c>
      <c r="O12" s="228">
        <v>5.5608791673021872E-2</v>
      </c>
      <c r="P12" s="228">
        <v>4.7428589550193863E-2</v>
      </c>
      <c r="Q12" s="228">
        <v>5.306912016064412E-2</v>
      </c>
      <c r="R12" s="228">
        <v>4.5685363308565451E-2</v>
      </c>
      <c r="S12" s="228">
        <v>5.1841725572409202E-2</v>
      </c>
      <c r="T12" s="228">
        <v>5.4695529149687491E-2</v>
      </c>
      <c r="U12" s="228">
        <v>4.9539548326807792E-2</v>
      </c>
      <c r="V12" s="228">
        <v>4.7493458148806941E-2</v>
      </c>
      <c r="W12" s="228">
        <v>4.777266238536941E-2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0.21843748006024441</v>
      </c>
      <c r="C15" s="228">
        <v>0.23830580997231349</v>
      </c>
      <c r="D15" s="228">
        <v>0.1697467697390925</v>
      </c>
      <c r="E15" s="228">
        <v>0.19637458381949491</v>
      </c>
      <c r="F15" s="228">
        <v>0.1830814334738417</v>
      </c>
      <c r="G15" s="228">
        <v>0.14134395376664341</v>
      </c>
      <c r="H15" s="228">
        <v>0.19566115486587571</v>
      </c>
      <c r="I15" s="228">
        <v>0.1156241709746621</v>
      </c>
      <c r="J15" s="228">
        <v>0.19410762311711849</v>
      </c>
      <c r="K15" s="228">
        <v>0.1811887837799144</v>
      </c>
      <c r="L15" s="228">
        <v>7.1873553315652691E-2</v>
      </c>
      <c r="M15" s="228">
        <v>8.0923209635709384E-2</v>
      </c>
      <c r="N15" s="228">
        <v>0.1060376488243894</v>
      </c>
      <c r="O15" s="228">
        <v>0.12788489625392049</v>
      </c>
      <c r="P15" s="228">
        <v>0.1560443658416506</v>
      </c>
      <c r="Q15" s="228">
        <v>0.18590104939363811</v>
      </c>
      <c r="R15" s="228">
        <v>0.15306650287822721</v>
      </c>
      <c r="S15" s="228">
        <v>0.16565987475867841</v>
      </c>
      <c r="T15" s="228">
        <v>0.17213239034576219</v>
      </c>
      <c r="U15" s="228">
        <v>0.1763758321501766</v>
      </c>
      <c r="V15" s="228">
        <v>0.16022738018326069</v>
      </c>
      <c r="W15" s="228">
        <v>0.153663998338192</v>
      </c>
      <c r="DA15" s="69" t="s">
        <v>1953</v>
      </c>
    </row>
    <row r="16" spans="1:105" ht="12" customHeight="1" x14ac:dyDescent="0.25">
      <c r="A16" s="57" t="s">
        <v>1855</v>
      </c>
      <c r="B16" s="263">
        <v>1.0583971605844169</v>
      </c>
      <c r="C16" s="263">
        <v>0.84719089315637486</v>
      </c>
      <c r="D16" s="263">
        <v>0.75338309101073186</v>
      </c>
      <c r="E16" s="263">
        <v>1.1460719493800611</v>
      </c>
      <c r="F16" s="263">
        <v>1.137474440251188</v>
      </c>
      <c r="G16" s="263">
        <v>0.83986479892644217</v>
      </c>
      <c r="H16" s="263">
        <v>0.90048996934683923</v>
      </c>
      <c r="I16" s="263">
        <v>0.46053994911439178</v>
      </c>
      <c r="J16" s="263">
        <v>0.90800019372691221</v>
      </c>
      <c r="K16" s="263">
        <v>0.83567594161696213</v>
      </c>
      <c r="L16" s="263">
        <v>0.27213441896747009</v>
      </c>
      <c r="M16" s="263">
        <v>0.28419127116787751</v>
      </c>
      <c r="N16" s="263">
        <v>0.36953955818193052</v>
      </c>
      <c r="O16" s="263">
        <v>0.44572176160674443</v>
      </c>
      <c r="P16" s="263">
        <v>0.49656287519526071</v>
      </c>
      <c r="Q16" s="263">
        <v>0.58284646447668553</v>
      </c>
      <c r="R16" s="263">
        <v>0.48821532352565777</v>
      </c>
      <c r="S16" s="263">
        <v>0.52884848303386556</v>
      </c>
      <c r="T16" s="263">
        <v>0.55313848144919875</v>
      </c>
      <c r="U16" s="263">
        <v>0.55447997564044105</v>
      </c>
      <c r="V16" s="263">
        <v>0.5184195664756942</v>
      </c>
      <c r="W16" s="263">
        <v>0.51458470046800786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35.895511527813923</v>
      </c>
      <c r="C17" s="296">
        <f t="shared" si="0"/>
        <v>23.31975362852662</v>
      </c>
      <c r="D17" s="296">
        <f t="shared" si="0"/>
        <v>23.538113653080725</v>
      </c>
      <c r="E17" s="296">
        <f t="shared" si="0"/>
        <v>43.417825647010829</v>
      </c>
      <c r="F17" s="296">
        <f t="shared" si="0"/>
        <v>45.139436899479399</v>
      </c>
      <c r="G17" s="296">
        <f t="shared" si="0"/>
        <v>31.611322748968021</v>
      </c>
      <c r="H17" s="296">
        <f t="shared" si="0"/>
        <v>27.499317482913433</v>
      </c>
      <c r="I17" s="296">
        <f t="shared" si="0"/>
        <v>11.157906140494136</v>
      </c>
      <c r="J17" s="296">
        <f t="shared" si="0"/>
        <v>25.931904833822699</v>
      </c>
      <c r="K17" s="296">
        <f t="shared" si="0"/>
        <v>23.706212744242496</v>
      </c>
      <c r="L17" s="296">
        <f t="shared" si="0"/>
        <v>6.220885434916875</v>
      </c>
      <c r="M17" s="296">
        <f t="shared" si="0"/>
        <v>6.300630714794468</v>
      </c>
      <c r="N17" s="296">
        <f t="shared" si="0"/>
        <v>8.1585190630374953</v>
      </c>
      <c r="O17" s="296">
        <f t="shared" si="0"/>
        <v>10.060133040098265</v>
      </c>
      <c r="P17" s="296">
        <f t="shared" si="0"/>
        <v>10.405945920289193</v>
      </c>
      <c r="Q17" s="296">
        <f t="shared" si="0"/>
        <v>12.093455454128435</v>
      </c>
      <c r="R17" s="296">
        <f t="shared" si="0"/>
        <v>10.151113582191893</v>
      </c>
      <c r="S17" s="296">
        <f t="shared" si="0"/>
        <v>11.17882648402805</v>
      </c>
      <c r="T17" s="296">
        <f t="shared" si="0"/>
        <v>11.724469647649135</v>
      </c>
      <c r="U17" s="296">
        <f t="shared" si="0"/>
        <v>11.378218127935328</v>
      </c>
      <c r="V17" s="296">
        <f t="shared" si="0"/>
        <v>10.667127772665701</v>
      </c>
      <c r="W17" s="296">
        <f t="shared" si="0"/>
        <v>10.557226976831139</v>
      </c>
      <c r="DA17" s="70"/>
    </row>
    <row r="18" spans="1:105" ht="12" customHeight="1" x14ac:dyDescent="0.25">
      <c r="A18" s="60" t="s">
        <v>1858</v>
      </c>
      <c r="B18" s="331">
        <v>25.97303814733505</v>
      </c>
      <c r="C18" s="331">
        <v>15.37733900518564</v>
      </c>
      <c r="D18" s="331">
        <v>16.475147174855142</v>
      </c>
      <c r="E18" s="331">
        <v>32.673401121572809</v>
      </c>
      <c r="F18" s="331">
        <v>34.47561402212456</v>
      </c>
      <c r="G18" s="331">
        <v>23.737590259032661</v>
      </c>
      <c r="H18" s="331">
        <v>19.057224020286849</v>
      </c>
      <c r="I18" s="331">
        <v>6.8403441175467323</v>
      </c>
      <c r="J18" s="331">
        <v>17.419403017632931</v>
      </c>
      <c r="K18" s="331">
        <v>15.87175079158351</v>
      </c>
      <c r="L18" s="331">
        <v>3.6696252570968531</v>
      </c>
      <c r="M18" s="331">
        <v>3.6363375475956281</v>
      </c>
      <c r="N18" s="331">
        <v>4.6940857050819114</v>
      </c>
      <c r="O18" s="331">
        <v>5.881491525035055</v>
      </c>
      <c r="P18" s="331">
        <v>5.7506689653336442</v>
      </c>
      <c r="Q18" s="331">
        <v>6.6292698496595293</v>
      </c>
      <c r="R18" s="331">
        <v>5.5740949241388726</v>
      </c>
      <c r="S18" s="331">
        <v>6.2208719555855829</v>
      </c>
      <c r="T18" s="331">
        <v>6.5387963840629189</v>
      </c>
      <c r="U18" s="331">
        <v>6.1799683563062153</v>
      </c>
      <c r="V18" s="331">
        <v>5.8069443369560867</v>
      </c>
      <c r="W18" s="331">
        <v>5.7329954099435847</v>
      </c>
      <c r="DA18" s="72" t="s">
        <v>1955</v>
      </c>
    </row>
    <row r="19" spans="1:105" ht="12" customHeight="1" x14ac:dyDescent="0.25">
      <c r="A19" s="64" t="s">
        <v>30</v>
      </c>
      <c r="B19" s="231">
        <v>4.1942487530207737</v>
      </c>
      <c r="C19" s="231">
        <v>3.2665586556298889</v>
      </c>
      <c r="D19" s="231">
        <v>3.260069315921331</v>
      </c>
      <c r="E19" s="231">
        <v>5.6545528463294454</v>
      </c>
      <c r="F19" s="231">
        <v>5.4498415743874027</v>
      </c>
      <c r="G19" s="231">
        <v>3.6129254279250702</v>
      </c>
      <c r="H19" s="231">
        <v>3.196493268957767</v>
      </c>
      <c r="I19" s="231">
        <v>1.112798630142503</v>
      </c>
      <c r="J19" s="231">
        <v>2.376691642229519</v>
      </c>
      <c r="K19" s="231">
        <v>2.0757150999746599</v>
      </c>
      <c r="L19" s="231">
        <v>0.51176425299579731</v>
      </c>
      <c r="M19" s="231">
        <v>0.65355459283549322</v>
      </c>
      <c r="N19" s="231">
        <v>0.80404100158544367</v>
      </c>
      <c r="O19" s="231">
        <v>1.094000086946735</v>
      </c>
      <c r="P19" s="231">
        <v>1.0715833446291501</v>
      </c>
      <c r="Q19" s="231">
        <v>1.1426192114989731</v>
      </c>
      <c r="R19" s="231">
        <v>0.86178653616879053</v>
      </c>
      <c r="S19" s="231">
        <v>0.95009243756258999</v>
      </c>
      <c r="T19" s="231">
        <v>1.138241198735588</v>
      </c>
      <c r="U19" s="231">
        <v>1.034412969318014</v>
      </c>
      <c r="V19" s="231">
        <v>0.56877766045148936</v>
      </c>
      <c r="W19" s="231">
        <v>0.16962893347784189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0.13464341584416181</v>
      </c>
      <c r="H21" s="231">
        <v>0.13350080533015571</v>
      </c>
      <c r="I21" s="231">
        <v>0</v>
      </c>
      <c r="J21" s="231">
        <v>0.1436732963950742</v>
      </c>
      <c r="K21" s="231">
        <v>0.13265526798036589</v>
      </c>
      <c r="L21" s="231">
        <v>3.3369541522984977E-2</v>
      </c>
      <c r="M21" s="231">
        <v>3.5455889962102603E-2</v>
      </c>
      <c r="N21" s="231">
        <v>4.6473892534987453E-2</v>
      </c>
      <c r="O21" s="231">
        <v>5.9979297566250762E-2</v>
      </c>
      <c r="P21" s="231">
        <v>5.9783307405140887E-2</v>
      </c>
      <c r="Q21" s="231">
        <v>7.0202218464471763E-2</v>
      </c>
      <c r="R21" s="231">
        <v>5.7838315935891192E-2</v>
      </c>
      <c r="S21" s="231">
        <v>2.245738389670919E-2</v>
      </c>
      <c r="T21" s="231">
        <v>2.2781599072452721E-2</v>
      </c>
      <c r="U21" s="231">
        <v>1.8917574596651641E-2</v>
      </c>
      <c r="V21" s="231">
        <v>6.5593617993079858E-3</v>
      </c>
      <c r="W21" s="231">
        <v>1.05178283607224E-2</v>
      </c>
      <c r="DA21" s="73" t="s">
        <v>1958</v>
      </c>
    </row>
    <row r="22" spans="1:105" ht="12" customHeight="1" x14ac:dyDescent="0.25">
      <c r="A22" s="64" t="s">
        <v>160</v>
      </c>
      <c r="B22" s="231">
        <v>0.52057859766747305</v>
      </c>
      <c r="C22" s="231">
        <v>0.1160706328039542</v>
      </c>
      <c r="D22" s="231">
        <v>0.10732728701137161</v>
      </c>
      <c r="E22" s="231">
        <v>0.19725809522475091</v>
      </c>
      <c r="F22" s="231">
        <v>0.18110714099904321</v>
      </c>
      <c r="G22" s="231">
        <v>0.1151852079188305</v>
      </c>
      <c r="H22" s="231">
        <v>0.22843132494727969</v>
      </c>
      <c r="I22" s="231">
        <v>4.7525818832956361E-2</v>
      </c>
      <c r="J22" s="231">
        <v>0.12701268311247321</v>
      </c>
      <c r="K22" s="231">
        <v>0.23449231566910281</v>
      </c>
      <c r="L22" s="231">
        <v>5.9305638825975442E-2</v>
      </c>
      <c r="M22" s="231">
        <v>6.3025606023099284E-2</v>
      </c>
      <c r="N22" s="231">
        <v>8.2642511273661109E-2</v>
      </c>
      <c r="O22" s="231">
        <v>0.10657638062413451</v>
      </c>
      <c r="P22" s="231">
        <v>5.3231427169972097E-2</v>
      </c>
      <c r="Q22" s="231">
        <v>6.2541830897447775E-2</v>
      </c>
      <c r="R22" s="231">
        <v>5.1520837801355378E-2</v>
      </c>
      <c r="S22" s="231">
        <v>4.2970169043664387E-2</v>
      </c>
      <c r="T22" s="231">
        <v>9.2431434925097755E-2</v>
      </c>
      <c r="U22" s="231">
        <v>4.4753784841690188E-2</v>
      </c>
      <c r="V22" s="231">
        <v>6.0706403880504821E-2</v>
      </c>
      <c r="W22" s="231">
        <v>7.4939494001115992E-2</v>
      </c>
      <c r="DA22" s="73" t="s">
        <v>1959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1.910605085715946</v>
      </c>
      <c r="G23" s="231">
        <v>2.126009838472418</v>
      </c>
      <c r="H23" s="231">
        <v>0.90341362250991408</v>
      </c>
      <c r="I23" s="231">
        <v>4.2168219543458438E-2</v>
      </c>
      <c r="J23" s="231">
        <v>0.22586734413160309</v>
      </c>
      <c r="K23" s="231">
        <v>0.6266057260093002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2.7429047004082159E-4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14.28435051618348</v>
      </c>
      <c r="C25" s="231">
        <v>7.6594391624684048</v>
      </c>
      <c r="D25" s="231">
        <v>8.7971236688122634</v>
      </c>
      <c r="E25" s="231">
        <v>19.354734936698051</v>
      </c>
      <c r="F25" s="231">
        <v>19.453793968336669</v>
      </c>
      <c r="G25" s="231">
        <v>12.8302193817249</v>
      </c>
      <c r="H25" s="231">
        <v>11.623427739631371</v>
      </c>
      <c r="I25" s="231">
        <v>5.2912947705371192</v>
      </c>
      <c r="J25" s="231">
        <v>13.64600084365919</v>
      </c>
      <c r="K25" s="231">
        <v>11.986976001923541</v>
      </c>
      <c r="L25" s="231">
        <v>2.8503352270370441</v>
      </c>
      <c r="M25" s="231">
        <v>2.6254285811629892</v>
      </c>
      <c r="N25" s="231">
        <v>3.4574078349699882</v>
      </c>
      <c r="O25" s="231">
        <v>4.1925606677569789</v>
      </c>
      <c r="P25" s="231">
        <v>4.116738426595183</v>
      </c>
      <c r="Q25" s="231">
        <v>4.8045563997079102</v>
      </c>
      <c r="R25" s="231">
        <v>4.0848373032793637</v>
      </c>
      <c r="S25" s="231">
        <v>4.5441210808306671</v>
      </c>
      <c r="T25" s="231">
        <v>4.6632639859112466</v>
      </c>
      <c r="U25" s="231">
        <v>4.4947640544895249</v>
      </c>
      <c r="V25" s="231">
        <v>4.6273565135636829</v>
      </c>
      <c r="W25" s="231">
        <v>5.0651689185046944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6.9738602804633283</v>
      </c>
      <c r="C27" s="231">
        <v>4.3352705542833867</v>
      </c>
      <c r="D27" s="231">
        <v>4.3106269031101734</v>
      </c>
      <c r="E27" s="231">
        <v>7.2255898944972978</v>
      </c>
      <c r="F27" s="231">
        <v>7.2859212185582587</v>
      </c>
      <c r="G27" s="231">
        <v>4.7862091118137116</v>
      </c>
      <c r="H27" s="231">
        <v>2.8610987203814582</v>
      </c>
      <c r="I27" s="231">
        <v>0.31048710058879447</v>
      </c>
      <c r="J27" s="231">
        <v>0.81642462364321211</v>
      </c>
      <c r="K27" s="231">
        <v>0.69621306271631633</v>
      </c>
      <c r="L27" s="231">
        <v>0.19088364010334691</v>
      </c>
      <c r="M27" s="231">
        <v>0.2262453829319413</v>
      </c>
      <c r="N27" s="231">
        <v>0.29830466341074108</v>
      </c>
      <c r="O27" s="231">
        <v>0.3691435011186473</v>
      </c>
      <c r="P27" s="231">
        <v>0.39163728700869249</v>
      </c>
      <c r="Q27" s="231">
        <v>0.47844621244912339</v>
      </c>
      <c r="R27" s="231">
        <v>0.45969544936915302</v>
      </c>
      <c r="S27" s="231">
        <v>0.59597723406741887</v>
      </c>
      <c r="T27" s="231">
        <v>0.56544594041813578</v>
      </c>
      <c r="U27" s="231">
        <v>0.53022151753471225</v>
      </c>
      <c r="V27" s="231">
        <v>0.49963072847010143</v>
      </c>
      <c r="W27" s="231">
        <v>0.3935751044591701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0.24126534882326761</v>
      </c>
      <c r="F28" s="231">
        <v>0.19434503412724449</v>
      </c>
      <c r="G28" s="231">
        <v>0.13239787533356781</v>
      </c>
      <c r="H28" s="231">
        <v>0.11085853852889931</v>
      </c>
      <c r="I28" s="231">
        <v>3.6069577901900837E-2</v>
      </c>
      <c r="J28" s="231">
        <v>8.3732584461857995E-2</v>
      </c>
      <c r="K28" s="231">
        <v>0.11909331731022969</v>
      </c>
      <c r="L28" s="231">
        <v>2.3966956611704629E-2</v>
      </c>
      <c r="M28" s="231">
        <v>3.262749468000211E-2</v>
      </c>
      <c r="N28" s="231">
        <v>5.2158013070898838E-3</v>
      </c>
      <c r="O28" s="231">
        <v>5.923159102230921E-2</v>
      </c>
      <c r="P28" s="231">
        <v>5.7695172525505552E-2</v>
      </c>
      <c r="Q28" s="231">
        <v>7.0903976641603764E-2</v>
      </c>
      <c r="R28" s="231">
        <v>5.8416481584318593E-2</v>
      </c>
      <c r="S28" s="231">
        <v>6.5253650184533024E-2</v>
      </c>
      <c r="T28" s="231">
        <v>5.663222500039751E-2</v>
      </c>
      <c r="U28" s="231">
        <v>5.6898455525622331E-2</v>
      </c>
      <c r="V28" s="231">
        <v>4.3639378320958613E-2</v>
      </c>
      <c r="W28" s="231">
        <v>1.9165131140039929E-2</v>
      </c>
      <c r="DA28" s="73" t="s">
        <v>1965</v>
      </c>
    </row>
    <row r="29" spans="1:105" ht="12" customHeight="1" x14ac:dyDescent="0.25">
      <c r="A29" s="60" t="s">
        <v>1870</v>
      </c>
      <c r="B29" s="264">
        <v>9.9224733804788716</v>
      </c>
      <c r="C29" s="264">
        <v>7.9424146233409791</v>
      </c>
      <c r="D29" s="264">
        <v>7.0629664782255821</v>
      </c>
      <c r="E29" s="264">
        <v>10.744424525438021</v>
      </c>
      <c r="F29" s="264">
        <v>10.663822877354839</v>
      </c>
      <c r="G29" s="264">
        <v>7.8737324899353602</v>
      </c>
      <c r="H29" s="264">
        <v>8.4420934626265822</v>
      </c>
      <c r="I29" s="264">
        <v>4.3175620229474037</v>
      </c>
      <c r="J29" s="264">
        <v>8.5125018161897668</v>
      </c>
      <c r="K29" s="264">
        <v>7.8344619526589856</v>
      </c>
      <c r="L29" s="264">
        <v>2.5512601778200219</v>
      </c>
      <c r="M29" s="264">
        <v>2.6642931671988399</v>
      </c>
      <c r="N29" s="264">
        <v>3.464433357955583</v>
      </c>
      <c r="O29" s="264">
        <v>4.1786415150632106</v>
      </c>
      <c r="P29" s="264">
        <v>4.6552769549555491</v>
      </c>
      <c r="Q29" s="264">
        <v>5.4641856044689048</v>
      </c>
      <c r="R29" s="264">
        <v>4.5770186580530208</v>
      </c>
      <c r="S29" s="264">
        <v>4.9579545284424684</v>
      </c>
      <c r="T29" s="264">
        <v>5.1856732635862164</v>
      </c>
      <c r="U29" s="264">
        <v>5.1982497716291132</v>
      </c>
      <c r="V29" s="264">
        <v>4.8601834357096134</v>
      </c>
      <c r="W29" s="264">
        <v>4.8242315668875539</v>
      </c>
      <c r="DA29" s="72" t="s">
        <v>1966</v>
      </c>
    </row>
    <row r="30" spans="1:105" ht="12" customHeight="1" x14ac:dyDescent="0.25">
      <c r="A30" s="132" t="s">
        <v>1872</v>
      </c>
      <c r="B30" s="318">
        <v>2.33806818178937</v>
      </c>
      <c r="C30" s="318">
        <v>1.8714997970108891</v>
      </c>
      <c r="D30" s="318">
        <v>1.664272259401838</v>
      </c>
      <c r="E30" s="318">
        <v>2.5317474939249101</v>
      </c>
      <c r="F30" s="318">
        <v>2.5127550369480209</v>
      </c>
      <c r="G30" s="318">
        <v>1.855315978257692</v>
      </c>
      <c r="H30" s="318">
        <v>1.9892409236885931</v>
      </c>
      <c r="I30" s="318">
        <v>1.0173627080336189</v>
      </c>
      <c r="J30" s="318">
        <v>2.005831497922042</v>
      </c>
      <c r="K30" s="318">
        <v>1.846062519954816</v>
      </c>
      <c r="L30" s="318">
        <v>0.60116263521176705</v>
      </c>
      <c r="M30" s="318">
        <v>0.62779700608134081</v>
      </c>
      <c r="N30" s="318">
        <v>0.81633692443070427</v>
      </c>
      <c r="O30" s="318">
        <v>0.98462836783160179</v>
      </c>
      <c r="P30" s="318">
        <v>1.0969396952187731</v>
      </c>
      <c r="Q30" s="318">
        <v>1.2875457571228781</v>
      </c>
      <c r="R30" s="318">
        <v>1.0784994105304011</v>
      </c>
      <c r="S30" s="318">
        <v>1.168260703275418</v>
      </c>
      <c r="T30" s="318">
        <v>1.2219188899614499</v>
      </c>
      <c r="U30" s="318">
        <v>1.224882337900848</v>
      </c>
      <c r="V30" s="318">
        <v>1.1452225481449441</v>
      </c>
      <c r="W30" s="318">
        <v>1.136751079656644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100.9841753402644</v>
      </c>
      <c r="C32" s="225">
        <v>104.00499128604621</v>
      </c>
      <c r="D32" s="225">
        <v>119.3828280913697</v>
      </c>
      <c r="E32" s="225">
        <v>105.74093796534611</v>
      </c>
      <c r="F32" s="225">
        <v>124.44696614789299</v>
      </c>
      <c r="G32" s="225">
        <v>154.3710241502589</v>
      </c>
      <c r="H32" s="225">
        <v>129.2943886419211</v>
      </c>
      <c r="I32" s="225">
        <v>133.0376540930489</v>
      </c>
      <c r="J32" s="225">
        <v>106.7453914392155</v>
      </c>
      <c r="K32" s="225">
        <v>107.27053695073511</v>
      </c>
      <c r="L32" s="225">
        <v>120.89024171428041</v>
      </c>
      <c r="M32" s="225">
        <v>113.69062895689331</v>
      </c>
      <c r="N32" s="225">
        <v>110.5245793629217</v>
      </c>
      <c r="O32" s="225">
        <v>104.60471941509751</v>
      </c>
      <c r="P32" s="225">
        <v>106.9219014975188</v>
      </c>
      <c r="Q32" s="225">
        <v>103.9031279991359</v>
      </c>
      <c r="R32" s="225">
        <v>109.751304715527</v>
      </c>
      <c r="S32" s="225">
        <v>111.1491269728504</v>
      </c>
      <c r="T32" s="225">
        <v>111.4499768014563</v>
      </c>
      <c r="U32" s="225">
        <v>114.908043168178</v>
      </c>
      <c r="V32" s="225">
        <v>104.3737572205477</v>
      </c>
      <c r="W32" s="225">
        <v>94.459406625276557</v>
      </c>
      <c r="DA32" s="89" t="s">
        <v>1968</v>
      </c>
    </row>
    <row r="33" spans="1:105" ht="12" customHeight="1" x14ac:dyDescent="0.25">
      <c r="A33" s="55" t="s">
        <v>92</v>
      </c>
      <c r="B33" s="261">
        <v>0.35087715673068182</v>
      </c>
      <c r="C33" s="261">
        <v>0.36600947734936912</v>
      </c>
      <c r="D33" s="261">
        <v>0.41709338174961941</v>
      </c>
      <c r="E33" s="261">
        <v>0.36478545145038349</v>
      </c>
      <c r="F33" s="261">
        <v>0.4305257433745775</v>
      </c>
      <c r="G33" s="261">
        <v>0.53568353274550107</v>
      </c>
      <c r="H33" s="261">
        <v>0.44584467121788279</v>
      </c>
      <c r="I33" s="261">
        <v>0.452323798932522</v>
      </c>
      <c r="J33" s="261">
        <v>0.35997521378204861</v>
      </c>
      <c r="K33" s="261">
        <v>0.3627202949380719</v>
      </c>
      <c r="L33" s="261">
        <v>0.41084301129332018</v>
      </c>
      <c r="M33" s="261">
        <v>0.38967571181614891</v>
      </c>
      <c r="N33" s="261">
        <v>0.37846269340094002</v>
      </c>
      <c r="O33" s="261">
        <v>0.35863485171386289</v>
      </c>
      <c r="P33" s="261">
        <v>0.36784571788873832</v>
      </c>
      <c r="Q33" s="261">
        <v>0.35708239320775931</v>
      </c>
      <c r="R33" s="261">
        <v>0.37477348147690331</v>
      </c>
      <c r="S33" s="261">
        <v>0.37847859083143781</v>
      </c>
      <c r="T33" s="261">
        <v>0.38283389275528401</v>
      </c>
      <c r="U33" s="261">
        <v>0.39543424618565193</v>
      </c>
      <c r="V33" s="261">
        <v>0.35566933355666031</v>
      </c>
      <c r="W33" s="261">
        <v>0.31814638152268399</v>
      </c>
      <c r="DA33" s="67" t="s">
        <v>1969</v>
      </c>
    </row>
    <row r="34" spans="1:105" ht="12" customHeight="1" x14ac:dyDescent="0.25">
      <c r="A34" s="202" t="s">
        <v>93</v>
      </c>
      <c r="B34" s="226">
        <v>0.1294132105310031</v>
      </c>
      <c r="C34" s="226">
        <v>0.13499442936068021</v>
      </c>
      <c r="D34" s="226">
        <v>0.15383558772075401</v>
      </c>
      <c r="E34" s="226">
        <v>0.13454297471815871</v>
      </c>
      <c r="F34" s="226">
        <v>0.15878981460487551</v>
      </c>
      <c r="G34" s="226">
        <v>0.19757491894633539</v>
      </c>
      <c r="H34" s="226">
        <v>0.16443985934579489</v>
      </c>
      <c r="I34" s="226">
        <v>0.16682954104181771</v>
      </c>
      <c r="J34" s="226">
        <v>0.13276882587964009</v>
      </c>
      <c r="K34" s="226">
        <v>0.13378128781611731</v>
      </c>
      <c r="L34" s="226">
        <v>0.1515302780354652</v>
      </c>
      <c r="M34" s="226">
        <v>0.1437231919055621</v>
      </c>
      <c r="N34" s="226">
        <v>0.13958752024663659</v>
      </c>
      <c r="O34" s="226">
        <v>0.1322744632367879</v>
      </c>
      <c r="P34" s="226">
        <v>0.13567168571364741</v>
      </c>
      <c r="Q34" s="226">
        <v>0.13170187355507981</v>
      </c>
      <c r="R34" s="226">
        <v>0.1399807188366598</v>
      </c>
      <c r="S34" s="226">
        <v>0.14140772455153319</v>
      </c>
      <c r="T34" s="226">
        <v>0.14150648437104391</v>
      </c>
      <c r="U34" s="226">
        <v>0.145847098824024</v>
      </c>
      <c r="V34" s="226">
        <v>0.13118069803078969</v>
      </c>
      <c r="W34" s="226">
        <v>0.1173411943806706</v>
      </c>
      <c r="DA34" s="174" t="s">
        <v>1970</v>
      </c>
    </row>
    <row r="35" spans="1:105" ht="12" customHeight="1" x14ac:dyDescent="0.25">
      <c r="A35" s="202" t="s">
        <v>94</v>
      </c>
      <c r="B35" s="226">
        <v>2.5244656492453439</v>
      </c>
      <c r="C35" s="226">
        <v>2.6333385777402718</v>
      </c>
      <c r="D35" s="226">
        <v>3.000873367093198</v>
      </c>
      <c r="E35" s="226">
        <v>2.6245320445234408</v>
      </c>
      <c r="F35" s="226">
        <v>3.0975155532828098</v>
      </c>
      <c r="G35" s="226">
        <v>3.8540972284507822</v>
      </c>
      <c r="H35" s="226">
        <v>3.2077310699725312</v>
      </c>
      <c r="I35" s="226">
        <v>3.2543466305438749</v>
      </c>
      <c r="J35" s="226">
        <v>2.5899236936363002</v>
      </c>
      <c r="K35" s="226">
        <v>2.6096738054627329</v>
      </c>
      <c r="L35" s="226">
        <v>2.9559036527378781</v>
      </c>
      <c r="M35" s="226">
        <v>2.80361069381373</v>
      </c>
      <c r="N35" s="226">
        <v>2.722936078010008</v>
      </c>
      <c r="O35" s="226">
        <v>2.5802801533436979</v>
      </c>
      <c r="P35" s="226">
        <v>2.6438102470307681</v>
      </c>
      <c r="Q35" s="226">
        <v>2.5691106369036589</v>
      </c>
      <c r="R35" s="226">
        <v>2.6896475424586179</v>
      </c>
      <c r="S35" s="226">
        <v>2.7102623346101402</v>
      </c>
      <c r="T35" s="226">
        <v>2.7361330298615618</v>
      </c>
      <c r="U35" s="226">
        <v>2.8423040409233939</v>
      </c>
      <c r="V35" s="226">
        <v>2.5589440572871021</v>
      </c>
      <c r="W35" s="226">
        <v>2.2889766295107732</v>
      </c>
      <c r="DA35" s="174" t="s">
        <v>1971</v>
      </c>
    </row>
    <row r="36" spans="1:105" ht="12" customHeight="1" x14ac:dyDescent="0.25">
      <c r="A36" s="202" t="s">
        <v>95</v>
      </c>
      <c r="B36" s="226">
        <v>1.409426311752926</v>
      </c>
      <c r="C36" s="226">
        <v>1.4702108069209301</v>
      </c>
      <c r="D36" s="226">
        <v>1.6754079751824329</v>
      </c>
      <c r="E36" s="226">
        <v>1.465294059634296</v>
      </c>
      <c r="F36" s="226">
        <v>1.729363963881144</v>
      </c>
      <c r="G36" s="226">
        <v>2.1517686499146471</v>
      </c>
      <c r="H36" s="226">
        <v>1.7908980351537609</v>
      </c>
      <c r="I36" s="226">
        <v>1.816923819115609</v>
      </c>
      <c r="J36" s="226">
        <v>1.4459719823617081</v>
      </c>
      <c r="K36" s="226">
        <v>1.456998603887161</v>
      </c>
      <c r="L36" s="226">
        <v>1.650301078337413</v>
      </c>
      <c r="M36" s="226">
        <v>1.565274885381859</v>
      </c>
      <c r="N36" s="226">
        <v>1.5202336996409029</v>
      </c>
      <c r="O36" s="226">
        <v>1.4405879283418379</v>
      </c>
      <c r="P36" s="226">
        <v>1.4775867380160419</v>
      </c>
      <c r="Q36" s="226">
        <v>1.434351911478287</v>
      </c>
      <c r="R36" s="226">
        <v>1.524515986095653</v>
      </c>
      <c r="S36" s="226">
        <v>1.540057362384148</v>
      </c>
      <c r="T36" s="226">
        <v>1.541132945685042</v>
      </c>
      <c r="U36" s="226">
        <v>1.5884061428656311</v>
      </c>
      <c r="V36" s="226">
        <v>1.428675841052693</v>
      </c>
      <c r="W36" s="226">
        <v>1.2779511931899039</v>
      </c>
      <c r="DA36" s="174" t="s">
        <v>1972</v>
      </c>
    </row>
    <row r="37" spans="1:105" ht="12" customHeight="1" x14ac:dyDescent="0.25">
      <c r="A37" s="56" t="s">
        <v>96</v>
      </c>
      <c r="B37" s="262">
        <v>1.231122540294328</v>
      </c>
      <c r="C37" s="262">
        <v>1.4605886029967119</v>
      </c>
      <c r="D37" s="262">
        <v>1.521287181848872</v>
      </c>
      <c r="E37" s="262">
        <v>1.2351701091012359</v>
      </c>
      <c r="F37" s="262">
        <v>1.4376798276966789</v>
      </c>
      <c r="G37" s="262">
        <v>1.8141161522189471</v>
      </c>
      <c r="H37" s="262">
        <v>1.6478524189824759</v>
      </c>
      <c r="I37" s="262">
        <v>1.9356163314605019</v>
      </c>
      <c r="J37" s="262">
        <v>1.3814305559700739</v>
      </c>
      <c r="K37" s="262">
        <v>1.3963626064851671</v>
      </c>
      <c r="L37" s="262">
        <v>1.847161229335561</v>
      </c>
      <c r="M37" s="262">
        <v>1.825901067000826</v>
      </c>
      <c r="N37" s="262">
        <v>1.784583502477014</v>
      </c>
      <c r="O37" s="262">
        <v>1.6633930424800181</v>
      </c>
      <c r="P37" s="262">
        <v>1.8680923077173639</v>
      </c>
      <c r="Q37" s="262">
        <v>1.8419408909094761</v>
      </c>
      <c r="R37" s="262">
        <v>1.941034910328304</v>
      </c>
      <c r="S37" s="262">
        <v>1.9329633305612679</v>
      </c>
      <c r="T37" s="262">
        <v>1.921698596425621</v>
      </c>
      <c r="U37" s="262">
        <v>2.0551989042937819</v>
      </c>
      <c r="V37" s="262">
        <v>1.831730451384193</v>
      </c>
      <c r="W37" s="262">
        <v>1.6289466896177911</v>
      </c>
      <c r="DA37" s="68" t="s">
        <v>1973</v>
      </c>
    </row>
    <row r="38" spans="1:105" ht="12" customHeight="1" x14ac:dyDescent="0.25">
      <c r="A38" s="37" t="s">
        <v>160</v>
      </c>
      <c r="B38" s="228">
        <v>2.5574906504329111E-2</v>
      </c>
      <c r="C38" s="228">
        <v>8.5890952842210683E-3</v>
      </c>
      <c r="D38" s="228">
        <v>9.7777049182344797E-3</v>
      </c>
      <c r="E38" s="228">
        <v>8.4566404855364735E-3</v>
      </c>
      <c r="F38" s="228">
        <v>9.3723910380912826E-3</v>
      </c>
      <c r="G38" s="228">
        <v>1.1027392831807261E-2</v>
      </c>
      <c r="H38" s="228">
        <v>1.7031402450610179E-2</v>
      </c>
      <c r="I38" s="228">
        <v>6.5664022011533256E-3</v>
      </c>
      <c r="J38" s="228">
        <v>6.5249394994292406E-3</v>
      </c>
      <c r="K38" s="228">
        <v>1.3527595204864851E-2</v>
      </c>
      <c r="L38" s="228">
        <v>1.2533435072910911E-2</v>
      </c>
      <c r="M38" s="228">
        <v>1.240732397954364E-2</v>
      </c>
      <c r="N38" s="228">
        <v>1.184970263279164E-2</v>
      </c>
      <c r="O38" s="228">
        <v>1.215519311105418E-2</v>
      </c>
      <c r="P38" s="228">
        <v>5.3647067905762073E-3</v>
      </c>
      <c r="Q38" s="228">
        <v>5.073895159243294E-3</v>
      </c>
      <c r="R38" s="228">
        <v>5.3623382415251986E-3</v>
      </c>
      <c r="S38" s="228">
        <v>4.1540501350135909E-3</v>
      </c>
      <c r="T38" s="228">
        <v>8.7365437301022853E-3</v>
      </c>
      <c r="U38" s="228">
        <v>4.2788408687405221E-3</v>
      </c>
      <c r="V38" s="228">
        <v>5.2350657338243621E-3</v>
      </c>
      <c r="W38" s="228">
        <v>5.4432621707806803E-3</v>
      </c>
      <c r="DA38" s="69" t="s">
        <v>1974</v>
      </c>
    </row>
    <row r="39" spans="1:105" ht="12" customHeight="1" x14ac:dyDescent="0.25">
      <c r="A39" s="37" t="s">
        <v>162</v>
      </c>
      <c r="B39" s="228">
        <v>0.73441232509837528</v>
      </c>
      <c r="C39" s="228">
        <v>0.59316258897048479</v>
      </c>
      <c r="D39" s="228">
        <v>0.83872422087495246</v>
      </c>
      <c r="E39" s="228">
        <v>0.86836432577387168</v>
      </c>
      <c r="F39" s="228">
        <v>1.0535880835143381</v>
      </c>
      <c r="G39" s="228">
        <v>1.2854699543277039</v>
      </c>
      <c r="H39" s="228">
        <v>0.90694444532707841</v>
      </c>
      <c r="I39" s="228">
        <v>0.76508826524098106</v>
      </c>
      <c r="J39" s="228">
        <v>0.73364591728110284</v>
      </c>
      <c r="K39" s="228">
        <v>0.72369126739022194</v>
      </c>
      <c r="L39" s="228">
        <v>0.63040809324688396</v>
      </c>
      <c r="M39" s="228">
        <v>0.5408950583168437</v>
      </c>
      <c r="N39" s="228">
        <v>0.51880752974262423</v>
      </c>
      <c r="O39" s="228">
        <v>0.50041689501998909</v>
      </c>
      <c r="P39" s="228">
        <v>0.43419304869306968</v>
      </c>
      <c r="Q39" s="228">
        <v>0.40792085262527972</v>
      </c>
      <c r="R39" s="228">
        <v>0.44493622323575588</v>
      </c>
      <c r="S39" s="228">
        <v>0.45973363527055361</v>
      </c>
      <c r="T39" s="228">
        <v>0.46127686551193131</v>
      </c>
      <c r="U39" s="228">
        <v>0.44973322923808412</v>
      </c>
      <c r="V39" s="228">
        <v>0.4176113617387755</v>
      </c>
      <c r="W39" s="228">
        <v>0.38502962093555121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0.47113530869162312</v>
      </c>
      <c r="C42" s="228">
        <v>0.85883691874200574</v>
      </c>
      <c r="D42" s="228">
        <v>0.67278525605568462</v>
      </c>
      <c r="E42" s="228">
        <v>0.35834914284182762</v>
      </c>
      <c r="F42" s="228">
        <v>0.37471935314424998</v>
      </c>
      <c r="G42" s="228">
        <v>0.51761880505943603</v>
      </c>
      <c r="H42" s="228">
        <v>0.72387657120478699</v>
      </c>
      <c r="I42" s="228">
        <v>1.163961664018367</v>
      </c>
      <c r="J42" s="228">
        <v>0.64125969918954162</v>
      </c>
      <c r="K42" s="228">
        <v>0.65914374389008001</v>
      </c>
      <c r="L42" s="228">
        <v>1.204219701015766</v>
      </c>
      <c r="M42" s="228">
        <v>1.2725986847044379</v>
      </c>
      <c r="N42" s="228">
        <v>1.2539262701015981</v>
      </c>
      <c r="O42" s="228">
        <v>1.150820954348974</v>
      </c>
      <c r="P42" s="228">
        <v>1.4285345522337189</v>
      </c>
      <c r="Q42" s="228">
        <v>1.428946143124953</v>
      </c>
      <c r="R42" s="228">
        <v>1.490736348851023</v>
      </c>
      <c r="S42" s="228">
        <v>1.469075645155701</v>
      </c>
      <c r="T42" s="228">
        <v>1.451685187183587</v>
      </c>
      <c r="U42" s="228">
        <v>1.601186834186958</v>
      </c>
      <c r="V42" s="228">
        <v>1.408884023911593</v>
      </c>
      <c r="W42" s="228">
        <v>1.2384738065114591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5.5939727191443289</v>
      </c>
      <c r="C43" s="263">
        <f t="shared" si="1"/>
        <v>6.6831674912595762</v>
      </c>
      <c r="D43" s="263">
        <f t="shared" si="1"/>
        <v>6.9905322368321219</v>
      </c>
      <c r="E43" s="263">
        <f t="shared" si="1"/>
        <v>5.464515704642869</v>
      </c>
      <c r="F43" s="263">
        <f t="shared" si="1"/>
        <v>6.2546888972018806</v>
      </c>
      <c r="G43" s="263">
        <f t="shared" si="1"/>
        <v>8.0055770406769184</v>
      </c>
      <c r="H43" s="263">
        <f t="shared" si="1"/>
        <v>7.7029233219623787</v>
      </c>
      <c r="I43" s="263">
        <f t="shared" si="1"/>
        <v>9.5217591802941612</v>
      </c>
      <c r="J43" s="263">
        <f t="shared" si="1"/>
        <v>6.6927896592366416</v>
      </c>
      <c r="K43" s="263">
        <f t="shared" si="1"/>
        <v>6.758955378976923</v>
      </c>
      <c r="L43" s="263">
        <f t="shared" si="1"/>
        <v>9.1089308530769522</v>
      </c>
      <c r="M43" s="263">
        <f t="shared" si="1"/>
        <v>8.8022646207129362</v>
      </c>
      <c r="N43" s="263">
        <f t="shared" si="1"/>
        <v>8.5903820495096905</v>
      </c>
      <c r="O43" s="263">
        <f t="shared" si="1"/>
        <v>7.9654833904428237</v>
      </c>
      <c r="P43" s="263">
        <f t="shared" si="1"/>
        <v>8.7271742454481114</v>
      </c>
      <c r="Q43" s="263">
        <f t="shared" si="1"/>
        <v>8.562994569493247</v>
      </c>
      <c r="R43" s="263">
        <f t="shared" si="1"/>
        <v>8.9990683355828907</v>
      </c>
      <c r="S43" s="263">
        <f t="shared" si="1"/>
        <v>8.9511935674813223</v>
      </c>
      <c r="T43" s="263">
        <f t="shared" si="1"/>
        <v>8.993301889928313</v>
      </c>
      <c r="U43" s="263">
        <f t="shared" si="1"/>
        <v>9.5739686894031646</v>
      </c>
      <c r="V43" s="263">
        <f t="shared" si="1"/>
        <v>8.6806462811962604</v>
      </c>
      <c r="W43" s="263">
        <f t="shared" si="1"/>
        <v>7.8876600994141128</v>
      </c>
      <c r="DA43" s="70"/>
    </row>
    <row r="44" spans="1:105" ht="12" customHeight="1" x14ac:dyDescent="0.25">
      <c r="A44" s="60" t="s">
        <v>1886</v>
      </c>
      <c r="B44" s="264">
        <v>2.2937155959066011</v>
      </c>
      <c r="C44" s="264">
        <v>2.2691101686367339</v>
      </c>
      <c r="D44" s="264">
        <v>2.6736377752517688</v>
      </c>
      <c r="E44" s="264">
        <v>2.4409905153105229</v>
      </c>
      <c r="F44" s="264">
        <v>2.8889216357892491</v>
      </c>
      <c r="G44" s="264">
        <v>3.5590308807130122</v>
      </c>
      <c r="H44" s="264">
        <v>2.8865581949596941</v>
      </c>
      <c r="I44" s="264">
        <v>2.819241486272968</v>
      </c>
      <c r="J44" s="264">
        <v>2.3561043160829662</v>
      </c>
      <c r="K44" s="264">
        <v>2.3638697617264879</v>
      </c>
      <c r="L44" s="264">
        <v>2.5171812565426341</v>
      </c>
      <c r="M44" s="264">
        <v>2.3411161539510301</v>
      </c>
      <c r="N44" s="264">
        <v>2.2727625945013981</v>
      </c>
      <c r="O44" s="264">
        <v>2.1667524315298698</v>
      </c>
      <c r="P44" s="264">
        <v>2.155174782013872</v>
      </c>
      <c r="Q44" s="264">
        <v>2.0860705663409349</v>
      </c>
      <c r="R44" s="264">
        <v>2.2086867754648192</v>
      </c>
      <c r="S44" s="264">
        <v>2.253493537778251</v>
      </c>
      <c r="T44" s="264">
        <v>2.257357430101226</v>
      </c>
      <c r="U44" s="264">
        <v>2.2966831270676309</v>
      </c>
      <c r="V44" s="264">
        <v>2.090417174942437</v>
      </c>
      <c r="W44" s="264">
        <v>1.891790462418913</v>
      </c>
      <c r="DA44" s="72" t="s">
        <v>1979</v>
      </c>
    </row>
    <row r="45" spans="1:105" ht="12" customHeight="1" x14ac:dyDescent="0.25">
      <c r="A45" s="64" t="s">
        <v>30</v>
      </c>
      <c r="B45" s="231">
        <v>0.37040001725414862</v>
      </c>
      <c r="C45" s="231">
        <v>0.48201977334560581</v>
      </c>
      <c r="D45" s="231">
        <v>0.52905411893918985</v>
      </c>
      <c r="E45" s="231">
        <v>0.42249121056025102</v>
      </c>
      <c r="F45" s="231">
        <v>0.4567136754321901</v>
      </c>
      <c r="G45" s="231">
        <v>0.54173903121817768</v>
      </c>
      <c r="H45" s="231">
        <v>0.48420806752179052</v>
      </c>
      <c r="I45" s="231">
        <v>0.45867486943258062</v>
      </c>
      <c r="J45" s="231">
        <v>0.321486331618413</v>
      </c>
      <c r="K45" s="231">
        <v>0.3091824882824763</v>
      </c>
      <c r="L45" s="231">
        <v>0.35107902003994529</v>
      </c>
      <c r="M45" s="231">
        <v>0.42082212015531001</v>
      </c>
      <c r="N45" s="231">
        <v>0.38930360575494399</v>
      </c>
      <c r="O45" s="231">
        <v>0.40309200169303611</v>
      </c>
      <c r="P45" s="231">
        <v>0.40166771922622613</v>
      </c>
      <c r="Q45" s="231">
        <v>0.35961173870720792</v>
      </c>
      <c r="R45" s="231">
        <v>0.34307842794070398</v>
      </c>
      <c r="S45" s="231">
        <v>0.34497769037700338</v>
      </c>
      <c r="T45" s="231">
        <v>0.39304517143269219</v>
      </c>
      <c r="U45" s="231">
        <v>0.38449899631128448</v>
      </c>
      <c r="V45" s="231">
        <v>0.20477614455045301</v>
      </c>
      <c r="W45" s="231">
        <v>5.5977428864561467E-2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2.0189067035688409E-2</v>
      </c>
      <c r="H47" s="231">
        <v>2.022283844276461E-2</v>
      </c>
      <c r="I47" s="231">
        <v>0</v>
      </c>
      <c r="J47" s="231">
        <v>1.9434158049316221E-2</v>
      </c>
      <c r="K47" s="231">
        <v>1.975930407715824E-2</v>
      </c>
      <c r="L47" s="231">
        <v>2.289207553769497E-2</v>
      </c>
      <c r="M47" s="231">
        <v>2.2829956287371798E-2</v>
      </c>
      <c r="N47" s="231">
        <v>2.2501904631309709E-2</v>
      </c>
      <c r="O47" s="231">
        <v>2.2099792682465681E-2</v>
      </c>
      <c r="P47" s="231">
        <v>2.2408919337518859E-2</v>
      </c>
      <c r="Q47" s="231">
        <v>2.2094448954689781E-2</v>
      </c>
      <c r="R47" s="231">
        <v>2.294538170580324E-2</v>
      </c>
      <c r="S47" s="231">
        <v>8.1542554411565583E-3</v>
      </c>
      <c r="T47" s="231">
        <v>7.8666960244364557E-3</v>
      </c>
      <c r="U47" s="231">
        <v>7.0318032167094669E-3</v>
      </c>
      <c r="V47" s="231">
        <v>2.3615569199880201E-3</v>
      </c>
      <c r="W47" s="231">
        <v>3.4708759690982392E-3</v>
      </c>
      <c r="DA47" s="73" t="s">
        <v>1982</v>
      </c>
    </row>
    <row r="48" spans="1:105" ht="12" customHeight="1" x14ac:dyDescent="0.25">
      <c r="A48" s="64" t="s">
        <v>160</v>
      </c>
      <c r="B48" s="231">
        <v>4.5973029477400042E-2</v>
      </c>
      <c r="C48" s="231">
        <v>1.7127609210327969E-2</v>
      </c>
      <c r="D48" s="231">
        <v>1.7417403670108019E-2</v>
      </c>
      <c r="E48" s="231">
        <v>1.473853259650987E-2</v>
      </c>
      <c r="F48" s="231">
        <v>1.517734174171595E-2</v>
      </c>
      <c r="G48" s="231">
        <v>1.7271411822205401E-2</v>
      </c>
      <c r="H48" s="231">
        <v>3.4603010582978287E-2</v>
      </c>
      <c r="I48" s="231">
        <v>1.95892573529599E-2</v>
      </c>
      <c r="J48" s="231">
        <v>1.7180538205846769E-2</v>
      </c>
      <c r="K48" s="231">
        <v>3.4928164102375238E-2</v>
      </c>
      <c r="L48" s="231">
        <v>4.0684681354712308E-2</v>
      </c>
      <c r="M48" s="231">
        <v>4.0582025497891243E-2</v>
      </c>
      <c r="N48" s="231">
        <v>4.0014162914627102E-2</v>
      </c>
      <c r="O48" s="231">
        <v>3.9268814611230413E-2</v>
      </c>
      <c r="P48" s="231">
        <v>1.9953040563465689E-2</v>
      </c>
      <c r="Q48" s="231">
        <v>1.9683527394448671E-2</v>
      </c>
      <c r="R48" s="231">
        <v>2.0453085321078712E-2</v>
      </c>
      <c r="S48" s="231">
        <v>1.560242886452424E-2</v>
      </c>
      <c r="T48" s="231">
        <v>3.1917425960562268E-2</v>
      </c>
      <c r="U48" s="231">
        <v>1.6635314775786409E-2</v>
      </c>
      <c r="V48" s="231">
        <v>2.1856033034603841E-2</v>
      </c>
      <c r="W48" s="231">
        <v>2.472998036706792E-2</v>
      </c>
      <c r="DA48" s="73" t="s">
        <v>1983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0.16011464903818781</v>
      </c>
      <c r="G49" s="231">
        <v>0.31878391437373682</v>
      </c>
      <c r="H49" s="231">
        <v>0.13685001891807999</v>
      </c>
      <c r="I49" s="231">
        <v>1.7380954711297001E-2</v>
      </c>
      <c r="J49" s="231">
        <v>3.0552244391765512E-2</v>
      </c>
      <c r="K49" s="231">
        <v>9.3334348987473309E-2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9.8752375220407444E-5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1.2614711213415859</v>
      </c>
      <c r="C51" s="231">
        <v>1.130241798255893</v>
      </c>
      <c r="D51" s="231">
        <v>1.427624403282741</v>
      </c>
      <c r="E51" s="231">
        <v>1.4461276807743391</v>
      </c>
      <c r="F51" s="231">
        <v>1.6302884447385639</v>
      </c>
      <c r="G51" s="231">
        <v>1.9238234380509021</v>
      </c>
      <c r="H51" s="231">
        <v>1.7607287143204819</v>
      </c>
      <c r="I51" s="231">
        <v>2.1809731538711672</v>
      </c>
      <c r="J51" s="231">
        <v>1.845844313389523</v>
      </c>
      <c r="K51" s="231">
        <v>1.785487356767937</v>
      </c>
      <c r="L51" s="231">
        <v>1.9553786581137349</v>
      </c>
      <c r="M51" s="231">
        <v>1.6905067058712511</v>
      </c>
      <c r="N51" s="231">
        <v>1.6740207701661289</v>
      </c>
      <c r="O51" s="231">
        <v>1.5447783706327409</v>
      </c>
      <c r="P51" s="231">
        <v>1.543100630248885</v>
      </c>
      <c r="Q51" s="231">
        <v>1.512117828256345</v>
      </c>
      <c r="R51" s="231">
        <v>1.617277033240806</v>
      </c>
      <c r="S51" s="231">
        <v>1.645502617260626</v>
      </c>
      <c r="T51" s="231">
        <v>1.610268012451515</v>
      </c>
      <c r="U51" s="231">
        <v>1.670737238287606</v>
      </c>
      <c r="V51" s="231">
        <v>1.66598003437024</v>
      </c>
      <c r="W51" s="231">
        <v>1.6715021842639921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0.61587142783346582</v>
      </c>
      <c r="C53" s="231">
        <v>0.63972098782490816</v>
      </c>
      <c r="D53" s="231">
        <v>0.69954184935973096</v>
      </c>
      <c r="E53" s="231">
        <v>0.53987438167099577</v>
      </c>
      <c r="F53" s="231">
        <v>0.61058286066070899</v>
      </c>
      <c r="G53" s="231">
        <v>0.71766670504757202</v>
      </c>
      <c r="H53" s="231">
        <v>0.43340215849623209</v>
      </c>
      <c r="I53" s="231">
        <v>0.12797700002994131</v>
      </c>
      <c r="J53" s="231">
        <v>0.1104347541912435</v>
      </c>
      <c r="K53" s="231">
        <v>0.1037025202100338</v>
      </c>
      <c r="L53" s="231">
        <v>0.130949437982123</v>
      </c>
      <c r="M53" s="231">
        <v>0.14567881974128311</v>
      </c>
      <c r="N53" s="231">
        <v>0.1444342774190919</v>
      </c>
      <c r="O53" s="231">
        <v>0.13601351092500949</v>
      </c>
      <c r="P53" s="231">
        <v>0.14679964617326999</v>
      </c>
      <c r="Q53" s="231">
        <v>0.1505793641531662</v>
      </c>
      <c r="R53" s="231">
        <v>0.18236851096922299</v>
      </c>
      <c r="S53" s="231">
        <v>0.21639878563111761</v>
      </c>
      <c r="T53" s="231">
        <v>0.1952536921299696</v>
      </c>
      <c r="U53" s="231">
        <v>0.19708728270214321</v>
      </c>
      <c r="V53" s="231">
        <v>0.1798812811913659</v>
      </c>
      <c r="W53" s="231">
        <v>0.12987950794139391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1.7758709708427939E-2</v>
      </c>
      <c r="F54" s="231">
        <v>1.6044664177881501E-2</v>
      </c>
      <c r="G54" s="231">
        <v>1.955731316472941E-2</v>
      </c>
      <c r="H54" s="231">
        <v>1.6543386677367052E-2</v>
      </c>
      <c r="I54" s="231">
        <v>1.464625087502204E-2</v>
      </c>
      <c r="J54" s="231">
        <v>1.117197623685817E-2</v>
      </c>
      <c r="K54" s="231">
        <v>1.747557929903415E-2</v>
      </c>
      <c r="L54" s="231">
        <v>1.6197383514423781E-2</v>
      </c>
      <c r="M54" s="231">
        <v>2.069652639792257E-2</v>
      </c>
      <c r="N54" s="231">
        <v>2.4878736152958618E-3</v>
      </c>
      <c r="O54" s="231">
        <v>2.1499940985387739E-2</v>
      </c>
      <c r="P54" s="231">
        <v>2.1244826464505609E-2</v>
      </c>
      <c r="Q54" s="231">
        <v>2.1983658875077059E-2</v>
      </c>
      <c r="R54" s="231">
        <v>2.2564336287204501E-2</v>
      </c>
      <c r="S54" s="231">
        <v>2.285776020382304E-2</v>
      </c>
      <c r="T54" s="231">
        <v>1.9006432102050871E-2</v>
      </c>
      <c r="U54" s="231">
        <v>2.069249177410178E-2</v>
      </c>
      <c r="V54" s="231">
        <v>1.546337250056529E-2</v>
      </c>
      <c r="W54" s="231">
        <v>6.2304850127993684E-3</v>
      </c>
      <c r="DA54" s="73" t="s">
        <v>1989</v>
      </c>
    </row>
    <row r="55" spans="1:105" ht="12" customHeight="1" x14ac:dyDescent="0.25">
      <c r="A55" s="60" t="s">
        <v>1898</v>
      </c>
      <c r="B55" s="264">
        <v>3.3002571232377278</v>
      </c>
      <c r="C55" s="264">
        <v>4.4140573226228428</v>
      </c>
      <c r="D55" s="264">
        <v>4.3168944615803531</v>
      </c>
      <c r="E55" s="264">
        <v>3.023525189332346</v>
      </c>
      <c r="F55" s="264">
        <v>3.3657672614126311</v>
      </c>
      <c r="G55" s="264">
        <v>4.4465461599639067</v>
      </c>
      <c r="H55" s="264">
        <v>4.816365127002685</v>
      </c>
      <c r="I55" s="264">
        <v>6.7025176940211937</v>
      </c>
      <c r="J55" s="264">
        <v>4.3366853431536754</v>
      </c>
      <c r="K55" s="264">
        <v>4.3950856172504356</v>
      </c>
      <c r="L55" s="264">
        <v>6.5917495965343189</v>
      </c>
      <c r="M55" s="264">
        <v>6.461148466761907</v>
      </c>
      <c r="N55" s="264">
        <v>6.3176194550082929</v>
      </c>
      <c r="O55" s="264">
        <v>5.7987309589129534</v>
      </c>
      <c r="P55" s="264">
        <v>6.5719994634342402</v>
      </c>
      <c r="Q55" s="264">
        <v>6.4769240031523116</v>
      </c>
      <c r="R55" s="264">
        <v>6.790381560118071</v>
      </c>
      <c r="S55" s="264">
        <v>6.6977000297030704</v>
      </c>
      <c r="T55" s="264">
        <v>6.7359444598270866</v>
      </c>
      <c r="U55" s="264">
        <v>7.2772855623355337</v>
      </c>
      <c r="V55" s="264">
        <v>6.5902291062538243</v>
      </c>
      <c r="W55" s="264">
        <v>5.9958696369951996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79.688200778707412</v>
      </c>
      <c r="C56" s="263">
        <f t="shared" si="2"/>
        <v>81.211328256675174</v>
      </c>
      <c r="D56" s="263">
        <f t="shared" si="2"/>
        <v>93.859976146366961</v>
      </c>
      <c r="E56" s="263">
        <f t="shared" si="2"/>
        <v>83.793722549291445</v>
      </c>
      <c r="F56" s="263">
        <f t="shared" si="2"/>
        <v>98.730301285925037</v>
      </c>
      <c r="G56" s="263">
        <f t="shared" si="2"/>
        <v>122.25250724740775</v>
      </c>
      <c r="H56" s="263">
        <f t="shared" si="2"/>
        <v>101.65685161857365</v>
      </c>
      <c r="I56" s="263">
        <f t="shared" si="2"/>
        <v>103.42144447165575</v>
      </c>
      <c r="J56" s="263">
        <f t="shared" si="2"/>
        <v>83.814571144613581</v>
      </c>
      <c r="K56" s="263">
        <f t="shared" si="2"/>
        <v>84.182081990220482</v>
      </c>
      <c r="L56" s="263">
        <f t="shared" si="2"/>
        <v>93.597385161546612</v>
      </c>
      <c r="M56" s="263">
        <f t="shared" si="2"/>
        <v>87.73448485143291</v>
      </c>
      <c r="N56" s="263">
        <f t="shared" si="2"/>
        <v>85.26625923502634</v>
      </c>
      <c r="O56" s="263">
        <f t="shared" si="2"/>
        <v>80.825176616378045</v>
      </c>
      <c r="P56" s="263">
        <f t="shared" si="2"/>
        <v>82.057488352150813</v>
      </c>
      <c r="Q56" s="263">
        <f t="shared" si="2"/>
        <v>79.665680027962594</v>
      </c>
      <c r="R56" s="263">
        <f t="shared" si="2"/>
        <v>84.209164430356751</v>
      </c>
      <c r="S56" s="263">
        <f t="shared" si="2"/>
        <v>85.44065841630453</v>
      </c>
      <c r="T56" s="263">
        <f t="shared" si="2"/>
        <v>85.642530439570038</v>
      </c>
      <c r="U56" s="263">
        <f t="shared" si="2"/>
        <v>88.011860272898858</v>
      </c>
      <c r="V56" s="263">
        <f t="shared" si="2"/>
        <v>80.038203380367733</v>
      </c>
      <c r="W56" s="263">
        <f t="shared" si="2"/>
        <v>72.499016310330262</v>
      </c>
      <c r="DA56" s="70"/>
    </row>
    <row r="57" spans="1:105" ht="12" customHeight="1" x14ac:dyDescent="0.25">
      <c r="A57" s="60" t="s">
        <v>1901</v>
      </c>
      <c r="B57" s="264">
        <v>72.859201281739118</v>
      </c>
      <c r="C57" s="264">
        <v>72.077617121402142</v>
      </c>
      <c r="D57" s="264">
        <v>84.927317566820903</v>
      </c>
      <c r="E57" s="264">
        <v>77.537345780451957</v>
      </c>
      <c r="F57" s="264">
        <v>91.76574607801146</v>
      </c>
      <c r="G57" s="264">
        <v>113.0515691520603</v>
      </c>
      <c r="H57" s="264">
        <v>91.690672075190321</v>
      </c>
      <c r="I57" s="264">
        <v>89.552376622788401</v>
      </c>
      <c r="J57" s="264">
        <v>74.840960628517763</v>
      </c>
      <c r="K57" s="264">
        <v>75.087627725429613</v>
      </c>
      <c r="L57" s="264">
        <v>79.957522266648397</v>
      </c>
      <c r="M57" s="264">
        <v>74.364866066679767</v>
      </c>
      <c r="N57" s="264">
        <v>72.19363535475027</v>
      </c>
      <c r="O57" s="264">
        <v>68.82625370741944</v>
      </c>
      <c r="P57" s="264">
        <v>68.458493075734751</v>
      </c>
      <c r="Q57" s="264">
        <v>66.263417989653249</v>
      </c>
      <c r="R57" s="264">
        <v>70.158285808882496</v>
      </c>
      <c r="S57" s="264">
        <v>71.581559435309131</v>
      </c>
      <c r="T57" s="264">
        <v>71.704294838509554</v>
      </c>
      <c r="U57" s="264">
        <v>72.953464036265942</v>
      </c>
      <c r="V57" s="264">
        <v>66.401486733465617</v>
      </c>
      <c r="W57" s="264">
        <v>60.092167629777258</v>
      </c>
      <c r="DA57" s="72" t="s">
        <v>1991</v>
      </c>
    </row>
    <row r="58" spans="1:105" ht="12" customHeight="1" x14ac:dyDescent="0.25">
      <c r="A58" s="64" t="s">
        <v>30</v>
      </c>
      <c r="B58" s="231">
        <v>11.76564760689649</v>
      </c>
      <c r="C58" s="231">
        <v>15.31121632980159</v>
      </c>
      <c r="D58" s="231">
        <v>16.805248483950731</v>
      </c>
      <c r="E58" s="231">
        <v>13.42030904132562</v>
      </c>
      <c r="F58" s="231">
        <v>14.50737557255192</v>
      </c>
      <c r="G58" s="231">
        <v>17.20818099163623</v>
      </c>
      <c r="H58" s="231">
        <v>15.380726850692181</v>
      </c>
      <c r="I58" s="231">
        <v>14.56967232315256</v>
      </c>
      <c r="J58" s="231">
        <v>10.21191876905548</v>
      </c>
      <c r="K58" s="231">
        <v>9.8210908042668947</v>
      </c>
      <c r="L58" s="231">
        <v>11.15192181303356</v>
      </c>
      <c r="M58" s="231">
        <v>13.36729087552161</v>
      </c>
      <c r="N58" s="231">
        <v>12.366114535745281</v>
      </c>
      <c r="O58" s="231">
        <v>12.80409887730821</v>
      </c>
      <c r="P58" s="231">
        <v>12.758856963656591</v>
      </c>
      <c r="Q58" s="231">
        <v>11.42296111187602</v>
      </c>
      <c r="R58" s="231">
        <v>10.897785358116479</v>
      </c>
      <c r="S58" s="231">
        <v>10.95811487079893</v>
      </c>
      <c r="T58" s="231">
        <v>12.484964269038461</v>
      </c>
      <c r="U58" s="231">
        <v>12.21349752988786</v>
      </c>
      <c r="V58" s="231">
        <v>6.504654003367329</v>
      </c>
      <c r="W58" s="231">
        <v>1.7781065639331299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0.64129977642774894</v>
      </c>
      <c r="H60" s="231">
        <v>0.64237251524075833</v>
      </c>
      <c r="I60" s="231">
        <v>0</v>
      </c>
      <c r="J60" s="231">
        <v>0.61732031450769176</v>
      </c>
      <c r="K60" s="231">
        <v>0.62764848245090876</v>
      </c>
      <c r="L60" s="231">
        <v>0.72716004649148713</v>
      </c>
      <c r="M60" s="231">
        <v>0.72518684677533918</v>
      </c>
      <c r="N60" s="231">
        <v>0.71476638240630797</v>
      </c>
      <c r="O60" s="231">
        <v>0.70199341461949827</v>
      </c>
      <c r="P60" s="231">
        <v>0.71181273189765781</v>
      </c>
      <c r="Q60" s="231">
        <v>0.70182367267838142</v>
      </c>
      <c r="R60" s="231">
        <v>0.72885330124316117</v>
      </c>
      <c r="S60" s="231">
        <v>0.25901752577791409</v>
      </c>
      <c r="T60" s="231">
        <v>0.24988328548209929</v>
      </c>
      <c r="U60" s="231">
        <v>0.2233631610013595</v>
      </c>
      <c r="V60" s="231">
        <v>7.5014160987854767E-2</v>
      </c>
      <c r="W60" s="231">
        <v>0.1102513543125323</v>
      </c>
      <c r="DA60" s="73" t="s">
        <v>1994</v>
      </c>
    </row>
    <row r="61" spans="1:105" ht="12" customHeight="1" x14ac:dyDescent="0.25">
      <c r="A61" s="64" t="s">
        <v>160</v>
      </c>
      <c r="B61" s="231">
        <v>1.460319759870355</v>
      </c>
      <c r="C61" s="231">
        <v>0.54405346903394725</v>
      </c>
      <c r="D61" s="231">
        <v>0.5532587048151959</v>
      </c>
      <c r="E61" s="231">
        <v>0.46816515306560791</v>
      </c>
      <c r="F61" s="231">
        <v>0.48210379650156582</v>
      </c>
      <c r="G61" s="231">
        <v>0.54862131670534808</v>
      </c>
      <c r="H61" s="231">
        <v>1.099154453812252</v>
      </c>
      <c r="I61" s="231">
        <v>0.62224699827049101</v>
      </c>
      <c r="J61" s="231">
        <v>0.54573474300925051</v>
      </c>
      <c r="K61" s="231">
        <v>1.109482859722507</v>
      </c>
      <c r="L61" s="231">
        <v>1.2923369371496849</v>
      </c>
      <c r="M61" s="231">
        <v>1.2890761040506631</v>
      </c>
      <c r="N61" s="231">
        <v>1.2710381161116839</v>
      </c>
      <c r="O61" s="231">
        <v>1.2473623464743779</v>
      </c>
      <c r="P61" s="231">
        <v>0.63380246495714521</v>
      </c>
      <c r="Q61" s="231">
        <v>0.62524145841189904</v>
      </c>
      <c r="R61" s="231">
        <v>0.64968623961073524</v>
      </c>
      <c r="S61" s="231">
        <v>0.49560656393194652</v>
      </c>
      <c r="T61" s="231">
        <v>1.0138476481590371</v>
      </c>
      <c r="U61" s="231">
        <v>0.52841588111321536</v>
      </c>
      <c r="V61" s="231">
        <v>0.69425046109918065</v>
      </c>
      <c r="W61" s="231">
        <v>0.78554055283627566</v>
      </c>
      <c r="DA61" s="73" t="s">
        <v>1995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5.0859947341542027</v>
      </c>
      <c r="G62" s="231">
        <v>10.12607728010693</v>
      </c>
      <c r="H62" s="231">
        <v>4.3470006009272497</v>
      </c>
      <c r="I62" s="231">
        <v>0.55210091435884601</v>
      </c>
      <c r="J62" s="231">
        <v>0.97048305715019889</v>
      </c>
      <c r="K62" s="231">
        <v>2.9647381443079759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3.136840154060001E-3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40.07025914849747</v>
      </c>
      <c r="C64" s="231">
        <v>35.901798297540097</v>
      </c>
      <c r="D64" s="231">
        <v>45.348069280745868</v>
      </c>
      <c r="E64" s="231">
        <v>45.93582044812608</v>
      </c>
      <c r="F64" s="231">
        <v>51.785632950519123</v>
      </c>
      <c r="G64" s="231">
        <v>61.109685679263919</v>
      </c>
      <c r="H64" s="231">
        <v>55.929029749003547</v>
      </c>
      <c r="I64" s="231">
        <v>69.277970770025306</v>
      </c>
      <c r="J64" s="231">
        <v>58.632701719431921</v>
      </c>
      <c r="K64" s="231">
        <v>56.71548074439329</v>
      </c>
      <c r="L64" s="231">
        <v>62.112027963612768</v>
      </c>
      <c r="M64" s="231">
        <v>53.698448304145622</v>
      </c>
      <c r="N64" s="231">
        <v>53.174777405277041</v>
      </c>
      <c r="O64" s="231">
        <v>49.069430596569433</v>
      </c>
      <c r="P64" s="231">
        <v>49.0161376667293</v>
      </c>
      <c r="Q64" s="231">
        <v>48.031978074025098</v>
      </c>
      <c r="R64" s="231">
        <v>51.372329291178538</v>
      </c>
      <c r="S64" s="231">
        <v>52.268906665925748</v>
      </c>
      <c r="T64" s="231">
        <v>51.14968980728343</v>
      </c>
      <c r="U64" s="231">
        <v>53.070476980900423</v>
      </c>
      <c r="V64" s="231">
        <v>52.919365797642897</v>
      </c>
      <c r="W64" s="231">
        <v>53.094775264856253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19.562974766474809</v>
      </c>
      <c r="C66" s="231">
        <v>20.320549025026491</v>
      </c>
      <c r="D66" s="231">
        <v>22.220741097309102</v>
      </c>
      <c r="E66" s="231">
        <v>17.14895094719634</v>
      </c>
      <c r="F66" s="231">
        <v>19.394984985693121</v>
      </c>
      <c r="G66" s="231">
        <v>22.796471807393459</v>
      </c>
      <c r="H66" s="231">
        <v>13.766892093409741</v>
      </c>
      <c r="I66" s="231">
        <v>4.0651517656569593</v>
      </c>
      <c r="J66" s="231">
        <v>3.5079274860747951</v>
      </c>
      <c r="K66" s="231">
        <v>3.2940800537304842</v>
      </c>
      <c r="L66" s="231">
        <v>4.1595703829615527</v>
      </c>
      <c r="M66" s="231">
        <v>4.6274448623701696</v>
      </c>
      <c r="N66" s="231">
        <v>4.5879123415476242</v>
      </c>
      <c r="O66" s="231">
        <v>4.3204291705591293</v>
      </c>
      <c r="P66" s="231">
        <v>4.6630475843273986</v>
      </c>
      <c r="Q66" s="231">
        <v>4.7831092142770446</v>
      </c>
      <c r="R66" s="231">
        <v>5.7928821131400268</v>
      </c>
      <c r="S66" s="231">
        <v>6.8738437788707936</v>
      </c>
      <c r="T66" s="231">
        <v>6.2021761029519791</v>
      </c>
      <c r="U66" s="231">
        <v>6.2604195681857293</v>
      </c>
      <c r="V66" s="231">
        <v>5.7138759907845644</v>
      </c>
      <c r="W66" s="231">
        <v>4.1255843699031018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0.56410019073829942</v>
      </c>
      <c r="F67" s="231">
        <v>0.50965403859153025</v>
      </c>
      <c r="G67" s="231">
        <v>0.62123230052669864</v>
      </c>
      <c r="H67" s="231">
        <v>0.52549581210460061</v>
      </c>
      <c r="I67" s="231">
        <v>0.46523385132422951</v>
      </c>
      <c r="J67" s="231">
        <v>0.35487453928843588</v>
      </c>
      <c r="K67" s="231">
        <v>0.55510663655755532</v>
      </c>
      <c r="L67" s="231">
        <v>0.51450512339934384</v>
      </c>
      <c r="M67" s="231">
        <v>0.65741907381636411</v>
      </c>
      <c r="N67" s="231">
        <v>7.9026573662339158E-2</v>
      </c>
      <c r="O67" s="231">
        <v>0.68293930188878715</v>
      </c>
      <c r="P67" s="231">
        <v>0.67483566416664886</v>
      </c>
      <c r="Q67" s="231">
        <v>0.69830445838480093</v>
      </c>
      <c r="R67" s="231">
        <v>0.71674950559355455</v>
      </c>
      <c r="S67" s="231">
        <v>0.72607003000379078</v>
      </c>
      <c r="T67" s="231">
        <v>0.6037337255945574</v>
      </c>
      <c r="U67" s="231">
        <v>0.65729091517735072</v>
      </c>
      <c r="V67" s="231">
        <v>0.49118947942972091</v>
      </c>
      <c r="W67" s="231">
        <v>0.19790952393597999</v>
      </c>
      <c r="DA67" s="73" t="s">
        <v>2001</v>
      </c>
    </row>
    <row r="68" spans="1:105" ht="12" customHeight="1" x14ac:dyDescent="0.25">
      <c r="A68" s="60" t="s">
        <v>1913</v>
      </c>
      <c r="B68" s="264">
        <v>6.8289994969682928</v>
      </c>
      <c r="C68" s="264">
        <v>9.1337111352730371</v>
      </c>
      <c r="D68" s="264">
        <v>8.9326585795460502</v>
      </c>
      <c r="E68" s="264">
        <v>6.2563767688394893</v>
      </c>
      <c r="F68" s="264">
        <v>6.9645552079135804</v>
      </c>
      <c r="G68" s="264">
        <v>9.2009380953474551</v>
      </c>
      <c r="H68" s="264">
        <v>9.9661795433833351</v>
      </c>
      <c r="I68" s="264">
        <v>13.869067848867349</v>
      </c>
      <c r="J68" s="264">
        <v>8.9736105160958228</v>
      </c>
      <c r="K68" s="264">
        <v>9.0944542647908726</v>
      </c>
      <c r="L68" s="264">
        <v>13.63986289489822</v>
      </c>
      <c r="M68" s="264">
        <v>13.36961878475315</v>
      </c>
      <c r="N68" s="264">
        <v>13.072623880276071</v>
      </c>
      <c r="O68" s="264">
        <v>11.99892290895861</v>
      </c>
      <c r="P68" s="264">
        <v>13.59899527641606</v>
      </c>
      <c r="Q68" s="264">
        <v>13.40226203830934</v>
      </c>
      <c r="R68" s="264">
        <v>14.050878621474251</v>
      </c>
      <c r="S68" s="264">
        <v>13.8590989809954</v>
      </c>
      <c r="T68" s="264">
        <v>13.93823560106048</v>
      </c>
      <c r="U68" s="264">
        <v>15.058396236632911</v>
      </c>
      <c r="V68" s="264">
        <v>13.63671664690211</v>
      </c>
      <c r="W68" s="264">
        <v>12.40684868055301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10.056696973858378</v>
      </c>
      <c r="C69" s="263">
        <f t="shared" si="3"/>
        <v>10.045353643743487</v>
      </c>
      <c r="D69" s="263">
        <f t="shared" si="3"/>
        <v>11.763822214575757</v>
      </c>
      <c r="E69" s="263">
        <f t="shared" si="3"/>
        <v>10.658375071984274</v>
      </c>
      <c r="F69" s="263">
        <f t="shared" si="3"/>
        <v>12.608101061925954</v>
      </c>
      <c r="G69" s="263">
        <f t="shared" si="3"/>
        <v>15.559699379897976</v>
      </c>
      <c r="H69" s="263">
        <f t="shared" si="3"/>
        <v>12.677847646712621</v>
      </c>
      <c r="I69" s="263">
        <f t="shared" si="3"/>
        <v>12.468410320004645</v>
      </c>
      <c r="J69" s="263">
        <f t="shared" si="3"/>
        <v>10.32796036373546</v>
      </c>
      <c r="K69" s="263">
        <f t="shared" si="3"/>
        <v>10.369962982948413</v>
      </c>
      <c r="L69" s="263">
        <f t="shared" si="3"/>
        <v>11.168186449917254</v>
      </c>
      <c r="M69" s="263">
        <f t="shared" si="3"/>
        <v>10.42569393482928</v>
      </c>
      <c r="N69" s="263">
        <f t="shared" si="3"/>
        <v>10.122134584610183</v>
      </c>
      <c r="O69" s="263">
        <f t="shared" si="3"/>
        <v>9.6388889691604653</v>
      </c>
      <c r="P69" s="263">
        <f t="shared" si="3"/>
        <v>9.6442322035533721</v>
      </c>
      <c r="Q69" s="263">
        <f t="shared" si="3"/>
        <v>9.3402656956257477</v>
      </c>
      <c r="R69" s="263">
        <f t="shared" si="3"/>
        <v>9.8731193103912069</v>
      </c>
      <c r="S69" s="263">
        <f t="shared" si="3"/>
        <v>10.054105646125988</v>
      </c>
      <c r="T69" s="263">
        <f t="shared" si="3"/>
        <v>10.090839522859362</v>
      </c>
      <c r="U69" s="263">
        <f t="shared" si="3"/>
        <v>10.295023772783431</v>
      </c>
      <c r="V69" s="263">
        <f t="shared" si="3"/>
        <v>9.3487071776723454</v>
      </c>
      <c r="W69" s="263">
        <f t="shared" si="3"/>
        <v>8.4413681273103442</v>
      </c>
      <c r="DA69" s="70"/>
    </row>
    <row r="70" spans="1:105" ht="12" customHeight="1" x14ac:dyDescent="0.25">
      <c r="A70" s="60" t="s">
        <v>1916</v>
      </c>
      <c r="B70" s="264">
        <v>8.2641223676046458</v>
      </c>
      <c r="C70" s="264">
        <v>8.1754704605293878</v>
      </c>
      <c r="D70" s="264">
        <v>9.6329596314217873</v>
      </c>
      <c r="E70" s="264">
        <v>8.7947452389864242</v>
      </c>
      <c r="F70" s="264">
        <v>10.40861471718183</v>
      </c>
      <c r="G70" s="264">
        <v>12.82297890845126</v>
      </c>
      <c r="H70" s="264">
        <v>10.400099378898879</v>
      </c>
      <c r="I70" s="264">
        <v>10.157561237306989</v>
      </c>
      <c r="J70" s="264">
        <v>8.4889052564753733</v>
      </c>
      <c r="K70" s="264">
        <v>8.5168837003380613</v>
      </c>
      <c r="L70" s="264">
        <v>9.0692559978374074</v>
      </c>
      <c r="M70" s="264">
        <v>8.4349037899705994</v>
      </c>
      <c r="N70" s="264">
        <v>8.1886299360711927</v>
      </c>
      <c r="O70" s="264">
        <v>7.8066815547767172</v>
      </c>
      <c r="P70" s="264">
        <v>7.7649679646087826</v>
      </c>
      <c r="Q70" s="264">
        <v>7.515989540493055</v>
      </c>
      <c r="R70" s="264">
        <v>7.9577685292482254</v>
      </c>
      <c r="S70" s="264">
        <v>8.1192046581716184</v>
      </c>
      <c r="T70" s="264">
        <v>8.1331260349235155</v>
      </c>
      <c r="U70" s="264">
        <v>8.2748142078171796</v>
      </c>
      <c r="V70" s="264">
        <v>7.5316501156014048</v>
      </c>
      <c r="W70" s="264">
        <v>6.8160097543034244</v>
      </c>
      <c r="DA70" s="72" t="s">
        <v>2003</v>
      </c>
    </row>
    <row r="71" spans="1:105" ht="12" customHeight="1" x14ac:dyDescent="0.25">
      <c r="A71" s="64" t="s">
        <v>30</v>
      </c>
      <c r="B71" s="231">
        <v>1.334529473930385</v>
      </c>
      <c r="C71" s="231">
        <v>1.7366888892598979</v>
      </c>
      <c r="D71" s="231">
        <v>1.9061508697073699</v>
      </c>
      <c r="E71" s="231">
        <v>1.52221097922443</v>
      </c>
      <c r="F71" s="231">
        <v>1.645512507071857</v>
      </c>
      <c r="G71" s="231">
        <v>1.951853862477253</v>
      </c>
      <c r="H71" s="231">
        <v>1.744573184453506</v>
      </c>
      <c r="I71" s="231">
        <v>1.652578573690912</v>
      </c>
      <c r="J71" s="231">
        <v>1.1582963418604559</v>
      </c>
      <c r="K71" s="231">
        <v>1.113966318076566</v>
      </c>
      <c r="L71" s="231">
        <v>1.264917057496858</v>
      </c>
      <c r="M71" s="231">
        <v>1.5161973446772159</v>
      </c>
      <c r="N71" s="231">
        <v>1.402637991322957</v>
      </c>
      <c r="O71" s="231">
        <v>1.452316770805788</v>
      </c>
      <c r="P71" s="231">
        <v>1.4471851648591929</v>
      </c>
      <c r="Q71" s="231">
        <v>1.2956599409303791</v>
      </c>
      <c r="R71" s="231">
        <v>1.236091394786357</v>
      </c>
      <c r="S71" s="231">
        <v>1.2429343256230241</v>
      </c>
      <c r="T71" s="231">
        <v>1.416118632367785</v>
      </c>
      <c r="U71" s="231">
        <v>1.3853272661215359</v>
      </c>
      <c r="V71" s="231">
        <v>0.73779640315971828</v>
      </c>
      <c r="W71" s="231">
        <v>0.2016833834090814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7.2740020937406544E-2</v>
      </c>
      <c r="H73" s="231">
        <v>7.2861697330548814E-2</v>
      </c>
      <c r="I73" s="231">
        <v>0</v>
      </c>
      <c r="J73" s="231">
        <v>7.0020128265918594E-2</v>
      </c>
      <c r="K73" s="231">
        <v>7.1191610277996448E-2</v>
      </c>
      <c r="L73" s="231">
        <v>8.2478801569636051E-2</v>
      </c>
      <c r="M73" s="231">
        <v>8.2254989564795225E-2</v>
      </c>
      <c r="N73" s="231">
        <v>8.107303874515974E-2</v>
      </c>
      <c r="O73" s="231">
        <v>7.9624253047118773E-2</v>
      </c>
      <c r="P73" s="231">
        <v>8.0738018201354497E-2</v>
      </c>
      <c r="Q73" s="231">
        <v>7.9604999910279181E-2</v>
      </c>
      <c r="R73" s="231">
        <v>8.2670860557673212E-2</v>
      </c>
      <c r="S73" s="231">
        <v>2.9379302692402229E-2</v>
      </c>
      <c r="T73" s="231">
        <v>2.834324302921953E-2</v>
      </c>
      <c r="U73" s="231">
        <v>2.5335173354320811E-2</v>
      </c>
      <c r="V73" s="231">
        <v>8.5085506676038751E-3</v>
      </c>
      <c r="W73" s="231">
        <v>1.250536194748628E-2</v>
      </c>
      <c r="DA73" s="73" t="s">
        <v>2006</v>
      </c>
    </row>
    <row r="74" spans="1:105" ht="12" customHeight="1" x14ac:dyDescent="0.25">
      <c r="A74" s="64" t="s">
        <v>160</v>
      </c>
      <c r="B74" s="231">
        <v>0.16563812091122029</v>
      </c>
      <c r="C74" s="231">
        <v>6.1709768478387397E-2</v>
      </c>
      <c r="D74" s="231">
        <v>6.2753880870241988E-2</v>
      </c>
      <c r="E74" s="231">
        <v>5.3102065972719277E-2</v>
      </c>
      <c r="F74" s="231">
        <v>5.468306951059413E-2</v>
      </c>
      <c r="G74" s="231">
        <v>6.2227880830004599E-2</v>
      </c>
      <c r="H74" s="231">
        <v>0.12467261165925971</v>
      </c>
      <c r="I74" s="231">
        <v>7.0578941933458303E-2</v>
      </c>
      <c r="J74" s="231">
        <v>6.1900468535771323E-2</v>
      </c>
      <c r="K74" s="231">
        <v>0.12584412066296929</v>
      </c>
      <c r="L74" s="231">
        <v>0.14658451370447781</v>
      </c>
      <c r="M74" s="231">
        <v>0.14621465069093131</v>
      </c>
      <c r="N74" s="231">
        <v>0.14416867520711199</v>
      </c>
      <c r="O74" s="231">
        <v>0.14148322911399161</v>
      </c>
      <c r="P74" s="231">
        <v>7.1889631441898236E-2</v>
      </c>
      <c r="Q74" s="231">
        <v>7.0918591347645776E-2</v>
      </c>
      <c r="R74" s="231">
        <v>7.3691263289180436E-2</v>
      </c>
      <c r="S74" s="231">
        <v>5.6214633408947487E-2</v>
      </c>
      <c r="T74" s="231">
        <v>0.1149966082402608</v>
      </c>
      <c r="U74" s="231">
        <v>5.9936060589230303E-2</v>
      </c>
      <c r="V74" s="231">
        <v>7.874600137467537E-2</v>
      </c>
      <c r="W74" s="231">
        <v>8.9100664557818093E-2</v>
      </c>
      <c r="DA74" s="73" t="s">
        <v>2007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0.57688366197582275</v>
      </c>
      <c r="G75" s="231">
        <v>1.148559691493608</v>
      </c>
      <c r="H75" s="231">
        <v>0.49306256816072841</v>
      </c>
      <c r="I75" s="231">
        <v>6.2622557415702287E-2</v>
      </c>
      <c r="J75" s="231">
        <v>0.1100779393526843</v>
      </c>
      <c r="K75" s="231">
        <v>0.3362781691460428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3.5579899895587879E-4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4.545006246010117</v>
      </c>
      <c r="C77" s="231">
        <v>4.0721947143043069</v>
      </c>
      <c r="D77" s="231">
        <v>5.1436467471216236</v>
      </c>
      <c r="E77" s="231">
        <v>5.2103129674957671</v>
      </c>
      <c r="F77" s="231">
        <v>5.8738333670727556</v>
      </c>
      <c r="G77" s="231">
        <v>6.9314226812127897</v>
      </c>
      <c r="H77" s="231">
        <v>6.3438019854193683</v>
      </c>
      <c r="I77" s="231">
        <v>7.8579179808593302</v>
      </c>
      <c r="J77" s="231">
        <v>6.6504684820651789</v>
      </c>
      <c r="K77" s="231">
        <v>6.4330059177668151</v>
      </c>
      <c r="L77" s="231">
        <v>7.0451142829097613</v>
      </c>
      <c r="M77" s="231">
        <v>6.0907962196831669</v>
      </c>
      <c r="N77" s="231">
        <v>6.0313983630985391</v>
      </c>
      <c r="O77" s="231">
        <v>5.5657456000738286</v>
      </c>
      <c r="P77" s="231">
        <v>5.5597008001614112</v>
      </c>
      <c r="Q77" s="231">
        <v>5.4480715871000536</v>
      </c>
      <c r="R77" s="231">
        <v>5.8269540168234766</v>
      </c>
      <c r="S77" s="231">
        <v>5.9286491357184161</v>
      </c>
      <c r="T77" s="231">
        <v>5.8017009272150037</v>
      </c>
      <c r="U77" s="231">
        <v>6.0195679908891524</v>
      </c>
      <c r="V77" s="231">
        <v>6.0024280650104069</v>
      </c>
      <c r="W77" s="231">
        <v>6.022324046245255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2.2189485267529232</v>
      </c>
      <c r="C79" s="231">
        <v>2.304877088486796</v>
      </c>
      <c r="D79" s="231">
        <v>2.5204081337225519</v>
      </c>
      <c r="E79" s="231">
        <v>1.945135639844024</v>
      </c>
      <c r="F79" s="231">
        <v>2.1998941303216681</v>
      </c>
      <c r="G79" s="231">
        <v>2.5857109225978641</v>
      </c>
      <c r="H79" s="231">
        <v>1.561522482817304</v>
      </c>
      <c r="I79" s="231">
        <v>0.46109360304905223</v>
      </c>
      <c r="J79" s="231">
        <v>0.39788992318903832</v>
      </c>
      <c r="K79" s="231">
        <v>0.37363408016850319</v>
      </c>
      <c r="L79" s="231">
        <v>0.47180312214147108</v>
      </c>
      <c r="M79" s="231">
        <v>0.52487221818550378</v>
      </c>
      <c r="N79" s="231">
        <v>0.52038820540702091</v>
      </c>
      <c r="O79" s="231">
        <v>0.49004867906804778</v>
      </c>
      <c r="P79" s="231">
        <v>0.52891048988898592</v>
      </c>
      <c r="Q79" s="231">
        <v>0.54252859143420051</v>
      </c>
      <c r="R79" s="231">
        <v>0.6570630174626404</v>
      </c>
      <c r="S79" s="231">
        <v>0.77967209528858383</v>
      </c>
      <c r="T79" s="231">
        <v>0.7034875672329769</v>
      </c>
      <c r="U79" s="231">
        <v>0.71009388620624947</v>
      </c>
      <c r="V79" s="231">
        <v>0.64810167488065495</v>
      </c>
      <c r="W79" s="231">
        <v>0.46794822714178602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6.3983586449482849E-2</v>
      </c>
      <c r="F80" s="231">
        <v>5.7807981229131743E-2</v>
      </c>
      <c r="G80" s="231">
        <v>7.0463848902333717E-2</v>
      </c>
      <c r="H80" s="231">
        <v>5.9604849058160568E-2</v>
      </c>
      <c r="I80" s="231">
        <v>5.2769580358535149E-2</v>
      </c>
      <c r="J80" s="231">
        <v>4.0251973206327132E-2</v>
      </c>
      <c r="K80" s="231">
        <v>6.2963484239167006E-2</v>
      </c>
      <c r="L80" s="231">
        <v>5.8358220015203188E-2</v>
      </c>
      <c r="M80" s="231">
        <v>7.4568367168985517E-2</v>
      </c>
      <c r="N80" s="231">
        <v>8.9636622904041841E-3</v>
      </c>
      <c r="O80" s="231">
        <v>7.746302266794089E-2</v>
      </c>
      <c r="P80" s="231">
        <v>7.6543860055939147E-2</v>
      </c>
      <c r="Q80" s="231">
        <v>7.9205829770498046E-2</v>
      </c>
      <c r="R80" s="231">
        <v>8.1297976328898347E-2</v>
      </c>
      <c r="S80" s="231">
        <v>8.2355165440244599E-2</v>
      </c>
      <c r="T80" s="231">
        <v>6.8479056838271365E-2</v>
      </c>
      <c r="U80" s="231">
        <v>7.4553830656690051E-2</v>
      </c>
      <c r="V80" s="231">
        <v>5.5713621509389501E-2</v>
      </c>
      <c r="W80" s="231">
        <v>2.244807100199768E-2</v>
      </c>
      <c r="DA80" s="73" t="s">
        <v>2013</v>
      </c>
    </row>
    <row r="81" spans="1:105" ht="12" customHeight="1" x14ac:dyDescent="0.25">
      <c r="A81" s="61" t="s">
        <v>1928</v>
      </c>
      <c r="B81" s="265">
        <v>1.792574606253732</v>
      </c>
      <c r="C81" s="265">
        <v>1.869883183214099</v>
      </c>
      <c r="D81" s="265">
        <v>2.1308625831539709</v>
      </c>
      <c r="E81" s="265">
        <v>1.86362983299785</v>
      </c>
      <c r="F81" s="265">
        <v>2.1994863447441242</v>
      </c>
      <c r="G81" s="265">
        <v>2.7367204714467168</v>
      </c>
      <c r="H81" s="265">
        <v>2.2777482678137408</v>
      </c>
      <c r="I81" s="265">
        <v>2.310849082697656</v>
      </c>
      <c r="J81" s="265">
        <v>1.839055107260088</v>
      </c>
      <c r="K81" s="265">
        <v>1.8530792826103519</v>
      </c>
      <c r="L81" s="265">
        <v>2.0989304520798462</v>
      </c>
      <c r="M81" s="265">
        <v>1.9907901448586811</v>
      </c>
      <c r="N81" s="265">
        <v>1.93350464853899</v>
      </c>
      <c r="O81" s="265">
        <v>1.8322074143837479</v>
      </c>
      <c r="P81" s="265">
        <v>1.8792642389445899</v>
      </c>
      <c r="Q81" s="265">
        <v>1.824276155132692</v>
      </c>
      <c r="R81" s="265">
        <v>1.915350781142982</v>
      </c>
      <c r="S81" s="265">
        <v>1.934900987954369</v>
      </c>
      <c r="T81" s="265">
        <v>1.9577134879358471</v>
      </c>
      <c r="U81" s="265">
        <v>2.0202095649662519</v>
      </c>
      <c r="V81" s="265">
        <v>1.817057062070941</v>
      </c>
      <c r="W81" s="265">
        <v>1.6253583730069201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4.2491780513273101</v>
      </c>
      <c r="C83" s="225">
        <v>3.9562741985007071</v>
      </c>
      <c r="D83" s="225">
        <v>4.345915424367421</v>
      </c>
      <c r="E83" s="225">
        <v>4.5954812788479007</v>
      </c>
      <c r="F83" s="225">
        <v>5.2121563638458213</v>
      </c>
      <c r="G83" s="225">
        <v>5.5880739580956602</v>
      </c>
      <c r="H83" s="225">
        <v>4.6886673358295843</v>
      </c>
      <c r="I83" s="225">
        <v>4.1333637843364794</v>
      </c>
      <c r="J83" s="225">
        <v>3.8907864407575228</v>
      </c>
      <c r="K83" s="225">
        <v>3.8369699707465461</v>
      </c>
      <c r="L83" s="225">
        <v>3.5860064098961919</v>
      </c>
      <c r="M83" s="225">
        <v>3.440058607374556</v>
      </c>
      <c r="N83" s="225">
        <v>3.4174266585381359</v>
      </c>
      <c r="O83" s="225">
        <v>3.326273579352669</v>
      </c>
      <c r="P83" s="225">
        <v>3.1864229578555818</v>
      </c>
      <c r="Q83" s="225">
        <v>3.0748664236724919</v>
      </c>
      <c r="R83" s="225">
        <v>3.1496775397151162</v>
      </c>
      <c r="S83" s="225">
        <v>4.3874997831984324</v>
      </c>
      <c r="T83" s="225">
        <v>3.1077964002718339</v>
      </c>
      <c r="U83" s="225">
        <v>2.2920368924121068</v>
      </c>
      <c r="V83" s="225">
        <v>3.1859088884630888</v>
      </c>
      <c r="W83" s="225">
        <v>2.8787180387148039</v>
      </c>
      <c r="DA83" s="89" t="s">
        <v>2015</v>
      </c>
    </row>
    <row r="84" spans="1:105" ht="12" customHeight="1" x14ac:dyDescent="0.25">
      <c r="A84" s="55" t="s">
        <v>92</v>
      </c>
      <c r="B84" s="261">
        <v>0.1121292211224602</v>
      </c>
      <c r="C84" s="261">
        <v>0.104024910094401</v>
      </c>
      <c r="D84" s="261">
        <v>0.11457449440970389</v>
      </c>
      <c r="E84" s="261">
        <v>0.12086865630064331</v>
      </c>
      <c r="F84" s="261">
        <v>0.13676107531581999</v>
      </c>
      <c r="G84" s="261">
        <v>0.14640259517622531</v>
      </c>
      <c r="H84" s="261">
        <v>0.12326600081837211</v>
      </c>
      <c r="I84" s="261">
        <v>0.1087283170208436</v>
      </c>
      <c r="J84" s="261">
        <v>0.10213652562339461</v>
      </c>
      <c r="K84" s="261">
        <v>0.100719002809508</v>
      </c>
      <c r="L84" s="261">
        <v>9.4203272286140172E-2</v>
      </c>
      <c r="M84" s="261">
        <v>8.9793463050826514E-2</v>
      </c>
      <c r="N84" s="261">
        <v>8.9185564976770285E-2</v>
      </c>
      <c r="O84" s="261">
        <v>8.675157171209312E-2</v>
      </c>
      <c r="P84" s="261">
        <v>8.2699312617096385E-2</v>
      </c>
      <c r="Q84" s="261">
        <v>7.9766661650033155E-2</v>
      </c>
      <c r="R84" s="261">
        <v>8.1774733001895056E-2</v>
      </c>
      <c r="S84" s="261">
        <v>0.11263257766087539</v>
      </c>
      <c r="T84" s="261">
        <v>7.9802778041194414E-2</v>
      </c>
      <c r="U84" s="261">
        <v>5.8840824576696357E-2</v>
      </c>
      <c r="V84" s="261">
        <v>8.1926421844661979E-2</v>
      </c>
      <c r="W84" s="261">
        <v>7.4187467516900918E-2</v>
      </c>
      <c r="DA84" s="67" t="s">
        <v>2016</v>
      </c>
    </row>
    <row r="85" spans="1:105" ht="12" customHeight="1" x14ac:dyDescent="0.25">
      <c r="A85" s="202" t="s">
        <v>93</v>
      </c>
      <c r="B85" s="226">
        <v>1.4904435642987129E-2</v>
      </c>
      <c r="C85" s="226">
        <v>1.385762635605509E-2</v>
      </c>
      <c r="D85" s="226">
        <v>1.529120751222012E-2</v>
      </c>
      <c r="E85" s="226">
        <v>1.6160077391309001E-2</v>
      </c>
      <c r="F85" s="226">
        <v>1.8314260386389829E-2</v>
      </c>
      <c r="G85" s="226">
        <v>1.9633698584858299E-2</v>
      </c>
      <c r="H85" s="226">
        <v>1.655235143941786E-2</v>
      </c>
      <c r="I85" s="226">
        <v>1.46172332909833E-2</v>
      </c>
      <c r="J85" s="226">
        <v>1.3736228941492569E-2</v>
      </c>
      <c r="K85" s="226">
        <v>1.354558785807515E-2</v>
      </c>
      <c r="L85" s="226">
        <v>1.266929442980573E-2</v>
      </c>
      <c r="M85" s="226">
        <v>1.207622403824052E-2</v>
      </c>
      <c r="N85" s="226">
        <v>1.1994468495183199E-2</v>
      </c>
      <c r="O85" s="226">
        <v>1.166712341934876E-2</v>
      </c>
      <c r="P85" s="226">
        <v>1.112213955271163E-2</v>
      </c>
      <c r="Q85" s="226">
        <v>1.0727730551199211E-2</v>
      </c>
      <c r="R85" s="226">
        <v>1.099779385765761E-2</v>
      </c>
      <c r="S85" s="226">
        <v>1.514783143030517E-2</v>
      </c>
      <c r="T85" s="226">
        <v>1.073258780490452E-2</v>
      </c>
      <c r="U85" s="226">
        <v>7.9134377497032532E-3</v>
      </c>
      <c r="V85" s="226">
        <v>1.1018194323205071E-2</v>
      </c>
      <c r="W85" s="226">
        <v>9.9773908715010875E-3</v>
      </c>
      <c r="DA85" s="174" t="s">
        <v>2017</v>
      </c>
    </row>
    <row r="86" spans="1:105" ht="12" customHeight="1" x14ac:dyDescent="0.25">
      <c r="A86" s="202" t="s">
        <v>94</v>
      </c>
      <c r="B86" s="226">
        <v>0.53422700461317474</v>
      </c>
      <c r="C86" s="226">
        <v>0.49561493042204879</v>
      </c>
      <c r="D86" s="226">
        <v>0.54587723290003742</v>
      </c>
      <c r="E86" s="226">
        <v>0.57586505605520488</v>
      </c>
      <c r="F86" s="226">
        <v>0.65158269077651354</v>
      </c>
      <c r="G86" s="226">
        <v>0.69751862276089283</v>
      </c>
      <c r="H86" s="226">
        <v>0.58728693313516145</v>
      </c>
      <c r="I86" s="226">
        <v>0.51802378128748083</v>
      </c>
      <c r="J86" s="226">
        <v>0.4866179359775587</v>
      </c>
      <c r="K86" s="226">
        <v>0.47986430869599178</v>
      </c>
      <c r="L86" s="226">
        <v>0.44882084682654882</v>
      </c>
      <c r="M86" s="226">
        <v>0.42781080898704371</v>
      </c>
      <c r="N86" s="226">
        <v>0.42491454729930311</v>
      </c>
      <c r="O86" s="226">
        <v>0.41331806140543409</v>
      </c>
      <c r="P86" s="226">
        <v>0.39401153081005708</v>
      </c>
      <c r="Q86" s="226">
        <v>0.38003924663625488</v>
      </c>
      <c r="R86" s="226">
        <v>0.38960647570121981</v>
      </c>
      <c r="S86" s="226">
        <v>0.53662518996644926</v>
      </c>
      <c r="T86" s="226">
        <v>0.38021131910116962</v>
      </c>
      <c r="U86" s="226">
        <v>0.2803404603002389</v>
      </c>
      <c r="V86" s="226">
        <v>0.39032918005333611</v>
      </c>
      <c r="W86" s="226">
        <v>0.35345780657930947</v>
      </c>
      <c r="DA86" s="174" t="s">
        <v>2018</v>
      </c>
    </row>
    <row r="87" spans="1:105" ht="12" customHeight="1" x14ac:dyDescent="0.25">
      <c r="A87" s="202" t="s">
        <v>95</v>
      </c>
      <c r="B87" s="226">
        <v>0.20059556211999821</v>
      </c>
      <c r="C87" s="226">
        <v>0.18609721093201159</v>
      </c>
      <c r="D87" s="226">
        <v>0.20497007720787119</v>
      </c>
      <c r="E87" s="226">
        <v>0.2162301299394277</v>
      </c>
      <c r="F87" s="226">
        <v>0.24466115526791241</v>
      </c>
      <c r="G87" s="226">
        <v>0.26190952350527752</v>
      </c>
      <c r="H87" s="226">
        <v>0.22051890200361521</v>
      </c>
      <c r="I87" s="226">
        <v>0.1945114543098232</v>
      </c>
      <c r="J87" s="226">
        <v>0.18271895198516219</v>
      </c>
      <c r="K87" s="226">
        <v>0.18018304936474741</v>
      </c>
      <c r="L87" s="226">
        <v>0.16852661749200701</v>
      </c>
      <c r="M87" s="226">
        <v>0.1606376109195489</v>
      </c>
      <c r="N87" s="226">
        <v>0.15955010086056259</v>
      </c>
      <c r="O87" s="226">
        <v>0.15519576536945121</v>
      </c>
      <c r="P87" s="226">
        <v>0.1479464044724467</v>
      </c>
      <c r="Q87" s="226">
        <v>0.14269998642592041</v>
      </c>
      <c r="R87" s="226">
        <v>0.14629236134453219</v>
      </c>
      <c r="S87" s="226">
        <v>0.20149605074160271</v>
      </c>
      <c r="T87" s="226">
        <v>0.1427645974855016</v>
      </c>
      <c r="U87" s="226">
        <v>0.10526433844283931</v>
      </c>
      <c r="V87" s="226">
        <v>0.1465637277945758</v>
      </c>
      <c r="W87" s="226">
        <v>0.13271898796620599</v>
      </c>
      <c r="DA87" s="174" t="s">
        <v>2019</v>
      </c>
    </row>
    <row r="88" spans="1:105" ht="12" customHeight="1" x14ac:dyDescent="0.25">
      <c r="A88" s="56" t="s">
        <v>96</v>
      </c>
      <c r="B88" s="262">
        <v>1.168334859140407</v>
      </c>
      <c r="C88" s="262">
        <v>1.007711272340813</v>
      </c>
      <c r="D88" s="262">
        <v>1.154156190902897</v>
      </c>
      <c r="E88" s="262">
        <v>1.3474928826608039</v>
      </c>
      <c r="F88" s="262">
        <v>1.576909372174125</v>
      </c>
      <c r="G88" s="262">
        <v>1.653542764852973</v>
      </c>
      <c r="H88" s="262">
        <v>1.2363940131711291</v>
      </c>
      <c r="I88" s="262">
        <v>0.97821136693605282</v>
      </c>
      <c r="J88" s="262">
        <v>0.99005298733841851</v>
      </c>
      <c r="K88" s="262">
        <v>0.97462509331511049</v>
      </c>
      <c r="L88" s="262">
        <v>0.83458472254179983</v>
      </c>
      <c r="M88" s="262">
        <v>0.81669719324439849</v>
      </c>
      <c r="N88" s="262">
        <v>0.81112157241313787</v>
      </c>
      <c r="O88" s="262">
        <v>0.79817613332621584</v>
      </c>
      <c r="P88" s="262">
        <v>0.76647736679316747</v>
      </c>
      <c r="Q88" s="262">
        <v>0.739974867127701</v>
      </c>
      <c r="R88" s="262">
        <v>0.75406154997311348</v>
      </c>
      <c r="S88" s="262">
        <v>1.0936555851093981</v>
      </c>
      <c r="T88" s="262">
        <v>0.7743413478316673</v>
      </c>
      <c r="U88" s="262">
        <v>0.56761175085747084</v>
      </c>
      <c r="V88" s="262">
        <v>0.77998018857500961</v>
      </c>
      <c r="W88" s="262">
        <v>0.69328192776914122</v>
      </c>
      <c r="DA88" s="68" t="s">
        <v>2020</v>
      </c>
    </row>
    <row r="89" spans="1:105" ht="12" customHeight="1" x14ac:dyDescent="0.25">
      <c r="A89" s="37" t="s">
        <v>160</v>
      </c>
      <c r="B89" s="228">
        <v>2.4270577306724422E-2</v>
      </c>
      <c r="C89" s="228">
        <v>5.9259178932114234E-3</v>
      </c>
      <c r="D89" s="228">
        <v>7.4180593900009016E-3</v>
      </c>
      <c r="E89" s="228">
        <v>9.2256627500266353E-3</v>
      </c>
      <c r="F89" s="228">
        <v>1.0280043569453961E-2</v>
      </c>
      <c r="G89" s="228">
        <v>1.005132202253042E-2</v>
      </c>
      <c r="H89" s="228">
        <v>1.2778768161074301E-2</v>
      </c>
      <c r="I89" s="228">
        <v>3.318493013641519E-3</v>
      </c>
      <c r="J89" s="228">
        <v>4.6763377396672476E-3</v>
      </c>
      <c r="K89" s="228">
        <v>9.4419126361863798E-3</v>
      </c>
      <c r="L89" s="228">
        <v>5.6628589138283487E-3</v>
      </c>
      <c r="M89" s="228">
        <v>5.54960334538357E-3</v>
      </c>
      <c r="N89" s="228">
        <v>5.3858782280555417E-3</v>
      </c>
      <c r="O89" s="228">
        <v>5.8326473596099779E-3</v>
      </c>
      <c r="P89" s="228">
        <v>2.201136591308312E-3</v>
      </c>
      <c r="Q89" s="228">
        <v>2.0383688286691412E-3</v>
      </c>
      <c r="R89" s="228">
        <v>2.0831841119234042E-3</v>
      </c>
      <c r="S89" s="228">
        <v>2.3503291858428059E-3</v>
      </c>
      <c r="T89" s="228">
        <v>3.5203580103252388E-3</v>
      </c>
      <c r="U89" s="228">
        <v>1.1817446730202879E-3</v>
      </c>
      <c r="V89" s="228">
        <v>2.229174906813001E-3</v>
      </c>
      <c r="W89" s="228">
        <v>2.3166597870659098E-3</v>
      </c>
      <c r="DA89" s="69" t="s">
        <v>2021</v>
      </c>
    </row>
    <row r="90" spans="1:105" ht="12" customHeight="1" x14ac:dyDescent="0.25">
      <c r="A90" s="37" t="s">
        <v>162</v>
      </c>
      <c r="B90" s="228">
        <v>0.6969570390528752</v>
      </c>
      <c r="C90" s="228">
        <v>0.40924366108980492</v>
      </c>
      <c r="D90" s="228">
        <v>0.63631559085811107</v>
      </c>
      <c r="E90" s="228">
        <v>0.94733084934209344</v>
      </c>
      <c r="F90" s="228">
        <v>1.155620946540302</v>
      </c>
      <c r="G90" s="228">
        <v>1.1716887806850409</v>
      </c>
      <c r="H90" s="228">
        <v>0.68048611002047232</v>
      </c>
      <c r="I90" s="228">
        <v>0.38665619090091141</v>
      </c>
      <c r="J90" s="228">
        <v>0.52579431438935476</v>
      </c>
      <c r="K90" s="228">
        <v>0.50511784384353464</v>
      </c>
      <c r="L90" s="228">
        <v>0.28483109932954181</v>
      </c>
      <c r="M90" s="228">
        <v>0.24193396014206481</v>
      </c>
      <c r="N90" s="228">
        <v>0.2358062700459338</v>
      </c>
      <c r="O90" s="228">
        <v>0.24012413910464209</v>
      </c>
      <c r="P90" s="228">
        <v>0.17814919705376411</v>
      </c>
      <c r="Q90" s="228">
        <v>0.16387669127154669</v>
      </c>
      <c r="R90" s="228">
        <v>0.17285072841662069</v>
      </c>
      <c r="S90" s="228">
        <v>0.26011370724259641</v>
      </c>
      <c r="T90" s="228">
        <v>0.18586980831876801</v>
      </c>
      <c r="U90" s="228">
        <v>0.1242088369808331</v>
      </c>
      <c r="V90" s="228">
        <v>0.17782561207842101</v>
      </c>
      <c r="W90" s="228">
        <v>0.16386913061780611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0.44710724278080682</v>
      </c>
      <c r="C93" s="228">
        <v>0.59254169335779694</v>
      </c>
      <c r="D93" s="228">
        <v>0.5104225406547851</v>
      </c>
      <c r="E93" s="228">
        <v>0.39093637056868408</v>
      </c>
      <c r="F93" s="228">
        <v>0.41100838206436963</v>
      </c>
      <c r="G93" s="228">
        <v>0.47180266214540167</v>
      </c>
      <c r="H93" s="228">
        <v>0.5431291349895826</v>
      </c>
      <c r="I93" s="228">
        <v>0.58823668302150001</v>
      </c>
      <c r="J93" s="228">
        <v>0.45958233520939651</v>
      </c>
      <c r="K93" s="228">
        <v>0.46006533683538942</v>
      </c>
      <c r="L93" s="228">
        <v>0.54409076429842973</v>
      </c>
      <c r="M93" s="228">
        <v>0.56921362975695011</v>
      </c>
      <c r="N93" s="228">
        <v>0.56992942413914849</v>
      </c>
      <c r="O93" s="228">
        <v>0.55221934686196372</v>
      </c>
      <c r="P93" s="228">
        <v>0.586127033148095</v>
      </c>
      <c r="Q93" s="228">
        <v>0.57405980702748516</v>
      </c>
      <c r="R93" s="228">
        <v>0.57912763744456941</v>
      </c>
      <c r="S93" s="228">
        <v>0.83119154868095868</v>
      </c>
      <c r="T93" s="228">
        <v>0.58495118150257408</v>
      </c>
      <c r="U93" s="228">
        <v>0.44222116920361748</v>
      </c>
      <c r="V93" s="228">
        <v>0.59992540158977559</v>
      </c>
      <c r="W93" s="228">
        <v>0.52709613736426919</v>
      </c>
      <c r="DA93" s="69" t="s">
        <v>2025</v>
      </c>
    </row>
    <row r="94" spans="1:105" ht="12" customHeight="1" x14ac:dyDescent="0.25">
      <c r="A94" s="132" t="s">
        <v>1941</v>
      </c>
      <c r="B94" s="318">
        <v>2.218986968688283</v>
      </c>
      <c r="C94" s="318">
        <v>2.1489682483553771</v>
      </c>
      <c r="D94" s="318">
        <v>2.3110462214346912</v>
      </c>
      <c r="E94" s="318">
        <v>2.318864476500512</v>
      </c>
      <c r="F94" s="318">
        <v>2.58392780992506</v>
      </c>
      <c r="G94" s="318">
        <v>2.8090667532154332</v>
      </c>
      <c r="H94" s="318">
        <v>2.504649135261888</v>
      </c>
      <c r="I94" s="318">
        <v>2.3192716314912949</v>
      </c>
      <c r="J94" s="318">
        <v>2.1155238108914971</v>
      </c>
      <c r="K94" s="318">
        <v>2.0880329287031132</v>
      </c>
      <c r="L94" s="318">
        <v>2.0272016563198911</v>
      </c>
      <c r="M94" s="318">
        <v>1.9330433071344979</v>
      </c>
      <c r="N94" s="318">
        <v>1.920660404493179</v>
      </c>
      <c r="O94" s="318">
        <v>1.8611649241201249</v>
      </c>
      <c r="P94" s="318">
        <v>1.7841662036101029</v>
      </c>
      <c r="Q94" s="318">
        <v>1.721657931281384</v>
      </c>
      <c r="R94" s="318">
        <v>1.7669446258366981</v>
      </c>
      <c r="S94" s="318">
        <v>2.4279425482898018</v>
      </c>
      <c r="T94" s="318">
        <v>1.719943770007397</v>
      </c>
      <c r="U94" s="318">
        <v>1.2720660804851589</v>
      </c>
      <c r="V94" s="318">
        <v>1.7760911758722999</v>
      </c>
      <c r="W94" s="318">
        <v>1.6150944580117459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1.0000000000000002</v>
      </c>
      <c r="D98" s="234">
        <f t="shared" si="4"/>
        <v>0.99999999999999978</v>
      </c>
      <c r="E98" s="234">
        <f t="shared" si="4"/>
        <v>0.99999999999999978</v>
      </c>
      <c r="F98" s="234">
        <f t="shared" si="4"/>
        <v>0.99999999999999978</v>
      </c>
      <c r="G98" s="234">
        <f t="shared" si="4"/>
        <v>1</v>
      </c>
      <c r="H98" s="234">
        <f t="shared" si="4"/>
        <v>1</v>
      </c>
      <c r="I98" s="234">
        <f t="shared" si="4"/>
        <v>0.99999999999999967</v>
      </c>
      <c r="J98" s="234">
        <f t="shared" si="4"/>
        <v>0.99999999999999967</v>
      </c>
      <c r="K98" s="234">
        <f t="shared" si="4"/>
        <v>0.99999999999999978</v>
      </c>
      <c r="L98" s="234">
        <f t="shared" si="4"/>
        <v>1</v>
      </c>
      <c r="M98" s="234">
        <f t="shared" si="4"/>
        <v>1</v>
      </c>
      <c r="N98" s="234">
        <f t="shared" si="4"/>
        <v>1.0000000000000002</v>
      </c>
      <c r="O98" s="234">
        <f t="shared" si="4"/>
        <v>0.99999999999999967</v>
      </c>
      <c r="P98" s="234">
        <f t="shared" si="4"/>
        <v>1.0000000000000002</v>
      </c>
      <c r="Q98" s="234">
        <f t="shared" si="4"/>
        <v>0.99999999999999989</v>
      </c>
      <c r="R98" s="234">
        <f t="shared" si="4"/>
        <v>1.0000000000000002</v>
      </c>
      <c r="S98" s="234">
        <f t="shared" si="4"/>
        <v>0.99999999999999978</v>
      </c>
      <c r="T98" s="234">
        <f t="shared" si="4"/>
        <v>1.0000000000000002</v>
      </c>
      <c r="U98" s="234">
        <f t="shared" si="4"/>
        <v>1.0000000000000002</v>
      </c>
      <c r="V98" s="234">
        <f t="shared" si="4"/>
        <v>1.0000000000000002</v>
      </c>
      <c r="W98" s="234">
        <f t="shared" si="4"/>
        <v>0.99999999999999989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3.6773184798279167E-3</v>
      </c>
      <c r="C99" s="268">
        <f t="shared" si="5"/>
        <v>3.7025865881409859E-3</v>
      </c>
      <c r="D99" s="268">
        <f t="shared" si="5"/>
        <v>3.6893732433689224E-3</v>
      </c>
      <c r="E99" s="268">
        <f t="shared" si="5"/>
        <v>3.6602537019809439E-3</v>
      </c>
      <c r="F99" s="268">
        <f t="shared" si="5"/>
        <v>3.6692263153744729E-3</v>
      </c>
      <c r="G99" s="268">
        <f t="shared" si="5"/>
        <v>3.6766062428543844E-3</v>
      </c>
      <c r="H99" s="268">
        <f t="shared" si="5"/>
        <v>3.6536614683043006E-3</v>
      </c>
      <c r="I99" s="268">
        <f t="shared" si="5"/>
        <v>3.6132492482447583E-3</v>
      </c>
      <c r="J99" s="268">
        <f t="shared" si="5"/>
        <v>3.5953682702387327E-3</v>
      </c>
      <c r="K99" s="268">
        <f t="shared" si="5"/>
        <v>3.6019544078461714E-3</v>
      </c>
      <c r="L99" s="268">
        <f t="shared" si="5"/>
        <v>3.611149921100034E-3</v>
      </c>
      <c r="M99" s="268">
        <f t="shared" si="5"/>
        <v>3.6296408299569933E-3</v>
      </c>
      <c r="N99" s="268">
        <f t="shared" si="5"/>
        <v>3.6275312302540422E-3</v>
      </c>
      <c r="O99" s="268">
        <f t="shared" si="5"/>
        <v>3.6307091474448165E-3</v>
      </c>
      <c r="P99" s="268">
        <f t="shared" si="5"/>
        <v>3.6358438414459435E-3</v>
      </c>
      <c r="Q99" s="268">
        <f t="shared" si="5"/>
        <v>3.6332050259823734E-3</v>
      </c>
      <c r="R99" s="268">
        <f t="shared" si="5"/>
        <v>3.6305117540888052E-3</v>
      </c>
      <c r="S99" s="268">
        <f t="shared" si="5"/>
        <v>3.6319058477797843E-3</v>
      </c>
      <c r="T99" s="268">
        <f t="shared" si="5"/>
        <v>3.6365651650034454E-3</v>
      </c>
      <c r="U99" s="268">
        <f t="shared" si="5"/>
        <v>3.6356928713610227E-3</v>
      </c>
      <c r="V99" s="268">
        <f t="shared" si="5"/>
        <v>3.6146072844871592E-3</v>
      </c>
      <c r="W99" s="268">
        <f t="shared" si="5"/>
        <v>3.5895980387866725E-3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1.3379281197861402E-3</v>
      </c>
      <c r="C100" s="269">
        <f t="shared" si="6"/>
        <v>1.3471214797932498E-3</v>
      </c>
      <c r="D100" s="269">
        <f t="shared" si="6"/>
        <v>1.3423140350141399E-3</v>
      </c>
      <c r="E100" s="269">
        <f t="shared" si="6"/>
        <v>1.3317193983320131E-3</v>
      </c>
      <c r="F100" s="269">
        <f t="shared" si="6"/>
        <v>1.3349839270458083E-3</v>
      </c>
      <c r="G100" s="269">
        <f t="shared" si="6"/>
        <v>1.3376689847995824E-3</v>
      </c>
      <c r="H100" s="269">
        <f t="shared" si="6"/>
        <v>1.3293209292147563E-3</v>
      </c>
      <c r="I100" s="269">
        <f t="shared" si="6"/>
        <v>1.3146176485777255E-3</v>
      </c>
      <c r="J100" s="269">
        <f t="shared" si="6"/>
        <v>1.3081119669472732E-3</v>
      </c>
      <c r="K100" s="269">
        <f t="shared" si="6"/>
        <v>1.310508218116193E-3</v>
      </c>
      <c r="L100" s="269">
        <f t="shared" si="6"/>
        <v>1.3138538450521511E-3</v>
      </c>
      <c r="M100" s="269">
        <f t="shared" si="6"/>
        <v>1.320581439372805E-3</v>
      </c>
      <c r="N100" s="269">
        <f t="shared" si="6"/>
        <v>1.3198138983562865E-3</v>
      </c>
      <c r="O100" s="269">
        <f t="shared" si="6"/>
        <v>1.3209701280370205E-3</v>
      </c>
      <c r="P100" s="269">
        <f t="shared" si="6"/>
        <v>1.3228382967932183E-3</v>
      </c>
      <c r="Q100" s="269">
        <f t="shared" si="6"/>
        <v>1.3218782098627549E-3</v>
      </c>
      <c r="R100" s="269">
        <f t="shared" si="6"/>
        <v>1.3208983099110912E-3</v>
      </c>
      <c r="S100" s="269">
        <f t="shared" si="6"/>
        <v>1.3214055265584957E-3</v>
      </c>
      <c r="T100" s="269">
        <f t="shared" si="6"/>
        <v>1.323100737774694E-3</v>
      </c>
      <c r="U100" s="269">
        <f t="shared" si="6"/>
        <v>1.3227833689638856E-3</v>
      </c>
      <c r="V100" s="269">
        <f t="shared" si="6"/>
        <v>1.315111746352059E-3</v>
      </c>
      <c r="W100" s="269">
        <f t="shared" si="6"/>
        <v>1.3060125689865771E-3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4.2050740072701383E-2</v>
      </c>
      <c r="C101" s="269">
        <f t="shared" si="7"/>
        <v>4.2339685036437959E-2</v>
      </c>
      <c r="D101" s="269">
        <f t="shared" si="7"/>
        <v>4.2188588271349768E-2</v>
      </c>
      <c r="E101" s="269">
        <f t="shared" si="7"/>
        <v>4.1818994598857497E-2</v>
      </c>
      <c r="F101" s="269">
        <f t="shared" si="7"/>
        <v>4.1958204844674787E-2</v>
      </c>
      <c r="G101" s="269">
        <f t="shared" si="7"/>
        <v>4.2042595526068163E-2</v>
      </c>
      <c r="H101" s="269">
        <f t="shared" si="7"/>
        <v>4.1780218265049018E-2</v>
      </c>
      <c r="I101" s="269">
        <f t="shared" si="7"/>
        <v>4.1318097899133877E-2</v>
      </c>
      <c r="J101" s="269">
        <f t="shared" si="7"/>
        <v>4.1110392273242015E-2</v>
      </c>
      <c r="K101" s="269">
        <f t="shared" si="7"/>
        <v>4.1188939546282763E-2</v>
      </c>
      <c r="L101" s="269">
        <f t="shared" si="7"/>
        <v>4.129409174884404E-2</v>
      </c>
      <c r="M101" s="269">
        <f t="shared" si="7"/>
        <v>4.1505538325015578E-2</v>
      </c>
      <c r="N101" s="269">
        <f t="shared" si="7"/>
        <v>4.1481414706337226E-2</v>
      </c>
      <c r="O101" s="269">
        <f t="shared" si="7"/>
        <v>4.1517754710743947E-2</v>
      </c>
      <c r="P101" s="269">
        <f t="shared" si="7"/>
        <v>4.1576470778981897E-2</v>
      </c>
      <c r="Q101" s="269">
        <f t="shared" si="7"/>
        <v>4.15462954912642E-2</v>
      </c>
      <c r="R101" s="269">
        <f t="shared" si="7"/>
        <v>4.1515497485336013E-2</v>
      </c>
      <c r="S101" s="269">
        <f t="shared" si="7"/>
        <v>4.153143917539031E-2</v>
      </c>
      <c r="T101" s="269">
        <f t="shared" si="7"/>
        <v>4.1584719232193444E-2</v>
      </c>
      <c r="U101" s="269">
        <f t="shared" si="7"/>
        <v>4.1574744411294516E-2</v>
      </c>
      <c r="V101" s="269">
        <f t="shared" si="7"/>
        <v>4.1333627266348545E-2</v>
      </c>
      <c r="W101" s="269">
        <f t="shared" si="7"/>
        <v>4.1047642439052671E-2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1.4760389673706941E-2</v>
      </c>
      <c r="C102" s="269">
        <f t="shared" si="8"/>
        <v>1.4861813340725243E-2</v>
      </c>
      <c r="D102" s="269">
        <f t="shared" si="8"/>
        <v>1.4808776292452554E-2</v>
      </c>
      <c r="E102" s="269">
        <f t="shared" si="8"/>
        <v>1.4691893357138698E-2</v>
      </c>
      <c r="F102" s="269">
        <f t="shared" si="8"/>
        <v>1.472790853254613E-2</v>
      </c>
      <c r="G102" s="269">
        <f t="shared" si="8"/>
        <v>1.4757530825519864E-2</v>
      </c>
      <c r="H102" s="269">
        <f t="shared" si="8"/>
        <v>1.4665432788541996E-2</v>
      </c>
      <c r="I102" s="269">
        <f t="shared" si="8"/>
        <v>1.4503222167152916E-2</v>
      </c>
      <c r="J102" s="269">
        <f t="shared" si="8"/>
        <v>1.4431449704538182E-2</v>
      </c>
      <c r="K102" s="269">
        <f t="shared" si="8"/>
        <v>1.4457885804121003E-2</v>
      </c>
      <c r="L102" s="269">
        <f t="shared" si="8"/>
        <v>1.4494795677340112E-2</v>
      </c>
      <c r="M102" s="269">
        <f t="shared" si="8"/>
        <v>1.4569016341567834E-2</v>
      </c>
      <c r="N102" s="269">
        <f t="shared" si="8"/>
        <v>1.4560548618730686E-2</v>
      </c>
      <c r="O102" s="269">
        <f t="shared" si="8"/>
        <v>1.4573304461430719E-2</v>
      </c>
      <c r="P102" s="269">
        <f t="shared" si="8"/>
        <v>1.4593914611116591E-2</v>
      </c>
      <c r="Q102" s="269">
        <f t="shared" si="8"/>
        <v>1.4583322668990019E-2</v>
      </c>
      <c r="R102" s="269">
        <f t="shared" si="8"/>
        <v>1.4572512144183867E-2</v>
      </c>
      <c r="S102" s="269">
        <f t="shared" si="8"/>
        <v>1.4578107897239633E-2</v>
      </c>
      <c r="T102" s="269">
        <f t="shared" si="8"/>
        <v>1.4596809931945603E-2</v>
      </c>
      <c r="U102" s="269">
        <f t="shared" si="8"/>
        <v>1.4593308632250545E-2</v>
      </c>
      <c r="V102" s="269">
        <f t="shared" si="8"/>
        <v>1.4508673189205755E-2</v>
      </c>
      <c r="W102" s="269">
        <f t="shared" si="8"/>
        <v>1.4408288570900428E-2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1.3433787504019721E-2</v>
      </c>
      <c r="C103" s="270">
        <f t="shared" si="9"/>
        <v>1.4371952641563056E-2</v>
      </c>
      <c r="D103" s="270">
        <f t="shared" si="9"/>
        <v>1.3668363686582726E-2</v>
      </c>
      <c r="E103" s="270">
        <f t="shared" si="9"/>
        <v>1.3297209822864054E-2</v>
      </c>
      <c r="F103" s="270">
        <f t="shared" si="9"/>
        <v>1.3317133176584397E-2</v>
      </c>
      <c r="G103" s="270">
        <f t="shared" si="9"/>
        <v>1.3354215515261928E-2</v>
      </c>
      <c r="H103" s="270">
        <f t="shared" si="9"/>
        <v>1.3557805678688761E-2</v>
      </c>
      <c r="I103" s="270">
        <f t="shared" si="9"/>
        <v>1.4078258269930935E-2</v>
      </c>
      <c r="J103" s="270">
        <f t="shared" si="9"/>
        <v>1.3425413711363337E-2</v>
      </c>
      <c r="K103" s="270">
        <f t="shared" si="9"/>
        <v>1.3469185852577866E-2</v>
      </c>
      <c r="L103" s="270">
        <f t="shared" si="9"/>
        <v>1.4373630470279694E-2</v>
      </c>
      <c r="M103" s="270">
        <f t="shared" si="9"/>
        <v>1.4875943246242062E-2</v>
      </c>
      <c r="N103" s="270">
        <f t="shared" si="9"/>
        <v>1.4924041390524948E-2</v>
      </c>
      <c r="O103" s="270">
        <f t="shared" si="9"/>
        <v>1.4865623341096909E-2</v>
      </c>
      <c r="P103" s="270">
        <f t="shared" si="9"/>
        <v>1.5699177445227707E-2</v>
      </c>
      <c r="Q103" s="270">
        <f t="shared" si="9"/>
        <v>1.5840664081375022E-2</v>
      </c>
      <c r="R103" s="270">
        <f t="shared" si="9"/>
        <v>1.5703205711393185E-2</v>
      </c>
      <c r="S103" s="270">
        <f t="shared" si="9"/>
        <v>1.5630184156158747E-2</v>
      </c>
      <c r="T103" s="270">
        <f t="shared" si="9"/>
        <v>1.5584314757999438E-2</v>
      </c>
      <c r="U103" s="270">
        <f t="shared" si="9"/>
        <v>1.5880827582019596E-2</v>
      </c>
      <c r="V103" s="270">
        <f t="shared" si="9"/>
        <v>1.5603721512344572E-2</v>
      </c>
      <c r="W103" s="270">
        <f t="shared" si="9"/>
        <v>1.5302492841865384E-2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2.4909462308144198E-2</v>
      </c>
      <c r="C104" s="271">
        <f t="shared" si="10"/>
        <v>3.004313318409969E-2</v>
      </c>
      <c r="D104" s="271">
        <f t="shared" si="10"/>
        <v>2.6828484181086097E-2</v>
      </c>
      <c r="E104" s="271">
        <f t="shared" si="10"/>
        <v>2.2514729000958883E-2</v>
      </c>
      <c r="F104" s="271">
        <f t="shared" si="10"/>
        <v>2.1565127484047826E-2</v>
      </c>
      <c r="G104" s="271">
        <f t="shared" si="10"/>
        <v>2.2640993502957164E-2</v>
      </c>
      <c r="H104" s="271">
        <f t="shared" si="10"/>
        <v>2.7410053212875898E-2</v>
      </c>
      <c r="I104" s="271">
        <f t="shared" si="10"/>
        <v>3.3719956365113254E-2</v>
      </c>
      <c r="J104" s="271">
        <f t="shared" si="10"/>
        <v>2.915250752749865E-2</v>
      </c>
      <c r="K104" s="271">
        <f t="shared" si="10"/>
        <v>2.9324448912615552E-2</v>
      </c>
      <c r="L104" s="271">
        <f t="shared" si="10"/>
        <v>3.5479848492053177E-2</v>
      </c>
      <c r="M104" s="271">
        <f t="shared" si="10"/>
        <v>3.6411315959771796E-2</v>
      </c>
      <c r="N104" s="271">
        <f t="shared" si="10"/>
        <v>3.654453311101085E-2</v>
      </c>
      <c r="O104" s="271">
        <f t="shared" si="10"/>
        <v>3.5845990703121111E-2</v>
      </c>
      <c r="P104" s="271">
        <f t="shared" si="10"/>
        <v>3.8202824182306742E-2</v>
      </c>
      <c r="Q104" s="271">
        <f t="shared" si="10"/>
        <v>3.8528835294783015E-2</v>
      </c>
      <c r="R104" s="271">
        <f t="shared" si="10"/>
        <v>3.8466888716092704E-2</v>
      </c>
      <c r="S104" s="271">
        <f t="shared" si="10"/>
        <v>3.792264083136395E-2</v>
      </c>
      <c r="T104" s="271">
        <f t="shared" si="10"/>
        <v>3.7830855017007704E-2</v>
      </c>
      <c r="U104" s="271">
        <f t="shared" si="10"/>
        <v>3.8896280403349984E-2</v>
      </c>
      <c r="V104" s="271">
        <f t="shared" si="10"/>
        <v>3.8831710616184789E-2</v>
      </c>
      <c r="W104" s="271">
        <f t="shared" si="10"/>
        <v>3.8960711533011519E-2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0.84480375111732053</v>
      </c>
      <c r="C105" s="271">
        <f t="shared" si="11"/>
        <v>0.82696647206865148</v>
      </c>
      <c r="D105" s="271">
        <f t="shared" si="11"/>
        <v>0.83820823340629957</v>
      </c>
      <c r="E105" s="271">
        <f t="shared" si="11"/>
        <v>0.8529486990603925</v>
      </c>
      <c r="F105" s="271">
        <f t="shared" si="11"/>
        <v>0.85578864618746242</v>
      </c>
      <c r="G105" s="271">
        <f t="shared" si="11"/>
        <v>0.85217496184400876</v>
      </c>
      <c r="H105" s="271">
        <f t="shared" si="11"/>
        <v>0.83705291694826522</v>
      </c>
      <c r="I105" s="271">
        <f t="shared" si="11"/>
        <v>0.81696302113855845</v>
      </c>
      <c r="J105" s="271">
        <f t="shared" si="11"/>
        <v>0.83257697090069294</v>
      </c>
      <c r="K105" s="271">
        <f t="shared" si="11"/>
        <v>0.83186746190758654</v>
      </c>
      <c r="L105" s="271">
        <f t="shared" si="11"/>
        <v>0.81105533638379868</v>
      </c>
      <c r="M105" s="271">
        <f t="shared" si="11"/>
        <v>0.8072529981637071</v>
      </c>
      <c r="N105" s="271">
        <f t="shared" si="11"/>
        <v>0.80681286599688762</v>
      </c>
      <c r="O105" s="271">
        <f t="shared" si="11"/>
        <v>0.80905952208295162</v>
      </c>
      <c r="P105" s="271">
        <f t="shared" si="11"/>
        <v>0.80057640693956234</v>
      </c>
      <c r="Q105" s="271">
        <f t="shared" si="11"/>
        <v>0.79943309556705422</v>
      </c>
      <c r="R105" s="271">
        <f t="shared" si="11"/>
        <v>0.79981462624056954</v>
      </c>
      <c r="S105" s="271">
        <f t="shared" si="11"/>
        <v>0.80161073591051191</v>
      </c>
      <c r="T105" s="271">
        <f t="shared" si="11"/>
        <v>0.80187281533812071</v>
      </c>
      <c r="U105" s="271">
        <f t="shared" si="11"/>
        <v>0.79817194892109566</v>
      </c>
      <c r="V105" s="271">
        <f t="shared" si="11"/>
        <v>0.7990107734358497</v>
      </c>
      <c r="W105" s="271">
        <f t="shared" si="11"/>
        <v>0.79931850764074008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0.61127754197846951</v>
      </c>
      <c r="C106" s="320">
        <f t="shared" si="12"/>
        <v>0.54531209846771811</v>
      </c>
      <c r="D106" s="320">
        <f t="shared" si="12"/>
        <v>0.58669119420861837</v>
      </c>
      <c r="E106" s="320">
        <f t="shared" si="12"/>
        <v>0.64187311467640407</v>
      </c>
      <c r="F106" s="320">
        <f t="shared" si="12"/>
        <v>0.65361557602451492</v>
      </c>
      <c r="G106" s="320">
        <f t="shared" si="12"/>
        <v>0.63991564775378629</v>
      </c>
      <c r="H106" s="320">
        <f t="shared" si="12"/>
        <v>0.58008366807755463</v>
      </c>
      <c r="I106" s="320">
        <f t="shared" si="12"/>
        <v>0.50083843021562313</v>
      </c>
      <c r="J106" s="320">
        <f t="shared" si="12"/>
        <v>0.55927221283039408</v>
      </c>
      <c r="K106" s="320">
        <f t="shared" si="12"/>
        <v>0.55695075335181699</v>
      </c>
      <c r="L106" s="320">
        <f t="shared" si="12"/>
        <v>0.47843175677080152</v>
      </c>
      <c r="M106" s="320">
        <f t="shared" si="12"/>
        <v>0.46589691104084796</v>
      </c>
      <c r="N106" s="320">
        <f t="shared" si="12"/>
        <v>0.46420786808116238</v>
      </c>
      <c r="O106" s="320">
        <f t="shared" si="12"/>
        <v>0.47300335924119274</v>
      </c>
      <c r="P106" s="320">
        <f t="shared" si="12"/>
        <v>0.44242493023043822</v>
      </c>
      <c r="Q106" s="320">
        <f t="shared" si="12"/>
        <v>0.43822526467846484</v>
      </c>
      <c r="R106" s="320">
        <f t="shared" si="12"/>
        <v>0.4391875445272021</v>
      </c>
      <c r="S106" s="320">
        <f t="shared" si="12"/>
        <v>0.44608597811647643</v>
      </c>
      <c r="T106" s="320">
        <f t="shared" si="12"/>
        <v>0.44720854955367495</v>
      </c>
      <c r="U106" s="320">
        <f t="shared" si="12"/>
        <v>0.43351932013969108</v>
      </c>
      <c r="V106" s="320">
        <f t="shared" si="12"/>
        <v>0.43496348640911869</v>
      </c>
      <c r="W106" s="320">
        <f t="shared" si="12"/>
        <v>0.43406183701875861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0.23352620913885097</v>
      </c>
      <c r="C107" s="320">
        <f t="shared" si="13"/>
        <v>0.28165437360093332</v>
      </c>
      <c r="D107" s="320">
        <f t="shared" si="13"/>
        <v>0.25151703919768115</v>
      </c>
      <c r="E107" s="320">
        <f t="shared" si="13"/>
        <v>0.21107558438398852</v>
      </c>
      <c r="F107" s="320">
        <f t="shared" si="13"/>
        <v>0.20217307016294744</v>
      </c>
      <c r="G107" s="320">
        <f t="shared" si="13"/>
        <v>0.21225931409022247</v>
      </c>
      <c r="H107" s="320">
        <f t="shared" si="13"/>
        <v>0.25696924887071043</v>
      </c>
      <c r="I107" s="320">
        <f t="shared" si="13"/>
        <v>0.31612459092293532</v>
      </c>
      <c r="J107" s="320">
        <f t="shared" si="13"/>
        <v>0.27330475807029875</v>
      </c>
      <c r="K107" s="320">
        <f t="shared" si="13"/>
        <v>0.27491670855576961</v>
      </c>
      <c r="L107" s="320">
        <f t="shared" si="13"/>
        <v>0.33262357961299721</v>
      </c>
      <c r="M107" s="320">
        <f t="shared" si="13"/>
        <v>0.34135608712285909</v>
      </c>
      <c r="N107" s="320">
        <f t="shared" si="13"/>
        <v>0.34260499791572518</v>
      </c>
      <c r="O107" s="320">
        <f t="shared" si="13"/>
        <v>0.33605616284175899</v>
      </c>
      <c r="P107" s="320">
        <f t="shared" si="13"/>
        <v>0.35815147670912412</v>
      </c>
      <c r="Q107" s="320">
        <f t="shared" si="13"/>
        <v>0.36120783088858932</v>
      </c>
      <c r="R107" s="320">
        <f t="shared" si="13"/>
        <v>0.36062708171336744</v>
      </c>
      <c r="S107" s="320">
        <f t="shared" si="13"/>
        <v>0.35552475779403547</v>
      </c>
      <c r="T107" s="320">
        <f t="shared" si="13"/>
        <v>0.35466426578444576</v>
      </c>
      <c r="U107" s="320">
        <f t="shared" si="13"/>
        <v>0.36465262878140459</v>
      </c>
      <c r="V107" s="320">
        <f t="shared" si="13"/>
        <v>0.36404728702673095</v>
      </c>
      <c r="W107" s="320">
        <f t="shared" si="13"/>
        <v>0.36525667062198153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5.5026622724493192E-2</v>
      </c>
      <c r="C108" s="321">
        <f t="shared" si="14"/>
        <v>6.6367235660588608E-2</v>
      </c>
      <c r="D108" s="321">
        <f t="shared" si="14"/>
        <v>5.9265866883846212E-2</v>
      </c>
      <c r="E108" s="321">
        <f t="shared" si="14"/>
        <v>4.9736501059475142E-2</v>
      </c>
      <c r="F108" s="321">
        <f t="shared" si="14"/>
        <v>4.7638769532264029E-2</v>
      </c>
      <c r="G108" s="321">
        <f t="shared" si="14"/>
        <v>5.0015427558530223E-2</v>
      </c>
      <c r="H108" s="321">
        <f t="shared" si="14"/>
        <v>6.0550590709060319E-2</v>
      </c>
      <c r="I108" s="321">
        <f t="shared" si="14"/>
        <v>7.4489577263287726E-2</v>
      </c>
      <c r="J108" s="321">
        <f t="shared" si="14"/>
        <v>6.4399785645478644E-2</v>
      </c>
      <c r="K108" s="321">
        <f t="shared" si="14"/>
        <v>6.4779615350853761E-2</v>
      </c>
      <c r="L108" s="321">
        <f t="shared" si="14"/>
        <v>7.8377293461532091E-2</v>
      </c>
      <c r="M108" s="321">
        <f t="shared" si="14"/>
        <v>8.0434965694365937E-2</v>
      </c>
      <c r="N108" s="321">
        <f t="shared" si="14"/>
        <v>8.0729251047898687E-2</v>
      </c>
      <c r="O108" s="321">
        <f t="shared" si="14"/>
        <v>7.9186125425173434E-2</v>
      </c>
      <c r="P108" s="321">
        <f t="shared" si="14"/>
        <v>8.4392523904565725E-2</v>
      </c>
      <c r="Q108" s="321">
        <f t="shared" si="14"/>
        <v>8.5112703660688363E-2</v>
      </c>
      <c r="R108" s="321">
        <f t="shared" si="14"/>
        <v>8.4975859638424939E-2</v>
      </c>
      <c r="S108" s="321">
        <f t="shared" si="14"/>
        <v>8.377358065499696E-2</v>
      </c>
      <c r="T108" s="321">
        <f t="shared" si="14"/>
        <v>8.3570819819955164E-2</v>
      </c>
      <c r="U108" s="321">
        <f t="shared" si="14"/>
        <v>8.5924413809665076E-2</v>
      </c>
      <c r="V108" s="321">
        <f t="shared" si="14"/>
        <v>8.5781774949227757E-2</v>
      </c>
      <c r="W108" s="321">
        <f t="shared" si="14"/>
        <v>8.6066746366656441E-2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</v>
      </c>
      <c r="D110" s="234">
        <f t="shared" si="15"/>
        <v>1</v>
      </c>
      <c r="E110" s="234">
        <f t="shared" si="15"/>
        <v>1</v>
      </c>
      <c r="F110" s="234">
        <f t="shared" si="15"/>
        <v>0.99999999999999989</v>
      </c>
      <c r="G110" s="234">
        <f t="shared" si="15"/>
        <v>0.99999999999999967</v>
      </c>
      <c r="H110" s="234">
        <f t="shared" si="15"/>
        <v>1</v>
      </c>
      <c r="I110" s="234">
        <f t="shared" si="15"/>
        <v>0.99999999999999989</v>
      </c>
      <c r="J110" s="234">
        <f t="shared" si="15"/>
        <v>0.99999999999999978</v>
      </c>
      <c r="K110" s="234">
        <f t="shared" si="15"/>
        <v>0.99999999999999967</v>
      </c>
      <c r="L110" s="234">
        <f t="shared" si="15"/>
        <v>1.0000000000000004</v>
      </c>
      <c r="M110" s="234">
        <f t="shared" si="15"/>
        <v>0.99999999999999967</v>
      </c>
      <c r="N110" s="234">
        <f t="shared" si="15"/>
        <v>1</v>
      </c>
      <c r="O110" s="234">
        <f t="shared" si="15"/>
        <v>1.0000000000000004</v>
      </c>
      <c r="P110" s="234">
        <f t="shared" si="15"/>
        <v>1.0000000000000004</v>
      </c>
      <c r="Q110" s="234">
        <f t="shared" si="15"/>
        <v>0.99999999999999956</v>
      </c>
      <c r="R110" s="234">
        <f t="shared" si="15"/>
        <v>0.99999999999999989</v>
      </c>
      <c r="S110" s="234">
        <f t="shared" si="15"/>
        <v>0.99999999999999967</v>
      </c>
      <c r="T110" s="234">
        <f t="shared" si="15"/>
        <v>0.99999999999999956</v>
      </c>
      <c r="U110" s="234">
        <f t="shared" si="15"/>
        <v>0.99999999999999933</v>
      </c>
      <c r="V110" s="234">
        <f t="shared" si="15"/>
        <v>1.0000000000000007</v>
      </c>
      <c r="W110" s="234">
        <f t="shared" si="15"/>
        <v>0.99999999999999989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3.4745756505750276E-3</v>
      </c>
      <c r="C111" s="301">
        <f t="shared" si="16"/>
        <v>3.5191530024047475E-3</v>
      </c>
      <c r="D111" s="301">
        <f t="shared" si="16"/>
        <v>3.4937468681039857E-3</v>
      </c>
      <c r="E111" s="301">
        <f t="shared" si="16"/>
        <v>3.4498034391366246E-3</v>
      </c>
      <c r="F111" s="301">
        <f t="shared" si="16"/>
        <v>3.4595117639343652E-3</v>
      </c>
      <c r="G111" s="301">
        <f t="shared" si="16"/>
        <v>3.4701041577860298E-3</v>
      </c>
      <c r="H111" s="301">
        <f t="shared" si="16"/>
        <v>3.4482909575653978E-3</v>
      </c>
      <c r="I111" s="301">
        <f t="shared" si="16"/>
        <v>3.399968242195241E-3</v>
      </c>
      <c r="J111" s="301">
        <f t="shared" si="16"/>
        <v>3.372278736614413E-3</v>
      </c>
      <c r="K111" s="301">
        <f t="shared" si="16"/>
        <v>3.3813599264880556E-3</v>
      </c>
      <c r="L111" s="301">
        <f t="shared" si="16"/>
        <v>3.3984795254552668E-3</v>
      </c>
      <c r="M111" s="301">
        <f t="shared" si="16"/>
        <v>3.4275095088434908E-3</v>
      </c>
      <c r="N111" s="301">
        <f t="shared" si="16"/>
        <v>3.4242400702400233E-3</v>
      </c>
      <c r="O111" s="301">
        <f t="shared" si="16"/>
        <v>3.4284767811546889E-3</v>
      </c>
      <c r="P111" s="301">
        <f t="shared" si="16"/>
        <v>3.4403215125880871E-3</v>
      </c>
      <c r="Q111" s="301">
        <f t="shared" si="16"/>
        <v>3.4366856906437788E-3</v>
      </c>
      <c r="R111" s="301">
        <f t="shared" si="16"/>
        <v>3.4147519471254403E-3</v>
      </c>
      <c r="S111" s="301">
        <f t="shared" si="16"/>
        <v>3.4051422727223585E-3</v>
      </c>
      <c r="T111" s="301">
        <f t="shared" si="16"/>
        <v>3.4350289137994828E-3</v>
      </c>
      <c r="U111" s="301">
        <f t="shared" si="16"/>
        <v>3.4413104190356737E-3</v>
      </c>
      <c r="V111" s="301">
        <f t="shared" si="16"/>
        <v>3.407650955834719E-3</v>
      </c>
      <c r="W111" s="301">
        <f t="shared" si="16"/>
        <v>3.368075164655445E-3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1.2815197043987098E-3</v>
      </c>
      <c r="C112" s="235">
        <f t="shared" si="17"/>
        <v>1.2979610660165662E-3</v>
      </c>
      <c r="D112" s="235">
        <f t="shared" si="17"/>
        <v>1.2885905802383561E-3</v>
      </c>
      <c r="E112" s="235">
        <f t="shared" si="17"/>
        <v>1.2723830269242716E-3</v>
      </c>
      <c r="F112" s="235">
        <f t="shared" si="17"/>
        <v>1.2759637259149364E-3</v>
      </c>
      <c r="G112" s="235">
        <f t="shared" si="17"/>
        <v>1.2798704940509007E-3</v>
      </c>
      <c r="H112" s="235">
        <f t="shared" si="17"/>
        <v>1.2718251818430314E-3</v>
      </c>
      <c r="I112" s="235">
        <f t="shared" si="17"/>
        <v>1.2540024264493883E-3</v>
      </c>
      <c r="J112" s="235">
        <f t="shared" si="17"/>
        <v>1.2437897701208323E-3</v>
      </c>
      <c r="K112" s="235">
        <f t="shared" si="17"/>
        <v>1.247139164387305E-3</v>
      </c>
      <c r="L112" s="235">
        <f t="shared" si="17"/>
        <v>1.253453346495918E-3</v>
      </c>
      <c r="M112" s="235">
        <f t="shared" si="17"/>
        <v>1.2641604081551512E-3</v>
      </c>
      <c r="N112" s="235">
        <f t="shared" si="17"/>
        <v>1.262954548673585E-3</v>
      </c>
      <c r="O112" s="235">
        <f t="shared" si="17"/>
        <v>1.2645171649654733E-3</v>
      </c>
      <c r="P112" s="235">
        <f t="shared" si="17"/>
        <v>1.268885829876452E-3</v>
      </c>
      <c r="Q112" s="235">
        <f t="shared" si="17"/>
        <v>1.2675448380743176E-3</v>
      </c>
      <c r="R112" s="235">
        <f t="shared" si="17"/>
        <v>1.2754355786428852E-3</v>
      </c>
      <c r="S112" s="235">
        <f t="shared" si="17"/>
        <v>1.272234235236718E-3</v>
      </c>
      <c r="T112" s="235">
        <f t="shared" si="17"/>
        <v>1.269686081883463E-3</v>
      </c>
      <c r="U112" s="235">
        <f t="shared" si="17"/>
        <v>1.2692505659552828E-3</v>
      </c>
      <c r="V112" s="235">
        <f t="shared" si="17"/>
        <v>1.2568360239595226E-3</v>
      </c>
      <c r="W112" s="235">
        <f t="shared" si="17"/>
        <v>1.2422393763933625E-3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2.4998626178202688E-2</v>
      </c>
      <c r="C113" s="235">
        <f t="shared" si="18"/>
        <v>2.5319348092609981E-2</v>
      </c>
      <c r="D113" s="235">
        <f t="shared" si="18"/>
        <v>2.5136557870755735E-2</v>
      </c>
      <c r="E113" s="235">
        <f t="shared" si="18"/>
        <v>2.4820396858817009E-2</v>
      </c>
      <c r="F113" s="235">
        <f t="shared" si="18"/>
        <v>2.489024561355491E-2</v>
      </c>
      <c r="G113" s="235">
        <f t="shared" si="18"/>
        <v>2.4966455004530836E-2</v>
      </c>
      <c r="H113" s="235">
        <f t="shared" si="18"/>
        <v>2.4809514965543438E-2</v>
      </c>
      <c r="I113" s="235">
        <f t="shared" si="18"/>
        <v>2.4461846179787018E-2</v>
      </c>
      <c r="J113" s="235">
        <f t="shared" si="18"/>
        <v>2.4262627723006591E-2</v>
      </c>
      <c r="K113" s="235">
        <f t="shared" si="18"/>
        <v>2.4327964412644336E-2</v>
      </c>
      <c r="L113" s="235">
        <f t="shared" si="18"/>
        <v>2.445113526800655E-2</v>
      </c>
      <c r="M113" s="235">
        <f t="shared" si="18"/>
        <v>2.465999809779169E-2</v>
      </c>
      <c r="N113" s="235">
        <f t="shared" si="18"/>
        <v>2.4636475376838093E-2</v>
      </c>
      <c r="O113" s="235">
        <f t="shared" si="18"/>
        <v>2.4666957358821504E-2</v>
      </c>
      <c r="P113" s="235">
        <f t="shared" si="18"/>
        <v>2.4726554709580427E-2</v>
      </c>
      <c r="Q113" s="235">
        <f t="shared" si="18"/>
        <v>2.4726018228488987E-2</v>
      </c>
      <c r="R113" s="235">
        <f t="shared" si="18"/>
        <v>2.4506747773341976E-2</v>
      </c>
      <c r="S113" s="235">
        <f t="shared" si="18"/>
        <v>2.4384018196311669E-2</v>
      </c>
      <c r="T113" s="235">
        <f t="shared" si="18"/>
        <v>2.4550323906624708E-2</v>
      </c>
      <c r="U113" s="235">
        <f t="shared" si="18"/>
        <v>2.4735466400410567E-2</v>
      </c>
      <c r="V113" s="235">
        <f t="shared" si="18"/>
        <v>2.451712121352408E-2</v>
      </c>
      <c r="W113" s="235">
        <f t="shared" si="18"/>
        <v>2.4232384166790456E-2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1.395690272266807E-2</v>
      </c>
      <c r="C114" s="235">
        <f t="shared" si="19"/>
        <v>1.4135963945012901E-2</v>
      </c>
      <c r="D114" s="235">
        <f t="shared" si="19"/>
        <v>1.4033910923103268E-2</v>
      </c>
      <c r="E114" s="235">
        <f t="shared" si="19"/>
        <v>1.3857396083572749E-2</v>
      </c>
      <c r="F114" s="235">
        <f t="shared" si="19"/>
        <v>1.3896393117578815E-2</v>
      </c>
      <c r="G114" s="235">
        <f t="shared" si="19"/>
        <v>1.3938941337981906E-2</v>
      </c>
      <c r="H114" s="235">
        <f t="shared" si="19"/>
        <v>1.3851320648675841E-2</v>
      </c>
      <c r="I114" s="235">
        <f t="shared" si="19"/>
        <v>1.3657214805101871E-2</v>
      </c>
      <c r="J114" s="235">
        <f t="shared" si="19"/>
        <v>1.3545989788093984E-2</v>
      </c>
      <c r="K114" s="235">
        <f t="shared" si="19"/>
        <v>1.3582467705520107E-2</v>
      </c>
      <c r="L114" s="235">
        <f t="shared" si="19"/>
        <v>1.3651234830333437E-2</v>
      </c>
      <c r="M114" s="235">
        <f t="shared" si="19"/>
        <v>1.3767844366270023E-2</v>
      </c>
      <c r="N114" s="235">
        <f t="shared" si="19"/>
        <v>1.3754711471454868E-2</v>
      </c>
      <c r="O114" s="235">
        <f t="shared" si="19"/>
        <v>1.3771729768952653E-2</v>
      </c>
      <c r="P114" s="235">
        <f t="shared" si="19"/>
        <v>1.3819308460861317E-2</v>
      </c>
      <c r="Q114" s="235">
        <f t="shared" si="19"/>
        <v>1.3804703853479903E-2</v>
      </c>
      <c r="R114" s="235">
        <f t="shared" si="19"/>
        <v>1.3890641118546749E-2</v>
      </c>
      <c r="S114" s="235">
        <f t="shared" si="19"/>
        <v>1.3855775608209022E-2</v>
      </c>
      <c r="T114" s="235">
        <f t="shared" si="19"/>
        <v>1.3828023925303358E-2</v>
      </c>
      <c r="U114" s="235">
        <f t="shared" si="19"/>
        <v>1.3823280764957936E-2</v>
      </c>
      <c r="V114" s="235">
        <f t="shared" si="19"/>
        <v>1.3688075231725341E-2</v>
      </c>
      <c r="W114" s="235">
        <f t="shared" si="19"/>
        <v>1.3529104605320851E-2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1.2191242203504482E-2</v>
      </c>
      <c r="C115" s="302">
        <f t="shared" si="20"/>
        <v>1.4043447193602825E-2</v>
      </c>
      <c r="D115" s="302">
        <f t="shared" si="20"/>
        <v>1.27429313425592E-2</v>
      </c>
      <c r="E115" s="302">
        <f t="shared" si="20"/>
        <v>1.168109658253676E-2</v>
      </c>
      <c r="F115" s="302">
        <f t="shared" si="20"/>
        <v>1.1552550232427022E-2</v>
      </c>
      <c r="G115" s="302">
        <f t="shared" si="20"/>
        <v>1.1751662348583988E-2</v>
      </c>
      <c r="H115" s="302">
        <f t="shared" si="20"/>
        <v>1.2744964698709229E-2</v>
      </c>
      <c r="I115" s="302">
        <f t="shared" si="20"/>
        <v>1.4549387123939344E-2</v>
      </c>
      <c r="J115" s="302">
        <f t="shared" si="20"/>
        <v>1.2941360159391126E-2</v>
      </c>
      <c r="K115" s="302">
        <f t="shared" si="20"/>
        <v>1.3017205340609588E-2</v>
      </c>
      <c r="L115" s="302">
        <f t="shared" si="20"/>
        <v>1.5279655356312861E-2</v>
      </c>
      <c r="M115" s="302">
        <f t="shared" si="20"/>
        <v>1.6060260056201561E-2</v>
      </c>
      <c r="N115" s="302">
        <f t="shared" si="20"/>
        <v>1.614648535885492E-2</v>
      </c>
      <c r="O115" s="302">
        <f t="shared" si="20"/>
        <v>1.5901701680201077E-2</v>
      </c>
      <c r="P115" s="302">
        <f t="shared" si="20"/>
        <v>1.747155897485338E-2</v>
      </c>
      <c r="Q115" s="302">
        <f t="shared" si="20"/>
        <v>1.7727482573236818E-2</v>
      </c>
      <c r="R115" s="302">
        <f t="shared" si="20"/>
        <v>1.7685757042792561E-2</v>
      </c>
      <c r="S115" s="302">
        <f t="shared" si="20"/>
        <v>1.739071986623358E-2</v>
      </c>
      <c r="T115" s="302">
        <f t="shared" si="20"/>
        <v>1.7242700730652018E-2</v>
      </c>
      <c r="U115" s="302">
        <f t="shared" si="20"/>
        <v>1.788559658339859E-2</v>
      </c>
      <c r="V115" s="302">
        <f t="shared" si="20"/>
        <v>1.7549722268919016E-2</v>
      </c>
      <c r="W115" s="302">
        <f t="shared" si="20"/>
        <v>1.7244938834730075E-2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5.5394547713000938E-2</v>
      </c>
      <c r="C116" s="303">
        <f t="shared" si="21"/>
        <v>6.4258141927811693E-2</v>
      </c>
      <c r="D116" s="303">
        <f t="shared" si="21"/>
        <v>5.8555592530291835E-2</v>
      </c>
      <c r="E116" s="303">
        <f t="shared" si="21"/>
        <v>5.1678335844095924E-2</v>
      </c>
      <c r="F116" s="303">
        <f t="shared" si="21"/>
        <v>5.0259874473507028E-2</v>
      </c>
      <c r="G116" s="303">
        <f t="shared" si="21"/>
        <v>5.1859324538033727E-2</v>
      </c>
      <c r="H116" s="303">
        <f t="shared" si="21"/>
        <v>5.9576625117858058E-2</v>
      </c>
      <c r="I116" s="303">
        <f t="shared" si="21"/>
        <v>7.1571911314930986E-2</v>
      </c>
      <c r="J116" s="303">
        <f t="shared" si="21"/>
        <v>6.269862866208839E-2</v>
      </c>
      <c r="K116" s="303">
        <f t="shared" si="21"/>
        <v>6.3008497683581369E-2</v>
      </c>
      <c r="L116" s="303">
        <f t="shared" si="21"/>
        <v>7.5348768634325103E-2</v>
      </c>
      <c r="M116" s="303">
        <f t="shared" si="21"/>
        <v>7.7422956504624357E-2</v>
      </c>
      <c r="N116" s="303">
        <f t="shared" si="21"/>
        <v>7.7723725338072217E-2</v>
      </c>
      <c r="O116" s="303">
        <f t="shared" si="21"/>
        <v>7.6148413140269586E-2</v>
      </c>
      <c r="P116" s="303">
        <f t="shared" si="21"/>
        <v>8.1621951379630409E-2</v>
      </c>
      <c r="Q116" s="303">
        <f t="shared" si="21"/>
        <v>8.2413251019396255E-2</v>
      </c>
      <c r="R116" s="303">
        <f t="shared" si="21"/>
        <v>8.1995092075745984E-2</v>
      </c>
      <c r="S116" s="303">
        <f t="shared" si="21"/>
        <v>8.0533188260378932E-2</v>
      </c>
      <c r="T116" s="303">
        <f t="shared" si="21"/>
        <v>8.06936183212449E-2</v>
      </c>
      <c r="U116" s="303">
        <f t="shared" si="21"/>
        <v>8.331852519140738E-2</v>
      </c>
      <c r="V116" s="303">
        <f t="shared" si="21"/>
        <v>8.3168858843066837E-2</v>
      </c>
      <c r="W116" s="303">
        <f t="shared" si="21"/>
        <v>8.350317222195465E-2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2.2713614169526729E-2</v>
      </c>
      <c r="C117" s="304">
        <f t="shared" si="22"/>
        <v>2.1817319924540661E-2</v>
      </c>
      <c r="D117" s="304">
        <f t="shared" si="22"/>
        <v>2.2395497057629585E-2</v>
      </c>
      <c r="E117" s="304">
        <f t="shared" si="22"/>
        <v>2.3084630818297595E-2</v>
      </c>
      <c r="F117" s="304">
        <f t="shared" si="22"/>
        <v>2.3214078456167821E-2</v>
      </c>
      <c r="G117" s="304">
        <f t="shared" si="22"/>
        <v>2.3055044820126259E-2</v>
      </c>
      <c r="H117" s="304">
        <f t="shared" si="22"/>
        <v>2.2325471548142545E-2</v>
      </c>
      <c r="I117" s="304">
        <f t="shared" si="22"/>
        <v>2.1191304863968363E-2</v>
      </c>
      <c r="J117" s="304">
        <f t="shared" si="22"/>
        <v>2.2072187701186269E-2</v>
      </c>
      <c r="K117" s="304">
        <f t="shared" si="22"/>
        <v>2.2036523997377908E-2</v>
      </c>
      <c r="L117" s="304">
        <f t="shared" si="22"/>
        <v>2.0822038411436868E-2</v>
      </c>
      <c r="M117" s="304">
        <f t="shared" si="22"/>
        <v>2.059198876310802E-2</v>
      </c>
      <c r="N117" s="304">
        <f t="shared" si="22"/>
        <v>2.0563413202763607E-2</v>
      </c>
      <c r="O117" s="304">
        <f t="shared" si="22"/>
        <v>2.071371582128774E-2</v>
      </c>
      <c r="P117" s="304">
        <f t="shared" si="22"/>
        <v>2.0156532495485824E-2</v>
      </c>
      <c r="Q117" s="304">
        <f t="shared" si="22"/>
        <v>2.0077071850601876E-2</v>
      </c>
      <c r="R117" s="304">
        <f t="shared" si="22"/>
        <v>2.0124469419199046E-2</v>
      </c>
      <c r="S117" s="304">
        <f t="shared" si="22"/>
        <v>2.0274505064971818E-2</v>
      </c>
      <c r="T117" s="304">
        <f t="shared" si="22"/>
        <v>2.0254445042394386E-2</v>
      </c>
      <c r="U117" s="304">
        <f t="shared" si="22"/>
        <v>1.9987139835861915E-2</v>
      </c>
      <c r="V117" s="304">
        <f t="shared" si="22"/>
        <v>2.0028187454488835E-2</v>
      </c>
      <c r="W117" s="304">
        <f t="shared" si="22"/>
        <v>2.0027549716924491E-2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3.2680933543474205E-2</v>
      </c>
      <c r="C118" s="304">
        <f t="shared" si="23"/>
        <v>4.2440822003271039E-2</v>
      </c>
      <c r="D118" s="304">
        <f t="shared" si="23"/>
        <v>3.6160095472662246E-2</v>
      </c>
      <c r="E118" s="304">
        <f t="shared" si="23"/>
        <v>2.8593705025798326E-2</v>
      </c>
      <c r="F118" s="304">
        <f t="shared" si="23"/>
        <v>2.7045796017339203E-2</v>
      </c>
      <c r="G118" s="304">
        <f t="shared" si="23"/>
        <v>2.8804279717907468E-2</v>
      </c>
      <c r="H118" s="304">
        <f t="shared" si="23"/>
        <v>3.725115356971552E-2</v>
      </c>
      <c r="I118" s="304">
        <f t="shared" si="23"/>
        <v>5.0380606450962623E-2</v>
      </c>
      <c r="J118" s="304">
        <f t="shared" si="23"/>
        <v>4.0626440960902122E-2</v>
      </c>
      <c r="K118" s="304">
        <f t="shared" si="23"/>
        <v>4.0971973686203471E-2</v>
      </c>
      <c r="L118" s="304">
        <f t="shared" si="23"/>
        <v>5.4526730222888245E-2</v>
      </c>
      <c r="M118" s="304">
        <f t="shared" si="23"/>
        <v>5.6830967741516338E-2</v>
      </c>
      <c r="N118" s="304">
        <f t="shared" si="23"/>
        <v>5.7160312135308609E-2</v>
      </c>
      <c r="O118" s="304">
        <f t="shared" si="23"/>
        <v>5.5434697318981839E-2</v>
      </c>
      <c r="P118" s="304">
        <f t="shared" si="23"/>
        <v>6.1465418884144592E-2</v>
      </c>
      <c r="Q118" s="304">
        <f t="shared" si="23"/>
        <v>6.233617916879438E-2</v>
      </c>
      <c r="R118" s="304">
        <f t="shared" si="23"/>
        <v>6.1870622656546935E-2</v>
      </c>
      <c r="S118" s="304">
        <f t="shared" si="23"/>
        <v>6.0258683195407101E-2</v>
      </c>
      <c r="T118" s="304">
        <f t="shared" si="23"/>
        <v>6.0439173278850504E-2</v>
      </c>
      <c r="U118" s="304">
        <f t="shared" si="23"/>
        <v>6.3331385355545458E-2</v>
      </c>
      <c r="V118" s="304">
        <f t="shared" si="23"/>
        <v>6.3140671388578012E-2</v>
      </c>
      <c r="W118" s="304">
        <f t="shared" si="23"/>
        <v>6.3475622505030166E-2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0.78911572541142627</v>
      </c>
      <c r="C119" s="303">
        <f t="shared" si="24"/>
        <v>0.78084068132190554</v>
      </c>
      <c r="D119" s="303">
        <f t="shared" si="24"/>
        <v>0.78621002406251583</v>
      </c>
      <c r="E119" s="303">
        <f t="shared" si="24"/>
        <v>0.79244353380667665</v>
      </c>
      <c r="F119" s="303">
        <f t="shared" si="24"/>
        <v>0.79335241623000896</v>
      </c>
      <c r="G119" s="303">
        <f t="shared" si="24"/>
        <v>0.79193947128582753</v>
      </c>
      <c r="H119" s="303">
        <f t="shared" si="24"/>
        <v>0.7862433372890667</v>
      </c>
      <c r="I119" s="303">
        <f t="shared" si="24"/>
        <v>0.77738475754631808</v>
      </c>
      <c r="J119" s="303">
        <f t="shared" si="24"/>
        <v>0.78518210495617025</v>
      </c>
      <c r="K119" s="303">
        <f t="shared" si="24"/>
        <v>0.78476424545988621</v>
      </c>
      <c r="L119" s="303">
        <f t="shared" si="24"/>
        <v>0.77423441159759243</v>
      </c>
      <c r="M119" s="303">
        <f t="shared" si="24"/>
        <v>0.7716949554804392</v>
      </c>
      <c r="N119" s="303">
        <f t="shared" si="24"/>
        <v>0.77146875135388293</v>
      </c>
      <c r="O119" s="303">
        <f t="shared" si="24"/>
        <v>0.77267237146006451</v>
      </c>
      <c r="P119" s="303">
        <f t="shared" si="24"/>
        <v>0.76745257241852372</v>
      </c>
      <c r="Q119" s="303">
        <f t="shared" si="24"/>
        <v>0.7667303339378303</v>
      </c>
      <c r="R119" s="303">
        <f t="shared" si="24"/>
        <v>0.76727255907002723</v>
      </c>
      <c r="S119" s="303">
        <f t="shared" si="24"/>
        <v>0.76870291961154591</v>
      </c>
      <c r="T119" s="303">
        <f t="shared" si="24"/>
        <v>0.76843919485186429</v>
      </c>
      <c r="U119" s="303">
        <f t="shared" si="24"/>
        <v>0.76593298298610635</v>
      </c>
      <c r="V119" s="303">
        <f t="shared" si="24"/>
        <v>0.76684221696879651</v>
      </c>
      <c r="W119" s="303">
        <f t="shared" si="24"/>
        <v>0.76751505117892749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0.721491273620261</v>
      </c>
      <c r="C120" s="304">
        <f t="shared" si="25"/>
        <v>0.69302075054423284</v>
      </c>
      <c r="D120" s="304">
        <f t="shared" si="25"/>
        <v>0.71138637712470454</v>
      </c>
      <c r="E120" s="304">
        <f t="shared" si="25"/>
        <v>0.73327650834592406</v>
      </c>
      <c r="F120" s="304">
        <f t="shared" si="25"/>
        <v>0.73738837449003691</v>
      </c>
      <c r="G120" s="304">
        <f t="shared" si="25"/>
        <v>0.7323367178157747</v>
      </c>
      <c r="H120" s="304">
        <f t="shared" si="25"/>
        <v>0.70916203741158701</v>
      </c>
      <c r="I120" s="304">
        <f t="shared" si="25"/>
        <v>0.67313556626723048</v>
      </c>
      <c r="J120" s="304">
        <f t="shared" si="25"/>
        <v>0.70111655050826982</v>
      </c>
      <c r="K120" s="304">
        <f t="shared" si="25"/>
        <v>0.69998370344612182</v>
      </c>
      <c r="L120" s="304">
        <f t="shared" si="25"/>
        <v>0.66140592601034776</v>
      </c>
      <c r="M120" s="304">
        <f t="shared" si="25"/>
        <v>0.65409846659284288</v>
      </c>
      <c r="N120" s="304">
        <f t="shared" si="25"/>
        <v>0.65319077232307909</v>
      </c>
      <c r="O120" s="304">
        <f t="shared" si="25"/>
        <v>0.65796509079384624</v>
      </c>
      <c r="P120" s="304">
        <f t="shared" si="25"/>
        <v>0.6402663263271966</v>
      </c>
      <c r="Q120" s="304">
        <f t="shared" si="25"/>
        <v>0.63774228231323626</v>
      </c>
      <c r="R120" s="304">
        <f t="shared" si="25"/>
        <v>0.63924785213926383</v>
      </c>
      <c r="S120" s="304">
        <f t="shared" si="25"/>
        <v>0.6440136902991046</v>
      </c>
      <c r="T120" s="304">
        <f t="shared" si="25"/>
        <v>0.64337648958193949</v>
      </c>
      <c r="U120" s="304">
        <f t="shared" si="25"/>
        <v>0.63488561831561385</v>
      </c>
      <c r="V120" s="304">
        <f t="shared" si="25"/>
        <v>0.63618948384846863</v>
      </c>
      <c r="W120" s="304">
        <f t="shared" si="25"/>
        <v>0.63616922630230766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6.7624451791165288E-2</v>
      </c>
      <c r="C121" s="304">
        <f t="shared" si="26"/>
        <v>8.7819930777672764E-2</v>
      </c>
      <c r="D121" s="304">
        <f t="shared" si="26"/>
        <v>7.4823646937811156E-2</v>
      </c>
      <c r="E121" s="304">
        <f t="shared" si="26"/>
        <v>5.9167025460752552E-2</v>
      </c>
      <c r="F121" s="304">
        <f t="shared" si="26"/>
        <v>5.5964041739972117E-2</v>
      </c>
      <c r="G121" s="304">
        <f t="shared" si="26"/>
        <v>5.9602753470052845E-2</v>
      </c>
      <c r="H121" s="304">
        <f t="shared" si="26"/>
        <v>7.7081299877479775E-2</v>
      </c>
      <c r="I121" s="304">
        <f t="shared" si="26"/>
        <v>0.10424919127908762</v>
      </c>
      <c r="J121" s="304">
        <f t="shared" si="26"/>
        <v>8.4065554447900509E-2</v>
      </c>
      <c r="K121" s="304">
        <f t="shared" si="26"/>
        <v>8.4780542013764476E-2</v>
      </c>
      <c r="L121" s="304">
        <f t="shared" si="26"/>
        <v>0.11282848558724475</v>
      </c>
      <c r="M121" s="304">
        <f t="shared" si="26"/>
        <v>0.11759648888759641</v>
      </c>
      <c r="N121" s="304">
        <f t="shared" si="26"/>
        <v>0.11827797903080386</v>
      </c>
      <c r="O121" s="304">
        <f t="shared" si="26"/>
        <v>0.11470728066621835</v>
      </c>
      <c r="P121" s="304">
        <f t="shared" si="26"/>
        <v>0.12718624609132709</v>
      </c>
      <c r="Q121" s="304">
        <f t="shared" si="26"/>
        <v>0.12898805162459401</v>
      </c>
      <c r="R121" s="304">
        <f t="shared" si="26"/>
        <v>0.12802470693076337</v>
      </c>
      <c r="S121" s="304">
        <f t="shared" si="26"/>
        <v>0.12468922931244132</v>
      </c>
      <c r="T121" s="304">
        <f t="shared" si="26"/>
        <v>0.12506270526992475</v>
      </c>
      <c r="U121" s="304">
        <f t="shared" si="26"/>
        <v>0.13104736467049244</v>
      </c>
      <c r="V121" s="304">
        <f t="shared" si="26"/>
        <v>0.13065273312032785</v>
      </c>
      <c r="W121" s="304">
        <f t="shared" si="26"/>
        <v>0.13134582487661994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9.9586860416223777E-2</v>
      </c>
      <c r="C122" s="303">
        <f t="shared" si="27"/>
        <v>9.6585303450635637E-2</v>
      </c>
      <c r="D122" s="303">
        <f t="shared" si="27"/>
        <v>9.8538645822431936E-2</v>
      </c>
      <c r="E122" s="303">
        <f t="shared" si="27"/>
        <v>0.10079705435823999</v>
      </c>
      <c r="F122" s="303">
        <f t="shared" si="27"/>
        <v>0.10131304484307367</v>
      </c>
      <c r="G122" s="303">
        <f t="shared" si="27"/>
        <v>0.10079417083320477</v>
      </c>
      <c r="H122" s="303">
        <f t="shared" si="27"/>
        <v>9.8054121140738235E-2</v>
      </c>
      <c r="I122" s="303">
        <f t="shared" si="27"/>
        <v>9.3720912361277942E-2</v>
      </c>
      <c r="J122" s="303">
        <f t="shared" si="27"/>
        <v>9.6753220204514004E-2</v>
      </c>
      <c r="K122" s="303">
        <f t="shared" si="27"/>
        <v>9.6671120306882644E-2</v>
      </c>
      <c r="L122" s="303">
        <f t="shared" si="27"/>
        <v>9.238286144147885E-2</v>
      </c>
      <c r="M122" s="303">
        <f t="shared" si="27"/>
        <v>9.1702315577674068E-2</v>
      </c>
      <c r="N122" s="303">
        <f t="shared" si="27"/>
        <v>9.1582656481983521E-2</v>
      </c>
      <c r="O122" s="303">
        <f t="shared" si="27"/>
        <v>9.2145832645570802E-2</v>
      </c>
      <c r="P122" s="303">
        <f t="shared" si="27"/>
        <v>9.0198846714086664E-2</v>
      </c>
      <c r="Q122" s="303">
        <f t="shared" si="27"/>
        <v>8.9893979858849143E-2</v>
      </c>
      <c r="R122" s="303">
        <f t="shared" si="27"/>
        <v>8.9959015393777028E-2</v>
      </c>
      <c r="S122" s="303">
        <f t="shared" si="27"/>
        <v>9.0456001949361528E-2</v>
      </c>
      <c r="T122" s="303">
        <f t="shared" si="27"/>
        <v>9.0541423268627422E-2</v>
      </c>
      <c r="U122" s="303">
        <f t="shared" si="27"/>
        <v>8.9593587088727639E-2</v>
      </c>
      <c r="V122" s="303">
        <f t="shared" si="27"/>
        <v>8.9569518494174674E-2</v>
      </c>
      <c r="W122" s="303">
        <f t="shared" si="27"/>
        <v>8.9365034451227468E-2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8.1835815757853453E-2</v>
      </c>
      <c r="C123" s="304">
        <f t="shared" si="28"/>
        <v>7.8606520316359535E-2</v>
      </c>
      <c r="D123" s="304">
        <f t="shared" si="28"/>
        <v>8.0689658516459317E-2</v>
      </c>
      <c r="E123" s="304">
        <f t="shared" si="28"/>
        <v>8.3172566918866153E-2</v>
      </c>
      <c r="F123" s="304">
        <f t="shared" si="28"/>
        <v>8.3638959143545646E-2</v>
      </c>
      <c r="G123" s="304">
        <f t="shared" si="28"/>
        <v>8.3065970307807629E-2</v>
      </c>
      <c r="H123" s="304">
        <f t="shared" si="28"/>
        <v>8.0437360724925203E-2</v>
      </c>
      <c r="I123" s="304">
        <f t="shared" si="28"/>
        <v>7.6351024877532869E-2</v>
      </c>
      <c r="J123" s="304">
        <f t="shared" si="28"/>
        <v>7.9524793923391512E-2</v>
      </c>
      <c r="K123" s="304">
        <f t="shared" si="28"/>
        <v>7.9396299696434927E-2</v>
      </c>
      <c r="L123" s="304">
        <f t="shared" si="28"/>
        <v>7.5020579570617918E-2</v>
      </c>
      <c r="M123" s="304">
        <f t="shared" si="28"/>
        <v>7.4191724220021335E-2</v>
      </c>
      <c r="N123" s="304">
        <f t="shared" si="28"/>
        <v>7.4088768157015747E-2</v>
      </c>
      <c r="O123" s="304">
        <f t="shared" si="28"/>
        <v>7.4630299650227688E-2</v>
      </c>
      <c r="P123" s="304">
        <f t="shared" si="28"/>
        <v>7.2622800902853141E-2</v>
      </c>
      <c r="Q123" s="304">
        <f t="shared" si="28"/>
        <v>7.2336508873491856E-2</v>
      </c>
      <c r="R123" s="304">
        <f t="shared" si="28"/>
        <v>7.2507279525055202E-2</v>
      </c>
      <c r="S123" s="304">
        <f t="shared" si="28"/>
        <v>7.3047849131148271E-2</v>
      </c>
      <c r="T123" s="304">
        <f t="shared" si="28"/>
        <v>7.2975574049803135E-2</v>
      </c>
      <c r="U123" s="304">
        <f t="shared" si="28"/>
        <v>7.2012489114502309E-2</v>
      </c>
      <c r="V123" s="304">
        <f t="shared" si="28"/>
        <v>7.2160381269849264E-2</v>
      </c>
      <c r="W123" s="304">
        <f t="shared" si="28"/>
        <v>7.2158083538918991E-2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1.7751044658370317E-2</v>
      </c>
      <c r="C124" s="305">
        <f t="shared" si="29"/>
        <v>1.7978783134276088E-2</v>
      </c>
      <c r="D124" s="305">
        <f t="shared" si="29"/>
        <v>1.7848987305972633E-2</v>
      </c>
      <c r="E124" s="305">
        <f t="shared" si="29"/>
        <v>1.7624487439373834E-2</v>
      </c>
      <c r="F124" s="305">
        <f t="shared" si="29"/>
        <v>1.7674085699528028E-2</v>
      </c>
      <c r="G124" s="305">
        <f t="shared" si="29"/>
        <v>1.7728200525397156E-2</v>
      </c>
      <c r="H124" s="305">
        <f t="shared" si="29"/>
        <v>1.7616760415813025E-2</v>
      </c>
      <c r="I124" s="305">
        <f t="shared" si="29"/>
        <v>1.7369887483745069E-2</v>
      </c>
      <c r="J124" s="305">
        <f t="shared" si="29"/>
        <v>1.7228426281122491E-2</v>
      </c>
      <c r="K124" s="305">
        <f t="shared" si="29"/>
        <v>1.7274820610447713E-2</v>
      </c>
      <c r="L124" s="305">
        <f t="shared" si="29"/>
        <v>1.7362281870860929E-2</v>
      </c>
      <c r="M124" s="305">
        <f t="shared" si="29"/>
        <v>1.7510591357652747E-2</v>
      </c>
      <c r="N124" s="305">
        <f t="shared" si="29"/>
        <v>1.7493888324967774E-2</v>
      </c>
      <c r="O124" s="305">
        <f t="shared" si="29"/>
        <v>1.7515532995343107E-2</v>
      </c>
      <c r="P124" s="305">
        <f t="shared" si="29"/>
        <v>1.7576045811233534E-2</v>
      </c>
      <c r="Q124" s="305">
        <f t="shared" si="29"/>
        <v>1.7557470985357277E-2</v>
      </c>
      <c r="R124" s="305">
        <f t="shared" si="29"/>
        <v>1.745173586872183E-2</v>
      </c>
      <c r="S124" s="305">
        <f t="shared" si="29"/>
        <v>1.7408152818213261E-2</v>
      </c>
      <c r="T124" s="305">
        <f t="shared" si="29"/>
        <v>1.7565849218824297E-2</v>
      </c>
      <c r="U124" s="305">
        <f t="shared" si="29"/>
        <v>1.758109797422534E-2</v>
      </c>
      <c r="V124" s="305">
        <f t="shared" si="29"/>
        <v>1.7409137224325417E-2</v>
      </c>
      <c r="W124" s="305">
        <f t="shared" si="29"/>
        <v>1.7206950912308481E-2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0.99999999999999989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0.99999999999999989</v>
      </c>
      <c r="I126" s="234">
        <f t="shared" si="30"/>
        <v>0.99999999999999978</v>
      </c>
      <c r="J126" s="234">
        <f t="shared" si="30"/>
        <v>1.0000000000000004</v>
      </c>
      <c r="K126" s="234">
        <f t="shared" si="30"/>
        <v>1</v>
      </c>
      <c r="L126" s="234">
        <f t="shared" si="30"/>
        <v>1.0000000000000002</v>
      </c>
      <c r="M126" s="234">
        <f t="shared" si="30"/>
        <v>1</v>
      </c>
      <c r="N126" s="234">
        <f t="shared" si="30"/>
        <v>1</v>
      </c>
      <c r="O126" s="234">
        <f t="shared" si="30"/>
        <v>0.99999999999999978</v>
      </c>
      <c r="P126" s="234">
        <f t="shared" si="30"/>
        <v>1</v>
      </c>
      <c r="Q126" s="234">
        <f t="shared" si="30"/>
        <v>1.0000000000000002</v>
      </c>
      <c r="R126" s="234">
        <f t="shared" si="30"/>
        <v>1</v>
      </c>
      <c r="S126" s="234">
        <f t="shared" si="30"/>
        <v>1</v>
      </c>
      <c r="T126" s="234">
        <f t="shared" si="30"/>
        <v>1.0000000000000002</v>
      </c>
      <c r="U126" s="234">
        <f t="shared" si="30"/>
        <v>1.0000000000000004</v>
      </c>
      <c r="V126" s="234">
        <f t="shared" si="30"/>
        <v>1</v>
      </c>
      <c r="W126" s="234">
        <f t="shared" si="30"/>
        <v>1.0000000000000002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2.6388449664384982E-2</v>
      </c>
      <c r="C127" s="301">
        <f t="shared" si="31"/>
        <v>2.6293655311814053E-2</v>
      </c>
      <c r="D127" s="301">
        <f t="shared" si="31"/>
        <v>2.6363719313838473E-2</v>
      </c>
      <c r="E127" s="301">
        <f t="shared" si="31"/>
        <v>2.6301631747903759E-2</v>
      </c>
      <c r="F127" s="301">
        <f t="shared" si="31"/>
        <v>2.6238866559043519E-2</v>
      </c>
      <c r="G127" s="301">
        <f t="shared" si="31"/>
        <v>2.6199115522464796E-2</v>
      </c>
      <c r="H127" s="301">
        <f t="shared" si="31"/>
        <v>2.6290199749597329E-2</v>
      </c>
      <c r="I127" s="301">
        <f t="shared" si="31"/>
        <v>2.6305044194966144E-2</v>
      </c>
      <c r="J127" s="301">
        <f t="shared" si="31"/>
        <v>2.6250869118251828E-2</v>
      </c>
      <c r="K127" s="301">
        <f t="shared" si="31"/>
        <v>2.6249619772216109E-2</v>
      </c>
      <c r="L127" s="301">
        <f t="shared" si="31"/>
        <v>2.6269688761896882E-2</v>
      </c>
      <c r="M127" s="301">
        <f t="shared" si="31"/>
        <v>2.6102306181160283E-2</v>
      </c>
      <c r="N127" s="301">
        <f t="shared" si="31"/>
        <v>2.6097287195307645E-2</v>
      </c>
      <c r="O127" s="301">
        <f t="shared" si="31"/>
        <v>2.6080708529385599E-2</v>
      </c>
      <c r="P127" s="301">
        <f t="shared" si="31"/>
        <v>2.5953652013840582E-2</v>
      </c>
      <c r="Q127" s="301">
        <f t="shared" si="31"/>
        <v>2.5941504657221236E-2</v>
      </c>
      <c r="R127" s="301">
        <f t="shared" si="31"/>
        <v>2.5962890477128481E-2</v>
      </c>
      <c r="S127" s="301">
        <f t="shared" si="31"/>
        <v>2.5671244040214553E-2</v>
      </c>
      <c r="T127" s="301">
        <f t="shared" si="31"/>
        <v>2.567825164937259E-2</v>
      </c>
      <c r="U127" s="301">
        <f t="shared" si="31"/>
        <v>2.5671848813381495E-2</v>
      </c>
      <c r="V127" s="301">
        <f t="shared" si="31"/>
        <v>2.5715243188948828E-2</v>
      </c>
      <c r="W127" s="301">
        <f t="shared" si="31"/>
        <v>2.5771008663989098E-2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3.5076044032401632E-3</v>
      </c>
      <c r="C128" s="235">
        <f t="shared" si="32"/>
        <v>3.5026961380246742E-3</v>
      </c>
      <c r="D128" s="235">
        <f t="shared" si="32"/>
        <v>3.518523951589754E-3</v>
      </c>
      <c r="E128" s="235">
        <f t="shared" si="32"/>
        <v>3.5165146827364239E-3</v>
      </c>
      <c r="F128" s="235">
        <f t="shared" si="32"/>
        <v>3.5137588184089973E-3</v>
      </c>
      <c r="G128" s="235">
        <f t="shared" si="32"/>
        <v>3.5135001311881698E-3</v>
      </c>
      <c r="H128" s="235">
        <f t="shared" si="32"/>
        <v>3.5302891533654066E-3</v>
      </c>
      <c r="I128" s="235">
        <f t="shared" si="32"/>
        <v>3.5364013558099568E-3</v>
      </c>
      <c r="J128" s="235">
        <f t="shared" si="32"/>
        <v>3.5304505016261374E-3</v>
      </c>
      <c r="K128" s="235">
        <f t="shared" si="32"/>
        <v>3.5302824784525567E-3</v>
      </c>
      <c r="L128" s="235">
        <f t="shared" si="32"/>
        <v>3.5329815347910887E-3</v>
      </c>
      <c r="M128" s="235">
        <f t="shared" si="32"/>
        <v>3.5104704356932639E-3</v>
      </c>
      <c r="N128" s="235">
        <f t="shared" si="32"/>
        <v>3.5097954378087645E-3</v>
      </c>
      <c r="O128" s="235">
        <f t="shared" si="32"/>
        <v>3.50756579127184E-3</v>
      </c>
      <c r="P128" s="235">
        <f t="shared" si="32"/>
        <v>3.4904781003073974E-3</v>
      </c>
      <c r="Q128" s="235">
        <f t="shared" si="32"/>
        <v>3.4888444156824408E-3</v>
      </c>
      <c r="R128" s="235">
        <f t="shared" si="32"/>
        <v>3.4917205710691085E-3</v>
      </c>
      <c r="S128" s="235">
        <f t="shared" si="32"/>
        <v>3.4524973626921963E-3</v>
      </c>
      <c r="T128" s="235">
        <f t="shared" si="32"/>
        <v>3.4534398083367873E-3</v>
      </c>
      <c r="U128" s="235">
        <f t="shared" si="32"/>
        <v>3.4525786979699375E-3</v>
      </c>
      <c r="V128" s="235">
        <f t="shared" si="32"/>
        <v>3.4584147597894262E-3</v>
      </c>
      <c r="W128" s="235">
        <f t="shared" si="32"/>
        <v>3.4659145971640444E-3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0.12572478680819199</v>
      </c>
      <c r="C129" s="235">
        <f t="shared" si="33"/>
        <v>0.12527314982613438</v>
      </c>
      <c r="D129" s="235">
        <f t="shared" si="33"/>
        <v>0.12560696184728301</v>
      </c>
      <c r="E129" s="235">
        <f t="shared" si="33"/>
        <v>0.12531115265463028</v>
      </c>
      <c r="F129" s="235">
        <f t="shared" si="33"/>
        <v>0.12501211500411305</v>
      </c>
      <c r="G129" s="235">
        <f t="shared" si="33"/>
        <v>0.12482272568178351</v>
      </c>
      <c r="H129" s="235">
        <f t="shared" si="33"/>
        <v>0.12525668619039496</v>
      </c>
      <c r="I129" s="235">
        <f t="shared" si="33"/>
        <v>0.12532741087308824</v>
      </c>
      <c r="J129" s="235">
        <f t="shared" si="33"/>
        <v>0.12506929984129786</v>
      </c>
      <c r="K129" s="235">
        <f t="shared" si="33"/>
        <v>0.12506334747327361</v>
      </c>
      <c r="L129" s="235">
        <f t="shared" si="33"/>
        <v>0.1251589639070225</v>
      </c>
      <c r="M129" s="235">
        <f t="shared" si="33"/>
        <v>0.12436148851357734</v>
      </c>
      <c r="N129" s="235">
        <f t="shared" si="33"/>
        <v>0.12433757612257515</v>
      </c>
      <c r="O129" s="235">
        <f t="shared" si="33"/>
        <v>0.12425858894200474</v>
      </c>
      <c r="P129" s="235">
        <f t="shared" si="33"/>
        <v>0.12365324252974293</v>
      </c>
      <c r="Q129" s="235">
        <f t="shared" si="33"/>
        <v>0.12359536782165383</v>
      </c>
      <c r="R129" s="235">
        <f t="shared" si="33"/>
        <v>0.12369725814422868</v>
      </c>
      <c r="S129" s="235">
        <f t="shared" si="33"/>
        <v>0.12230774164853775</v>
      </c>
      <c r="T129" s="235">
        <f t="shared" si="33"/>
        <v>0.12234112861058503</v>
      </c>
      <c r="U129" s="235">
        <f t="shared" si="33"/>
        <v>0.12231062302195869</v>
      </c>
      <c r="V129" s="235">
        <f t="shared" si="33"/>
        <v>0.12251737062124034</v>
      </c>
      <c r="W129" s="235">
        <f t="shared" si="33"/>
        <v>0.12278305892615651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4.7208085821995253E-2</v>
      </c>
      <c r="C130" s="235">
        <f t="shared" si="34"/>
        <v>4.7038501780927139E-2</v>
      </c>
      <c r="D130" s="235">
        <f t="shared" si="34"/>
        <v>4.7163844022046528E-2</v>
      </c>
      <c r="E130" s="235">
        <f t="shared" si="34"/>
        <v>4.7052771367972403E-2</v>
      </c>
      <c r="F130" s="235">
        <f t="shared" si="34"/>
        <v>4.6940486468327609E-2</v>
      </c>
      <c r="G130" s="235">
        <f t="shared" si="34"/>
        <v>4.6869373145256785E-2</v>
      </c>
      <c r="H130" s="235">
        <f t="shared" si="34"/>
        <v>4.703231989151091E-2</v>
      </c>
      <c r="I130" s="235">
        <f t="shared" si="34"/>
        <v>4.7058876125767313E-2</v>
      </c>
      <c r="J130" s="235">
        <f t="shared" si="34"/>
        <v>4.6961958659850637E-2</v>
      </c>
      <c r="K130" s="235">
        <f t="shared" si="34"/>
        <v>4.6959723620065189E-2</v>
      </c>
      <c r="L130" s="235">
        <f t="shared" si="34"/>
        <v>4.6995626395683304E-2</v>
      </c>
      <c r="M130" s="235">
        <f t="shared" si="34"/>
        <v>4.6696184354297121E-2</v>
      </c>
      <c r="N130" s="235">
        <f t="shared" si="34"/>
        <v>4.6687205550392984E-2</v>
      </c>
      <c r="O130" s="235">
        <f t="shared" si="34"/>
        <v>4.6657546851469167E-2</v>
      </c>
      <c r="P130" s="235">
        <f t="shared" si="34"/>
        <v>4.6430246840806266E-2</v>
      </c>
      <c r="Q130" s="235">
        <f t="shared" si="34"/>
        <v>4.64085156113824E-2</v>
      </c>
      <c r="R130" s="235">
        <f t="shared" si="34"/>
        <v>4.6446774153827863E-2</v>
      </c>
      <c r="S130" s="235">
        <f t="shared" si="34"/>
        <v>4.5925028079366562E-2</v>
      </c>
      <c r="T130" s="235">
        <f t="shared" si="34"/>
        <v>4.5937564466261113E-2</v>
      </c>
      <c r="U130" s="235">
        <f t="shared" si="34"/>
        <v>4.5926109999067523E-2</v>
      </c>
      <c r="V130" s="235">
        <f t="shared" si="34"/>
        <v>4.600374113814644E-2</v>
      </c>
      <c r="W130" s="235">
        <f t="shared" si="34"/>
        <v>4.6103503775402066E-2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0.27495549610481862</v>
      </c>
      <c r="C131" s="302">
        <f t="shared" si="35"/>
        <v>0.25471219176939286</v>
      </c>
      <c r="D131" s="302">
        <f t="shared" si="35"/>
        <v>0.26557263043628898</v>
      </c>
      <c r="E131" s="302">
        <f t="shared" si="35"/>
        <v>0.29322127561764844</v>
      </c>
      <c r="F131" s="302">
        <f t="shared" si="35"/>
        <v>0.30254452516282393</v>
      </c>
      <c r="G131" s="302">
        <f t="shared" si="35"/>
        <v>0.29590566933306622</v>
      </c>
      <c r="H131" s="302">
        <f t="shared" si="35"/>
        <v>0.26369838690045794</v>
      </c>
      <c r="I131" s="302">
        <f t="shared" si="35"/>
        <v>0.23666229685444518</v>
      </c>
      <c r="J131" s="302">
        <f t="shared" si="35"/>
        <v>0.25446089175371411</v>
      </c>
      <c r="K131" s="302">
        <f t="shared" si="35"/>
        <v>0.2540090490011005</v>
      </c>
      <c r="L131" s="302">
        <f t="shared" si="35"/>
        <v>0.23273375090424323</v>
      </c>
      <c r="M131" s="302">
        <f t="shared" si="35"/>
        <v>0.23740793005491836</v>
      </c>
      <c r="N131" s="302">
        <f t="shared" si="35"/>
        <v>0.2373486407928091</v>
      </c>
      <c r="O131" s="302">
        <f t="shared" si="35"/>
        <v>0.23996105981202848</v>
      </c>
      <c r="P131" s="302">
        <f t="shared" si="35"/>
        <v>0.24054476663355326</v>
      </c>
      <c r="Q131" s="302">
        <f t="shared" si="35"/>
        <v>0.24065268703409431</v>
      </c>
      <c r="R131" s="302">
        <f t="shared" si="35"/>
        <v>0.2394091269550461</v>
      </c>
      <c r="S131" s="302">
        <f t="shared" si="35"/>
        <v>0.24926624254147242</v>
      </c>
      <c r="T131" s="302">
        <f t="shared" si="35"/>
        <v>0.24916089991092624</v>
      </c>
      <c r="U131" s="302">
        <f t="shared" si="35"/>
        <v>0.24764511982183862</v>
      </c>
      <c r="V131" s="302">
        <f t="shared" si="35"/>
        <v>0.24482187528949678</v>
      </c>
      <c r="W131" s="302">
        <f t="shared" si="35"/>
        <v>0.24083009118831766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0.522215577197369</v>
      </c>
      <c r="C132" s="237">
        <f t="shared" si="36"/>
        <v>0.54317980517370679</v>
      </c>
      <c r="D132" s="237">
        <f t="shared" si="36"/>
        <v>0.53177432042895323</v>
      </c>
      <c r="E132" s="237">
        <f t="shared" si="36"/>
        <v>0.50459665392910868</v>
      </c>
      <c r="F132" s="237">
        <f t="shared" si="36"/>
        <v>0.49575024798728279</v>
      </c>
      <c r="G132" s="237">
        <f t="shared" si="36"/>
        <v>0.50268961618624053</v>
      </c>
      <c r="H132" s="237">
        <f t="shared" si="36"/>
        <v>0.53419211811467338</v>
      </c>
      <c r="I132" s="237">
        <f t="shared" si="36"/>
        <v>0.56110997059592294</v>
      </c>
      <c r="J132" s="237">
        <f t="shared" si="36"/>
        <v>0.54372653012525973</v>
      </c>
      <c r="K132" s="237">
        <f t="shared" si="36"/>
        <v>0.54418797765489202</v>
      </c>
      <c r="L132" s="237">
        <f t="shared" si="36"/>
        <v>0.56530898849636324</v>
      </c>
      <c r="M132" s="237">
        <f t="shared" si="36"/>
        <v>0.56192162046035365</v>
      </c>
      <c r="N132" s="237">
        <f t="shared" si="36"/>
        <v>0.56201949490110636</v>
      </c>
      <c r="O132" s="237">
        <f t="shared" si="36"/>
        <v>0.55953453007383991</v>
      </c>
      <c r="P132" s="237">
        <f t="shared" si="36"/>
        <v>0.55992761388174972</v>
      </c>
      <c r="Q132" s="237">
        <f t="shared" si="36"/>
        <v>0.55991308045996602</v>
      </c>
      <c r="R132" s="237">
        <f t="shared" si="36"/>
        <v>0.56099222969869977</v>
      </c>
      <c r="S132" s="237">
        <f t="shared" si="36"/>
        <v>0.55337724632771657</v>
      </c>
      <c r="T132" s="237">
        <f t="shared" si="36"/>
        <v>0.55342871555451845</v>
      </c>
      <c r="U132" s="237">
        <f t="shared" si="36"/>
        <v>0.55499371964578403</v>
      </c>
      <c r="V132" s="237">
        <f t="shared" si="36"/>
        <v>0.55748335500237811</v>
      </c>
      <c r="W132" s="237">
        <f t="shared" si="36"/>
        <v>0.56104642284897088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0.66751525846642634</v>
      </c>
      <c r="C136" s="324">
        <f>IF(C$5=0,0,C$5/PPA_fec!C$5)</f>
        <v>0.66382925134156912</v>
      </c>
      <c r="D136" s="324">
        <f>IF(D$5=0,0,D$5/PPA_fec!D$5)</f>
        <v>0.66620672962774463</v>
      </c>
      <c r="E136" s="324">
        <f>IF(E$5=0,0,E$5/PPA_fec!E$5)</f>
        <v>0.67816860798633583</v>
      </c>
      <c r="F136" s="324">
        <f>IF(F$5=0,0,F$5/PPA_fec!F$5)</f>
        <v>0.67884855499393049</v>
      </c>
      <c r="G136" s="324">
        <f>IF(G$5=0,0,G$5/PPA_fec!G$5)</f>
        <v>0.67748592522764928</v>
      </c>
      <c r="H136" s="324">
        <f>IF(H$5=0,0,H$5/PPA_fec!H$5)</f>
        <v>0.68174049614279375</v>
      </c>
      <c r="I136" s="324">
        <f>IF(I$5=0,0,I$5/PPA_fec!I$5)</f>
        <v>0.68936539136924946</v>
      </c>
      <c r="J136" s="324">
        <f>IF(J$5=0,0,J$5/PPA_fec!J$5)</f>
        <v>0.69811010174420218</v>
      </c>
      <c r="K136" s="324">
        <f>IF(K$5=0,0,K$5/PPA_fec!K$5)</f>
        <v>0.69683361440538416</v>
      </c>
      <c r="L136" s="324">
        <f>IF(L$5=0,0,L$5/PPA_fec!L$5)</f>
        <v>0.69505918164060909</v>
      </c>
      <c r="M136" s="324">
        <f>IF(M$5=0,0,M$5/PPA_fec!M$5)</f>
        <v>0.6915182593887983</v>
      </c>
      <c r="N136" s="324">
        <f>IF(N$5=0,0,N$5/PPA_fec!N$5)</f>
        <v>0.69192041353233336</v>
      </c>
      <c r="O136" s="324">
        <f>IF(O$5=0,0,O$5/PPA_fec!O$5)</f>
        <v>0.69131478369960586</v>
      </c>
      <c r="P136" s="324">
        <f>IF(P$5=0,0,P$5/PPA_fec!P$5)</f>
        <v>0.69033847942794313</v>
      </c>
      <c r="Q136" s="324">
        <f>IF(Q$5=0,0,Q$5/PPA_fec!Q$5)</f>
        <v>0.69083987580998352</v>
      </c>
      <c r="R136" s="324">
        <f>IF(R$5=0,0,R$5/PPA_fec!R$5)</f>
        <v>0.69135237094738311</v>
      </c>
      <c r="S136" s="324">
        <f>IF(S$5=0,0,S$5/PPA_fec!S$5)</f>
        <v>0.69108699788471395</v>
      </c>
      <c r="T136" s="324">
        <f>IF(T$5=0,0,T$5/PPA_fec!T$5)</f>
        <v>0.69020154872955763</v>
      </c>
      <c r="U136" s="324">
        <f>IF(U$5=0,0,U$5/PPA_fec!U$5)</f>
        <v>0.69036714534170429</v>
      </c>
      <c r="V136" s="324">
        <f>IF(V$5=0,0,V$5/PPA_fec!V$5)</f>
        <v>0.69439435916315284</v>
      </c>
      <c r="W136" s="324">
        <f>IF(W$5=0,0,W$5/PPA_fec!W$5)</f>
        <v>0.69923230451371055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0.49093323910452891</v>
      </c>
      <c r="C137" s="307">
        <f>IF(C$6=0,0,C$6/PPA_fec!C$6)</f>
        <v>0.49157705656749506</v>
      </c>
      <c r="D137" s="307">
        <f>IF(D$6=0,0,D$6/PPA_fec!D$6)</f>
        <v>0.49157705656749512</v>
      </c>
      <c r="E137" s="307">
        <f>IF(E$6=0,0,E$6/PPA_fec!E$6)</f>
        <v>0.49645383158948686</v>
      </c>
      <c r="F137" s="307">
        <f>IF(F$6=0,0,F$6/PPA_fec!F$6)</f>
        <v>0.49816979642715009</v>
      </c>
      <c r="G137" s="307">
        <f>IF(G$6=0,0,G$6/PPA_fec!G$6)</f>
        <v>0.49816979642715004</v>
      </c>
      <c r="H137" s="307">
        <f>IF(H$6=0,0,H$6/PPA_fec!H$6)</f>
        <v>0.4981697964271502</v>
      </c>
      <c r="I137" s="307">
        <f>IF(I$6=0,0,I$6/PPA_fec!I$6)</f>
        <v>0.49816979642715009</v>
      </c>
      <c r="J137" s="307">
        <f>IF(J$6=0,0,J$6/PPA_fec!J$6)</f>
        <v>0.50199258178962947</v>
      </c>
      <c r="K137" s="307">
        <f>IF(K$6=0,0,K$6/PPA_fec!K$6)</f>
        <v>0.50199258178962924</v>
      </c>
      <c r="L137" s="307">
        <f>IF(L$6=0,0,L$6/PPA_fec!L$6)</f>
        <v>0.50199258178962936</v>
      </c>
      <c r="M137" s="307">
        <f>IF(M$6=0,0,M$6/PPA_fec!M$6)</f>
        <v>0.50199258178962947</v>
      </c>
      <c r="N137" s="307">
        <f>IF(N$6=0,0,N$6/PPA_fec!N$6)</f>
        <v>0.50199258178962947</v>
      </c>
      <c r="O137" s="307">
        <f>IF(O$6=0,0,O$6/PPA_fec!O$6)</f>
        <v>0.50199258178962936</v>
      </c>
      <c r="P137" s="307">
        <f>IF(P$6=0,0,P$6/PPA_fec!P$6)</f>
        <v>0.50199258178962936</v>
      </c>
      <c r="Q137" s="307">
        <f>IF(Q$6=0,0,Q$6/PPA_fec!Q$6)</f>
        <v>0.50199258178962958</v>
      </c>
      <c r="R137" s="307">
        <f>IF(R$6=0,0,R$6/PPA_fec!R$6)</f>
        <v>0.50199258178962936</v>
      </c>
      <c r="S137" s="307">
        <f>IF(S$6=0,0,S$6/PPA_fec!S$6)</f>
        <v>0.50199258178962924</v>
      </c>
      <c r="T137" s="307">
        <f>IF(T$6=0,0,T$6/PPA_fec!T$6)</f>
        <v>0.50199258178962902</v>
      </c>
      <c r="U137" s="307">
        <f>IF(U$6=0,0,U$6/PPA_fec!U$6)</f>
        <v>0.50199258178962913</v>
      </c>
      <c r="V137" s="307">
        <f>IF(V$6=0,0,V$6/PPA_fec!V$6)</f>
        <v>0.50199258178962924</v>
      </c>
      <c r="W137" s="307">
        <f>IF(W$6=0,0,W$6/PPA_fec!W$6)</f>
        <v>0.50199258178962936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0.12758391924106202</v>
      </c>
      <c r="C138" s="308">
        <f>IF(C$7=0,0,C$7/PPA_fec!C$7)</f>
        <v>0.12775123477127728</v>
      </c>
      <c r="D138" s="308">
        <f>IF(D$7=0,0,D$7/PPA_fec!D$7)</f>
        <v>0.12775123477127726</v>
      </c>
      <c r="E138" s="308">
        <f>IF(E$7=0,0,E$7/PPA_fec!E$7)</f>
        <v>0.1290186129420802</v>
      </c>
      <c r="F138" s="308">
        <f>IF(F$7=0,0,F$7/PPA_fec!F$7)</f>
        <v>0.12946455854492478</v>
      </c>
      <c r="G138" s="308">
        <f>IF(G$7=0,0,G$7/PPA_fec!G$7)</f>
        <v>0.12946455854492481</v>
      </c>
      <c r="H138" s="308">
        <f>IF(H$7=0,0,H$7/PPA_fec!H$7)</f>
        <v>0.12946455854492478</v>
      </c>
      <c r="I138" s="308">
        <f>IF(I$7=0,0,I$7/PPA_fec!I$7)</f>
        <v>0.12946455854492478</v>
      </c>
      <c r="J138" s="308">
        <f>IF(J$7=0,0,J$7/PPA_fec!J$7)</f>
        <v>0.13045802547711319</v>
      </c>
      <c r="K138" s="308">
        <f>IF(K$7=0,0,K$7/PPA_fec!K$7)</f>
        <v>0.13045802547711316</v>
      </c>
      <c r="L138" s="308">
        <f>IF(L$7=0,0,L$7/PPA_fec!L$7)</f>
        <v>0.13045802547711322</v>
      </c>
      <c r="M138" s="308">
        <f>IF(M$7=0,0,M$7/PPA_fec!M$7)</f>
        <v>0.13045802547711316</v>
      </c>
      <c r="N138" s="308">
        <f>IF(N$7=0,0,N$7/PPA_fec!N$7)</f>
        <v>0.13045802547711316</v>
      </c>
      <c r="O138" s="308">
        <f>IF(O$7=0,0,O$7/PPA_fec!O$7)</f>
        <v>0.13045802547711319</v>
      </c>
      <c r="P138" s="308">
        <f>IF(P$7=0,0,P$7/PPA_fec!P$7)</f>
        <v>0.13045802547711313</v>
      </c>
      <c r="Q138" s="308">
        <f>IF(Q$7=0,0,Q$7/PPA_fec!Q$7)</f>
        <v>0.13045802547711316</v>
      </c>
      <c r="R138" s="308">
        <f>IF(R$7=0,0,R$7/PPA_fec!R$7)</f>
        <v>0.13045802547711313</v>
      </c>
      <c r="S138" s="308">
        <f>IF(S$7=0,0,S$7/PPA_fec!S$7)</f>
        <v>0.13045802547711313</v>
      </c>
      <c r="T138" s="308">
        <f>IF(T$7=0,0,T$7/PPA_fec!T$7)</f>
        <v>0.13045802547711316</v>
      </c>
      <c r="U138" s="308">
        <f>IF(U$7=0,0,U$7/PPA_fec!U$7)</f>
        <v>0.1304580254771131</v>
      </c>
      <c r="V138" s="308">
        <f>IF(V$7=0,0,V$7/PPA_fec!V$7)</f>
        <v>0.13045802547711316</v>
      </c>
      <c r="W138" s="308">
        <f>IF(W$7=0,0,W$7/PPA_fec!W$7)</f>
        <v>0.13045802547711319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0.70173776570747115</v>
      </c>
      <c r="C139" s="308">
        <f>IF(C$8=0,0,C$8/PPA_fec!C$8)</f>
        <v>0.70265803549570061</v>
      </c>
      <c r="D139" s="308">
        <f>IF(D$8=0,0,D$8/PPA_fec!D$8)</f>
        <v>0.70265803549570038</v>
      </c>
      <c r="E139" s="308">
        <f>IF(E$8=0,0,E$8/PPA_fec!E$8)</f>
        <v>0.70900823386186373</v>
      </c>
      <c r="F139" s="308">
        <f>IF(F$8=0,0,F$8/PPA_fec!F$8)</f>
        <v>0.71208166822312302</v>
      </c>
      <c r="G139" s="308">
        <f>IF(G$8=0,0,G$8/PPA_fec!G$8)</f>
        <v>0.71208166822312313</v>
      </c>
      <c r="H139" s="308">
        <f>IF(H$8=0,0,H$8/PPA_fec!H$8)</f>
        <v>0.7120816682231228</v>
      </c>
      <c r="I139" s="308">
        <f>IF(I$8=0,0,I$8/PPA_fec!I$8)</f>
        <v>0.71208166822312302</v>
      </c>
      <c r="J139" s="308">
        <f>IF(J$8=0,0,J$8/PPA_fec!J$8)</f>
        <v>0.71748950331654382</v>
      </c>
      <c r="K139" s="308">
        <f>IF(K$8=0,0,K$8/PPA_fec!K$8)</f>
        <v>0.71754594044054032</v>
      </c>
      <c r="L139" s="308">
        <f>IF(L$8=0,0,L$8/PPA_fec!L$8)</f>
        <v>0.7175459404405401</v>
      </c>
      <c r="M139" s="308">
        <f>IF(M$8=0,0,M$8/PPA_fec!M$8)</f>
        <v>0.71754594044053999</v>
      </c>
      <c r="N139" s="308">
        <f>IF(N$8=0,0,N$8/PPA_fec!N$8)</f>
        <v>0.7175459404405401</v>
      </c>
      <c r="O139" s="308">
        <f>IF(O$8=0,0,O$8/PPA_fec!O$8)</f>
        <v>0.7175459404405401</v>
      </c>
      <c r="P139" s="308">
        <f>IF(P$8=0,0,P$8/PPA_fec!P$8)</f>
        <v>0.7175459404405401</v>
      </c>
      <c r="Q139" s="308">
        <f>IF(Q$8=0,0,Q$8/PPA_fec!Q$8)</f>
        <v>0.7175459404405401</v>
      </c>
      <c r="R139" s="308">
        <f>IF(R$8=0,0,R$8/PPA_fec!R$8)</f>
        <v>0.71754594044053999</v>
      </c>
      <c r="S139" s="308">
        <f>IF(S$8=0,0,S$8/PPA_fec!S$8)</f>
        <v>0.7175459404405401</v>
      </c>
      <c r="T139" s="308">
        <f>IF(T$8=0,0,T$8/PPA_fec!T$8)</f>
        <v>0.71754594044053999</v>
      </c>
      <c r="U139" s="308">
        <f>IF(U$8=0,0,U$8/PPA_fec!U$8)</f>
        <v>0.71754594044053999</v>
      </c>
      <c r="V139" s="308">
        <f>IF(V$8=0,0,V$8/PPA_fec!V$8)</f>
        <v>0.7175459404405401</v>
      </c>
      <c r="W139" s="308">
        <f>IF(W$8=0,0,W$8/PPA_fec!W$8)</f>
        <v>0.71754594044053999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0.49263926640487021</v>
      </c>
      <c r="C140" s="308">
        <f>IF(C$9=0,0,C$9/PPA_fec!C$9)</f>
        <v>0.49328532117849438</v>
      </c>
      <c r="D140" s="308">
        <f>IF(D$9=0,0,D$9/PPA_fec!D$9)</f>
        <v>0.49328532117849433</v>
      </c>
      <c r="E140" s="308">
        <f>IF(E$9=0,0,E$9/PPA_fec!E$9)</f>
        <v>0.49817904333435803</v>
      </c>
      <c r="F140" s="308">
        <f>IF(F$9=0,0,F$9/PPA_fec!F$9)</f>
        <v>0.49990097126970179</v>
      </c>
      <c r="G140" s="308">
        <f>IF(G$9=0,0,G$9/PPA_fec!G$9)</f>
        <v>0.49990097126970184</v>
      </c>
      <c r="H140" s="308">
        <f>IF(H$9=0,0,H$9/PPA_fec!H$9)</f>
        <v>0.49990097126970184</v>
      </c>
      <c r="I140" s="308">
        <f>IF(I$9=0,0,I$9/PPA_fec!I$9)</f>
        <v>0.49990097126970179</v>
      </c>
      <c r="J140" s="308">
        <f>IF(J$9=0,0,J$9/PPA_fec!J$9)</f>
        <v>0.50373704107835893</v>
      </c>
      <c r="K140" s="308">
        <f>IF(K$9=0,0,K$9/PPA_fec!K$9)</f>
        <v>0.50373704107835893</v>
      </c>
      <c r="L140" s="308">
        <f>IF(L$9=0,0,L$9/PPA_fec!L$9)</f>
        <v>0.50373704107835904</v>
      </c>
      <c r="M140" s="308">
        <f>IF(M$9=0,0,M$9/PPA_fec!M$9)</f>
        <v>0.50373704107835904</v>
      </c>
      <c r="N140" s="308">
        <f>IF(N$9=0,0,N$9/PPA_fec!N$9)</f>
        <v>0.50373704107835882</v>
      </c>
      <c r="O140" s="308">
        <f>IF(O$9=0,0,O$9/PPA_fec!O$9)</f>
        <v>0.50373704107835882</v>
      </c>
      <c r="P140" s="308">
        <f>IF(P$9=0,0,P$9/PPA_fec!P$9)</f>
        <v>0.50373704107835882</v>
      </c>
      <c r="Q140" s="308">
        <f>IF(Q$9=0,0,Q$9/PPA_fec!Q$9)</f>
        <v>0.50373704107835859</v>
      </c>
      <c r="R140" s="308">
        <f>IF(R$9=0,0,R$9/PPA_fec!R$9)</f>
        <v>0.5037370410783587</v>
      </c>
      <c r="S140" s="308">
        <f>IF(S$9=0,0,S$9/PPA_fec!S$9)</f>
        <v>0.50373704107835882</v>
      </c>
      <c r="T140" s="308">
        <f>IF(T$9=0,0,T$9/PPA_fec!T$9)</f>
        <v>0.50373704107835882</v>
      </c>
      <c r="U140" s="308">
        <f>IF(U$9=0,0,U$9/PPA_fec!U$9)</f>
        <v>0.50373704107835893</v>
      </c>
      <c r="V140" s="308">
        <f>IF(V$9=0,0,V$9/PPA_fec!V$9)</f>
        <v>0.50373704107835882</v>
      </c>
      <c r="W140" s="308">
        <f>IF(W$9=0,0,W$9/PPA_fec!W$9)</f>
        <v>0.50373704107835882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0.75140571221538011</v>
      </c>
      <c r="C141" s="309">
        <f>IF(C$10=0,0,C$10/PPA_fec!C$10)</f>
        <v>0.78825882761352595</v>
      </c>
      <c r="D141" s="309">
        <f>IF(D$10=0,0,D$10/PPA_fec!D$10)</f>
        <v>0.76337089671576053</v>
      </c>
      <c r="E141" s="309">
        <f>IF(E$10=0,0,E$10/PPA_fec!E$10)</f>
        <v>0.74636322307973635</v>
      </c>
      <c r="F141" s="309">
        <f>IF(F$10=0,0,F$10/PPA_fec!F$10)</f>
        <v>0.74437903707409003</v>
      </c>
      <c r="G141" s="309">
        <f>IF(G$10=0,0,G$10/PPA_fec!G$10)</f>
        <v>0.74825910690831487</v>
      </c>
      <c r="H141" s="309">
        <f>IF(H$10=0,0,H$10/PPA_fec!H$10)</f>
        <v>0.77275212188405507</v>
      </c>
      <c r="I141" s="309">
        <f>IF(I$10=0,0,I$10/PPA_fec!I$10)</f>
        <v>0.80146211420883073</v>
      </c>
      <c r="J141" s="309">
        <f>IF(J$10=0,0,J$10/PPA_fec!J$10)</f>
        <v>0.78342265050321036</v>
      </c>
      <c r="K141" s="309">
        <f>IF(K$10=0,0,K$10/PPA_fec!K$10)</f>
        <v>0.78429028885902685</v>
      </c>
      <c r="L141" s="309">
        <f>IF(L$10=0,0,L$10/PPA_fec!L$10)</f>
        <v>0.8165192652397022</v>
      </c>
      <c r="M141" s="309">
        <f>IF(M$10=0,0,M$10/PPA_fec!M$10)</f>
        <v>0.82493070707559635</v>
      </c>
      <c r="N141" s="309">
        <f>IF(N$10=0,0,N$10/PPA_fec!N$10)</f>
        <v>0.82601894319114</v>
      </c>
      <c r="O141" s="309">
        <f>IF(O$10=0,0,O$10/PPA_fec!O$10)</f>
        <v>0.823912483351392</v>
      </c>
      <c r="P141" s="309">
        <f>IF(P$10=0,0,P$10/PPA_fec!P$10)</f>
        <v>0.83833646054709932</v>
      </c>
      <c r="Q141" s="309">
        <f>IF(Q$10=0,0,Q$10/PPA_fec!Q$10)</f>
        <v>0.84051415939247853</v>
      </c>
      <c r="R141" s="309">
        <f>IF(R$10=0,0,R$10/PPA_fec!R$10)</f>
        <v>0.83899358511619826</v>
      </c>
      <c r="S141" s="309">
        <f>IF(S$10=0,0,S$10/PPA_fec!S$10)</f>
        <v>0.83750130860329008</v>
      </c>
      <c r="T141" s="309">
        <f>IF(T$10=0,0,T$10/PPA_fec!T$10)</f>
        <v>0.83635090832109704</v>
      </c>
      <c r="U141" s="309">
        <f>IF(U$10=0,0,U$10/PPA_fec!U$10)</f>
        <v>0.84123585349415331</v>
      </c>
      <c r="V141" s="309">
        <f>IF(V$10=0,0,V$10/PPA_fec!V$10)</f>
        <v>0.83920653531796963</v>
      </c>
      <c r="W141" s="309">
        <f>IF(W$10=0,0,W$10/PPA_fec!W$10)</f>
        <v>0.83742704511864441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0.61061360976096923</v>
      </c>
      <c r="C142" s="310">
        <f>IF(C$16=0,0,C$16/PPA_fec!C$16)</f>
        <v>0.61141437791797182</v>
      </c>
      <c r="D142" s="310">
        <f>IF(D$16=0,0,D$16/PPA_fec!D$16)</f>
        <v>0.61141437791797215</v>
      </c>
      <c r="E142" s="310">
        <f>IF(E$16=0,0,E$16/PPA_fec!E$16)</f>
        <v>0.61748001976695799</v>
      </c>
      <c r="F142" s="310">
        <f>IF(F$16=0,0,F$16/PPA_fec!F$16)</f>
        <v>0.61961430483932223</v>
      </c>
      <c r="G142" s="310">
        <f>IF(G$16=0,0,G$16/PPA_fec!G$16)</f>
        <v>0.61961430483932223</v>
      </c>
      <c r="H142" s="310">
        <f>IF(H$16=0,0,H$16/PPA_fec!H$16)</f>
        <v>0.61961430483932201</v>
      </c>
      <c r="I142" s="310">
        <f>IF(I$16=0,0,I$16/PPA_fec!I$16)</f>
        <v>0.61961430483932234</v>
      </c>
      <c r="J142" s="310">
        <f>IF(J$16=0,0,J$16/PPA_fec!J$16)</f>
        <v>0.62436901400055678</v>
      </c>
      <c r="K142" s="310">
        <f>IF(K$16=0,0,K$16/PPA_fec!K$16)</f>
        <v>0.62436901400055678</v>
      </c>
      <c r="L142" s="310">
        <f>IF(L$16=0,0,L$16/PPA_fec!L$16)</f>
        <v>0.62436901400055689</v>
      </c>
      <c r="M142" s="310">
        <f>IF(M$16=0,0,M$16/PPA_fec!M$16)</f>
        <v>0.624369014000557</v>
      </c>
      <c r="N142" s="310">
        <f>IF(N$16=0,0,N$16/PPA_fec!N$16)</f>
        <v>0.62436901400055711</v>
      </c>
      <c r="O142" s="310">
        <f>IF(O$16=0,0,O$16/PPA_fec!O$16)</f>
        <v>0.624369014000557</v>
      </c>
      <c r="P142" s="310">
        <f>IF(P$16=0,0,P$16/PPA_fec!P$16)</f>
        <v>0.624369014000557</v>
      </c>
      <c r="Q142" s="310">
        <f>IF(Q$16=0,0,Q$16/PPA_fec!Q$16)</f>
        <v>0.62436901400055689</v>
      </c>
      <c r="R142" s="310">
        <f>IF(R$16=0,0,R$16/PPA_fec!R$16)</f>
        <v>0.624369014000557</v>
      </c>
      <c r="S142" s="310">
        <f>IF(S$16=0,0,S$16/PPA_fec!S$16)</f>
        <v>0.62436901400055689</v>
      </c>
      <c r="T142" s="310">
        <f>IF(T$16=0,0,T$16/PPA_fec!T$16)</f>
        <v>0.624369014000557</v>
      </c>
      <c r="U142" s="310">
        <f>IF(U$16=0,0,U$16/PPA_fec!U$16)</f>
        <v>0.624369014000557</v>
      </c>
      <c r="V142" s="310">
        <f>IF(V$16=0,0,V$16/PPA_fec!V$16)</f>
        <v>0.624369014000557</v>
      </c>
      <c r="W142" s="310">
        <f>IF(W$16=0,0,W$16/PPA_fec!W$16)</f>
        <v>0.624369014000557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0.68079682006555797</v>
      </c>
      <c r="C143" s="310">
        <f>IF(C$17=0,0,C$17/PPA_fec!C$17)</f>
        <v>0.67707181669534111</v>
      </c>
      <c r="D143" s="310">
        <f>IF(D$17=0,0,D$17/PPA_fec!D$17)</f>
        <v>0.67944468707880568</v>
      </c>
      <c r="E143" s="310">
        <f>IF(E$17=0,0,E$17/PPA_fec!E$17)</f>
        <v>0.69171891475180769</v>
      </c>
      <c r="F143" s="310">
        <f>IF(F$17=0,0,F$17/PPA_fec!F$17)</f>
        <v>0.69183496137775757</v>
      </c>
      <c r="G143" s="310">
        <f>IF(G$17=0,0,G$17/PPA_fec!G$17)</f>
        <v>0.69047776382994908</v>
      </c>
      <c r="H143" s="310">
        <f>IF(H$17=0,0,H$17/PPA_fec!H$17)</f>
        <v>0.69688520647913121</v>
      </c>
      <c r="I143" s="310">
        <f>IF(I$17=0,0,I$17/PPA_fec!I$17)</f>
        <v>0.70840446811361146</v>
      </c>
      <c r="J143" s="310">
        <f>IF(J$17=0,0,J$17/PPA_fec!J$17)</f>
        <v>0.7166779136978173</v>
      </c>
      <c r="K143" s="310">
        <f>IF(K$17=0,0,K$17/PPA_fec!K$17)</f>
        <v>0.71513710255124585</v>
      </c>
      <c r="L143" s="310">
        <f>IF(L$17=0,0,L$17/PPA_fec!L$17)</f>
        <v>0.71494437780419007</v>
      </c>
      <c r="M143" s="310">
        <f>IF(M$17=0,0,M$17/PPA_fec!M$17)</f>
        <v>0.71059035838561602</v>
      </c>
      <c r="N143" s="310">
        <f>IF(N$17=0,0,N$17/PPA_fec!N$17)</f>
        <v>0.7111431322884969</v>
      </c>
      <c r="O143" s="310">
        <f>IF(O$17=0,0,O$17/PPA_fec!O$17)</f>
        <v>0.71011607383814523</v>
      </c>
      <c r="P143" s="310">
        <f>IF(P$17=0,0,P$17/PPA_fec!P$17)</f>
        <v>0.70948826258905284</v>
      </c>
      <c r="Q143" s="310">
        <f>IF(Q$17=0,0,Q$17/PPA_fec!Q$17)</f>
        <v>0.71022350223481767</v>
      </c>
      <c r="R143" s="310">
        <f>IF(R$17=0,0,R$17/PPA_fec!R$17)</f>
        <v>0.71090755223537649</v>
      </c>
      <c r="S143" s="310">
        <f>IF(S$17=0,0,S$17/PPA_fec!S$17)</f>
        <v>0.71037110990723307</v>
      </c>
      <c r="T143" s="310">
        <f>IF(T$17=0,0,T$17/PPA_fec!T$17)</f>
        <v>0.70920465070072558</v>
      </c>
      <c r="U143" s="310">
        <f>IF(U$17=0,0,U$17/PPA_fec!U$17)</f>
        <v>0.7097387027929134</v>
      </c>
      <c r="V143" s="310">
        <f>IF(V$17=0,0,V$17/PPA_fec!V$17)</f>
        <v>0.71504861928798147</v>
      </c>
      <c r="W143" s="310">
        <f>IF(W$17=0,0,W$17/PPA_fec!W$17)</f>
        <v>0.72151764096468352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0.60699833435174322</v>
      </c>
      <c r="C144" s="311">
        <f>IF(C$30=0,0,C$30/PPA_fec!C$30)</f>
        <v>0.60779436138050968</v>
      </c>
      <c r="D144" s="311">
        <f>IF(D$30=0,0,D$30/PPA_fec!D$30)</f>
        <v>0.6077943613805098</v>
      </c>
      <c r="E144" s="311">
        <f>IF(E$30=0,0,E$30/PPA_fec!E$30)</f>
        <v>0.61382409023072326</v>
      </c>
      <c r="F144" s="311">
        <f>IF(F$30=0,0,F$30/PPA_fec!F$30)</f>
        <v>0.61594573878759729</v>
      </c>
      <c r="G144" s="311">
        <f>IF(G$30=0,0,G$30/PPA_fec!G$30)</f>
        <v>0.61594573878759729</v>
      </c>
      <c r="H144" s="311">
        <f>IF(H$30=0,0,H$30/PPA_fec!H$30)</f>
        <v>0.61594573878759717</v>
      </c>
      <c r="I144" s="311">
        <f>IF(I$30=0,0,I$30/PPA_fec!I$30)</f>
        <v>0.61594573878759762</v>
      </c>
      <c r="J144" s="311">
        <f>IF(J$30=0,0,J$30/PPA_fec!J$30)</f>
        <v>0.62067229662230738</v>
      </c>
      <c r="K144" s="311">
        <f>IF(K$30=0,0,K$30/PPA_fec!K$30)</f>
        <v>0.62067229662230761</v>
      </c>
      <c r="L144" s="311">
        <f>IF(L$30=0,0,L$30/PPA_fec!L$30)</f>
        <v>0.62067229662230761</v>
      </c>
      <c r="M144" s="311">
        <f>IF(M$30=0,0,M$30/PPA_fec!M$30)</f>
        <v>0.62067229662230783</v>
      </c>
      <c r="N144" s="311">
        <f>IF(N$30=0,0,N$30/PPA_fec!N$30)</f>
        <v>0.62067229662230772</v>
      </c>
      <c r="O144" s="311">
        <f>IF(O$30=0,0,O$30/PPA_fec!O$30)</f>
        <v>0.62067229662230738</v>
      </c>
      <c r="P144" s="311">
        <f>IF(P$30=0,0,P$30/PPA_fec!P$30)</f>
        <v>0.62067229662230783</v>
      </c>
      <c r="Q144" s="311">
        <f>IF(Q$30=0,0,Q$30/PPA_fec!Q$30)</f>
        <v>0.62067229662230761</v>
      </c>
      <c r="R144" s="311">
        <f>IF(R$30=0,0,R$30/PPA_fec!R$30)</f>
        <v>0.62067229662230783</v>
      </c>
      <c r="S144" s="311">
        <f>IF(S$30=0,0,S$30/PPA_fec!S$30)</f>
        <v>0.62067229662230761</v>
      </c>
      <c r="T144" s="311">
        <f>IF(T$30=0,0,T$30/PPA_fec!T$30)</f>
        <v>0.62067229662230727</v>
      </c>
      <c r="U144" s="311">
        <f>IF(U$30=0,0,U$30/PPA_fec!U$30)</f>
        <v>0.62067229662230727</v>
      </c>
      <c r="V144" s="311">
        <f>IF(V$30=0,0,V$30/PPA_fec!V$30)</f>
        <v>0.62067229662230761</v>
      </c>
      <c r="W144" s="311">
        <f>IF(W$30=0,0,W$30/PPA_fec!W$30)</f>
        <v>0.62067229662230727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0.70317014349298967</v>
      </c>
      <c r="C146" s="324">
        <f>IF(C$32=0,0,C$32/PPA_fec!C$32)</f>
        <v>0.69426303918406107</v>
      </c>
      <c r="D146" s="324">
        <f>IF(D$32=0,0,D$32/PPA_fec!D$32)</f>
        <v>0.70376273156707037</v>
      </c>
      <c r="E146" s="324">
        <f>IF(E$32=0,0,E$32/PPA_fec!E$32)</f>
        <v>0.71272722712441017</v>
      </c>
      <c r="F146" s="324">
        <f>IF(F$32=0,0,F$32/PPA_fec!F$32)</f>
        <v>0.71072712194039833</v>
      </c>
      <c r="G146" s="324">
        <f>IF(G$32=0,0,G$32/PPA_fec!G$32)</f>
        <v>0.71512573869743989</v>
      </c>
      <c r="H146" s="324">
        <f>IF(H$32=0,0,H$32/PPA_fec!H$32)</f>
        <v>0.71964948136067242</v>
      </c>
      <c r="I146" s="324">
        <f>IF(I$32=0,0,I$32/PPA_fec!I$32)</f>
        <v>0.73433392146783572</v>
      </c>
      <c r="J146" s="324">
        <f>IF(J$32=0,0,J$32/PPA_fec!J$32)</f>
        <v>0.74036347738726116</v>
      </c>
      <c r="K146" s="324">
        <f>IF(K$32=0,0,K$32/PPA_fec!K$32)</f>
        <v>0.73837511132786937</v>
      </c>
      <c r="L146" s="324">
        <f>IF(L$32=0,0,L$32/PPA_fec!L$32)</f>
        <v>0.74122249882261271</v>
      </c>
      <c r="M146" s="324">
        <f>IF(M$32=0,0,M$32/PPA_fec!M$32)</f>
        <v>0.73494456530534524</v>
      </c>
      <c r="N146" s="324">
        <f>IF(N$32=0,0,N$32/PPA_fec!N$32)</f>
        <v>0.73564628483553884</v>
      </c>
      <c r="O146" s="324">
        <f>IF(O$32=0,0,O$32/PPA_fec!O$32)</f>
        <v>0.73473721621861032</v>
      </c>
      <c r="P146" s="324">
        <f>IF(P$32=0,0,P$32/PPA_fec!P$32)</f>
        <v>0.74225353322596277</v>
      </c>
      <c r="Q146" s="324">
        <f>IF(Q$32=0,0,Q$32/PPA_fec!Q$32)</f>
        <v>0.7430387961004673</v>
      </c>
      <c r="R146" s="324">
        <f>IF(R$32=0,0,R$32/PPA_fec!R$32)</f>
        <v>0.75804289008525305</v>
      </c>
      <c r="S146" s="324">
        <f>IF(S$32=0,0,S$32/PPA_fec!S$32)</f>
        <v>0.76941639972164622</v>
      </c>
      <c r="T146" s="324">
        <f>IF(T$32=0,0,T$32/PPA_fec!T$32)</f>
        <v>0.77096055382954276</v>
      </c>
      <c r="U146" s="324">
        <f>IF(U$32=0,0,U$32/PPA_fec!U$32)</f>
        <v>0.77122509229827796</v>
      </c>
      <c r="V146" s="324">
        <f>IF(V$32=0,0,V$32/PPA_fec!V$32)</f>
        <v>0.77884295661372838</v>
      </c>
      <c r="W146" s="324">
        <f>IF(W$32=0,0,W$32/PPA_fec!W$32)</f>
        <v>0.78799457132100881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0.4628952880143038</v>
      </c>
      <c r="C147" s="307">
        <f>IF(C$33=0,0,C$33/PPA_fec!C$33)</f>
        <v>0.46289528801430374</v>
      </c>
      <c r="D147" s="307">
        <f>IF(D$33=0,0,D$33/PPA_fec!D$33)</f>
        <v>0.46584159735575326</v>
      </c>
      <c r="E147" s="307">
        <f>IF(E$33=0,0,E$33/PPA_fec!E$33)</f>
        <v>0.46584159735575303</v>
      </c>
      <c r="F147" s="307">
        <f>IF(F$33=0,0,F$33/PPA_fec!F$33)</f>
        <v>0.46584159735575315</v>
      </c>
      <c r="G147" s="307">
        <f>IF(G$33=0,0,G$33/PPA_fec!G$33)</f>
        <v>0.47015979223173504</v>
      </c>
      <c r="H147" s="307">
        <f>IF(H$33=0,0,H$33/PPA_fec!H$33)</f>
        <v>0.47015979223173487</v>
      </c>
      <c r="I147" s="307">
        <f>IF(I$33=0,0,I$33/PPA_fec!I$33)</f>
        <v>0.47303036108432195</v>
      </c>
      <c r="J147" s="307">
        <f>IF(J$33=0,0,J$33/PPA_fec!J$33)</f>
        <v>0.47303036108432217</v>
      </c>
      <c r="K147" s="307">
        <f>IF(K$33=0,0,K$33/PPA_fec!K$33)</f>
        <v>0.47303036108432206</v>
      </c>
      <c r="L147" s="307">
        <f>IF(L$33=0,0,L$33/PPA_fec!L$33)</f>
        <v>0.4772586592159847</v>
      </c>
      <c r="M147" s="307">
        <f>IF(M$33=0,0,M$33/PPA_fec!M$33)</f>
        <v>0.47725865921598459</v>
      </c>
      <c r="N147" s="307">
        <f>IF(N$33=0,0,N$33/PPA_fec!N$33)</f>
        <v>0.47725865921598465</v>
      </c>
      <c r="O147" s="307">
        <f>IF(O$33=0,0,O$33/PPA_fec!O$33)</f>
        <v>0.47725865921598454</v>
      </c>
      <c r="P147" s="307">
        <f>IF(P$33=0,0,P$33/PPA_fec!P$33)</f>
        <v>0.48380669113182029</v>
      </c>
      <c r="Q147" s="307">
        <f>IF(Q$33=0,0,Q$33/PPA_fec!Q$33)</f>
        <v>0.48380669113182023</v>
      </c>
      <c r="R147" s="307">
        <f>IF(R$33=0,0,R$33/PPA_fec!R$33)</f>
        <v>0.49042602201863822</v>
      </c>
      <c r="S147" s="307">
        <f>IF(S$33=0,0,S$33/PPA_fec!S$33)</f>
        <v>0.49638341981677436</v>
      </c>
      <c r="T147" s="307">
        <f>IF(T$33=0,0,T$33/PPA_fec!T$33)</f>
        <v>0.50174507783509703</v>
      </c>
      <c r="U147" s="307">
        <f>IF(U$33=0,0,U$33/PPA_fec!U$33)</f>
        <v>0.50283507757629631</v>
      </c>
      <c r="V147" s="307">
        <f>IF(V$33=0,0,V$33/PPA_fec!V$33)</f>
        <v>0.50283507757629631</v>
      </c>
      <c r="W147" s="307">
        <f>IF(W$33=0,0,W$33/PPA_fec!W$33)</f>
        <v>0.50283507757629609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0.12030976629238091</v>
      </c>
      <c r="C148" s="308">
        <f>IF(C$34=0,0,C$34/PPA_fec!C$34)</f>
        <v>0.12030976629238097</v>
      </c>
      <c r="D148" s="308">
        <f>IF(D$34=0,0,D$34/PPA_fec!D$34)</f>
        <v>0.12107553297325478</v>
      </c>
      <c r="E148" s="308">
        <f>IF(E$34=0,0,E$34/PPA_fec!E$34)</f>
        <v>0.12107553297325471</v>
      </c>
      <c r="F148" s="308">
        <f>IF(F$34=0,0,F$34/PPA_fec!F$34)</f>
        <v>0.12107553297325474</v>
      </c>
      <c r="G148" s="308">
        <f>IF(G$34=0,0,G$34/PPA_fec!G$34)</f>
        <v>0.12219786242828749</v>
      </c>
      <c r="H148" s="308">
        <f>IF(H$34=0,0,H$34/PPA_fec!H$34)</f>
        <v>0.12219786242828747</v>
      </c>
      <c r="I148" s="308">
        <f>IF(I$34=0,0,I$34/PPA_fec!I$34)</f>
        <v>0.12294394361926794</v>
      </c>
      <c r="J148" s="308">
        <f>IF(J$34=0,0,J$34/PPA_fec!J$34)</f>
        <v>0.12294394361926782</v>
      </c>
      <c r="K148" s="308">
        <f>IF(K$34=0,0,K$34/PPA_fec!K$34)</f>
        <v>0.12294394361926793</v>
      </c>
      <c r="L148" s="308">
        <f>IF(L$34=0,0,L$34/PPA_fec!L$34)</f>
        <v>0.12404290827327655</v>
      </c>
      <c r="M148" s="308">
        <f>IF(M$34=0,0,M$34/PPA_fec!M$34)</f>
        <v>0.12404290827327649</v>
      </c>
      <c r="N148" s="308">
        <f>IF(N$34=0,0,N$34/PPA_fec!N$34)</f>
        <v>0.12404290827327651</v>
      </c>
      <c r="O148" s="308">
        <f>IF(O$34=0,0,O$34/PPA_fec!O$34)</f>
        <v>0.12404290827327649</v>
      </c>
      <c r="P148" s="308">
        <f>IF(P$34=0,0,P$34/PPA_fec!P$34)</f>
        <v>0.12574478817974222</v>
      </c>
      <c r="Q148" s="308">
        <f>IF(Q$34=0,0,Q$34/PPA_fec!Q$34)</f>
        <v>0.12574478817974225</v>
      </c>
      <c r="R148" s="308">
        <f>IF(R$34=0,0,R$34/PPA_fec!R$34)</f>
        <v>0.12908253296132444</v>
      </c>
      <c r="S148" s="308">
        <f>IF(S$34=0,0,S$34/PPA_fec!S$34)</f>
        <v>0.13069040068721988</v>
      </c>
      <c r="T148" s="308">
        <f>IF(T$34=0,0,T$34/PPA_fec!T$34)</f>
        <v>0.13069040068721999</v>
      </c>
      <c r="U148" s="308">
        <f>IF(U$34=0,0,U$34/PPA_fec!U$34)</f>
        <v>0.13069040068722002</v>
      </c>
      <c r="V148" s="308">
        <f>IF(V$34=0,0,V$34/PPA_fec!V$34)</f>
        <v>0.13069040068721999</v>
      </c>
      <c r="W148" s="308">
        <f>IF(W$34=0,0,W$34/PPA_fec!W$34)</f>
        <v>0.13069040068721999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0.65953416513791463</v>
      </c>
      <c r="C149" s="308">
        <f>IF(C$35=0,0,C$35/PPA_fec!C$35)</f>
        <v>0.65953416513791463</v>
      </c>
      <c r="D149" s="308">
        <f>IF(D$35=0,0,D$35/PPA_fec!D$35)</f>
        <v>0.66373207279017565</v>
      </c>
      <c r="E149" s="308">
        <f>IF(E$35=0,0,E$35/PPA_fec!E$35)</f>
        <v>0.66373207279017565</v>
      </c>
      <c r="F149" s="308">
        <f>IF(F$35=0,0,F$35/PPA_fec!F$35)</f>
        <v>0.66373207279017576</v>
      </c>
      <c r="G149" s="308">
        <f>IF(G$35=0,0,G$35/PPA_fec!G$35)</f>
        <v>0.66988464579356632</v>
      </c>
      <c r="H149" s="308">
        <f>IF(H$35=0,0,H$35/PPA_fec!H$35)</f>
        <v>0.66988464579356621</v>
      </c>
      <c r="I149" s="308">
        <f>IF(I$35=0,0,I$35/PPA_fec!I$35)</f>
        <v>0.67397463824041837</v>
      </c>
      <c r="J149" s="308">
        <f>IF(J$35=0,0,J$35/PPA_fec!J$35)</f>
        <v>0.67397463824041837</v>
      </c>
      <c r="K149" s="308">
        <f>IF(K$35=0,0,K$35/PPA_fec!K$35)</f>
        <v>0.67397463824041826</v>
      </c>
      <c r="L149" s="308">
        <f>IF(L$35=0,0,L$35/PPA_fec!L$35)</f>
        <v>0.67999912617630354</v>
      </c>
      <c r="M149" s="308">
        <f>IF(M$35=0,0,M$35/PPA_fec!M$35)</f>
        <v>0.67999912617630354</v>
      </c>
      <c r="N149" s="308">
        <f>IF(N$35=0,0,N$35/PPA_fec!N$35)</f>
        <v>0.67999912617630365</v>
      </c>
      <c r="O149" s="308">
        <f>IF(O$35=0,0,O$35/PPA_fec!O$35)</f>
        <v>0.67999912617630343</v>
      </c>
      <c r="P149" s="308">
        <f>IF(P$35=0,0,P$35/PPA_fec!P$35)</f>
        <v>0.68861521547440629</v>
      </c>
      <c r="Q149" s="308">
        <f>IF(Q$35=0,0,Q$35/PPA_fec!Q$35)</f>
        <v>0.68932877561264327</v>
      </c>
      <c r="R149" s="308">
        <f>IF(R$35=0,0,R$35/PPA_fec!R$35)</f>
        <v>0.6970118999671121</v>
      </c>
      <c r="S149" s="308">
        <f>IF(S$35=0,0,S$35/PPA_fec!S$35)</f>
        <v>0.70392671188613398</v>
      </c>
      <c r="T149" s="308">
        <f>IF(T$35=0,0,T$35/PPA_fec!T$35)</f>
        <v>0.71015004261325365</v>
      </c>
      <c r="U149" s="308">
        <f>IF(U$35=0,0,U$35/PPA_fec!U$35)</f>
        <v>0.71575104026766123</v>
      </c>
      <c r="V149" s="308">
        <f>IF(V$35=0,0,V$35/PPA_fec!V$35)</f>
        <v>0.71644046003141293</v>
      </c>
      <c r="W149" s="308">
        <f>IF(W$35=0,0,W$35/PPA_fec!W$35)</f>
        <v>0.71644046003141282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0.46484701696794678</v>
      </c>
      <c r="C150" s="308">
        <f>IF(C$36=0,0,C$36/PPA_fec!C$36)</f>
        <v>0.46484701696794678</v>
      </c>
      <c r="D150" s="308">
        <f>IF(D$36=0,0,D$36/PPA_fec!D$36)</f>
        <v>0.46780574898337207</v>
      </c>
      <c r="E150" s="308">
        <f>IF(E$36=0,0,E$36/PPA_fec!E$36)</f>
        <v>0.46780574898337213</v>
      </c>
      <c r="F150" s="308">
        <f>IF(F$36=0,0,F$36/PPA_fec!F$36)</f>
        <v>0.46780574898337213</v>
      </c>
      <c r="G150" s="308">
        <f>IF(G$36=0,0,G$36/PPA_fec!G$36)</f>
        <v>0.47214215088410688</v>
      </c>
      <c r="H150" s="308">
        <f>IF(H$36=0,0,H$36/PPA_fec!H$36)</f>
        <v>0.47214215088410694</v>
      </c>
      <c r="I150" s="308">
        <f>IF(I$36=0,0,I$36/PPA_fec!I$36)</f>
        <v>0.47502482306219351</v>
      </c>
      <c r="J150" s="308">
        <f>IF(J$36=0,0,J$36/PPA_fec!J$36)</f>
        <v>0.47502482306219362</v>
      </c>
      <c r="K150" s="308">
        <f>IF(K$36=0,0,K$36/PPA_fec!K$36)</f>
        <v>0.47502482306219351</v>
      </c>
      <c r="L150" s="308">
        <f>IF(L$36=0,0,L$36/PPA_fec!L$36)</f>
        <v>0.47927094918239233</v>
      </c>
      <c r="M150" s="308">
        <f>IF(M$36=0,0,M$36/PPA_fec!M$36)</f>
        <v>0.47927094918239221</v>
      </c>
      <c r="N150" s="308">
        <f>IF(N$36=0,0,N$36/PPA_fec!N$36)</f>
        <v>0.47927094918239249</v>
      </c>
      <c r="O150" s="308">
        <f>IF(O$36=0,0,O$36/PPA_fec!O$36)</f>
        <v>0.47927094918239249</v>
      </c>
      <c r="P150" s="308">
        <f>IF(P$36=0,0,P$36/PPA_fec!P$36)</f>
        <v>0.48584658989833995</v>
      </c>
      <c r="Q150" s="308">
        <f>IF(Q$36=0,0,Q$36/PPA_fec!Q$36)</f>
        <v>0.48584658989833973</v>
      </c>
      <c r="R150" s="308">
        <f>IF(R$36=0,0,R$36/PPA_fec!R$36)</f>
        <v>0.49874280566646084</v>
      </c>
      <c r="S150" s="308">
        <f>IF(S$36=0,0,S$36/PPA_fec!S$36)</f>
        <v>0.50495520669669158</v>
      </c>
      <c r="T150" s="308">
        <f>IF(T$36=0,0,T$36/PPA_fec!T$36)</f>
        <v>0.50495520669669147</v>
      </c>
      <c r="U150" s="308">
        <f>IF(U$36=0,0,U$36/PPA_fec!U$36)</f>
        <v>0.50495520669669181</v>
      </c>
      <c r="V150" s="308">
        <f>IF(V$36=0,0,V$36/PPA_fec!V$36)</f>
        <v>0.50495520669669136</v>
      </c>
      <c r="W150" s="308">
        <f>IF(W$36=0,0,W$36/PPA_fec!W$36)</f>
        <v>0.50495520669669169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0.70841704180100529</v>
      </c>
      <c r="C151" s="309">
        <f>IF(C$37=0,0,C$37/PPA_fec!C$37)</f>
        <v>0.7421884362768536</v>
      </c>
      <c r="D151" s="309">
        <f>IF(D$37=0,0,D$37/PPA_fec!D$37)</f>
        <v>0.72332994602347067</v>
      </c>
      <c r="E151" s="309">
        <f>IF(E$37=0,0,E$37/PPA_fec!E$37)</f>
        <v>0.70026725060178219</v>
      </c>
      <c r="F151" s="309">
        <f>IF(F$37=0,0,F$37/PPA_fec!F$37)</f>
        <v>0.69599992474319572</v>
      </c>
      <c r="G151" s="309">
        <f>IF(G$37=0,0,G$37/PPA_fec!G$37)</f>
        <v>0.70611313332982228</v>
      </c>
      <c r="H151" s="309">
        <f>IF(H$37=0,0,H$37/PPA_fec!H$37)</f>
        <v>0.72922657009195357</v>
      </c>
      <c r="I151" s="309">
        <f>IF(I$37=0,0,I$37/PPA_fec!I$37)</f>
        <v>0.76093718310788805</v>
      </c>
      <c r="J151" s="309">
        <f>IF(J$37=0,0,J$37/PPA_fec!J$37)</f>
        <v>0.73814558452563428</v>
      </c>
      <c r="K151" s="309">
        <f>IF(K$37=0,0,K$37/PPA_fec!K$37)</f>
        <v>0.7389630786597392</v>
      </c>
      <c r="L151" s="309">
        <f>IF(L$37=0,0,L$37/PPA_fec!L$37)</f>
        <v>0.77620625621039652</v>
      </c>
      <c r="M151" s="309">
        <f>IF(M$37=0,0,M$37/PPA_fec!M$37)</f>
        <v>0.7842024101956353</v>
      </c>
      <c r="N151" s="309">
        <f>IF(N$37=0,0,N$37/PPA_fec!N$37)</f>
        <v>0.78523691815776064</v>
      </c>
      <c r="O151" s="309">
        <f>IF(O$37=0,0,O$37/PPA_fec!O$37)</f>
        <v>0.78323445798851044</v>
      </c>
      <c r="P151" s="309">
        <f>IF(P$37=0,0,P$37/PPA_fec!P$37)</f>
        <v>0.80788047295873111</v>
      </c>
      <c r="Q151" s="309">
        <f>IF(Q$37=0,0,Q$37/PPA_fec!Q$37)</f>
        <v>0.80997905802088965</v>
      </c>
      <c r="R151" s="309">
        <f>IF(R$37=0,0,R$37/PPA_fec!R$37)</f>
        <v>0.82997475316483227</v>
      </c>
      <c r="S151" s="309">
        <f>IF(S$37=0,0,S$37/PPA_fec!S$37)</f>
        <v>0.83881839628209975</v>
      </c>
      <c r="T151" s="309">
        <f>IF(T$37=0,0,T$37/PPA_fec!T$37)</f>
        <v>0.83766618683492799</v>
      </c>
      <c r="U151" s="309">
        <f>IF(U$37=0,0,U$37/PPA_fec!U$37)</f>
        <v>0.84255881426594936</v>
      </c>
      <c r="V151" s="309">
        <f>IF(V$37=0,0,V$37/PPA_fec!V$37)</f>
        <v>0.8405263047037479</v>
      </c>
      <c r="W151" s="309">
        <f>IF(W$37=0,0,W$37/PPA_fec!W$37)</f>
        <v>0.83874401600776172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0.64066113687220316</v>
      </c>
      <c r="C152" s="310">
        <f>IF(C$43=0,0,C$43/PPA_fec!C$43)</f>
        <v>0.63284045847307357</v>
      </c>
      <c r="D152" s="310">
        <f>IF(D$43=0,0,D$43/PPA_fec!D$43)</f>
        <v>0.64138362408534733</v>
      </c>
      <c r="E152" s="310">
        <f>IF(E$43=0,0,E$43/PPA_fec!E$43)</f>
        <v>0.64946955377405169</v>
      </c>
      <c r="F152" s="310">
        <f>IF(F$43=0,0,F$43/PPA_fec!F$43)</f>
        <v>0.64959545320102952</v>
      </c>
      <c r="G152" s="310">
        <f>IF(G$43=0,0,G$43/PPA_fec!G$43)</f>
        <v>0.65342688629645662</v>
      </c>
      <c r="H152" s="310">
        <f>IF(H$43=0,0,H$43/PPA_fec!H$43)</f>
        <v>0.65055038589831793</v>
      </c>
      <c r="I152" s="310">
        <f>IF(I$43=0,0,I$43/PPA_fec!I$43)</f>
        <v>0.65228563456267807</v>
      </c>
      <c r="J152" s="310">
        <f>IF(J$43=0,0,J$43/PPA_fec!J$43)</f>
        <v>0.65887892224488209</v>
      </c>
      <c r="K152" s="310">
        <f>IF(K$43=0,0,K$43/PPA_fec!K$43)</f>
        <v>0.65797442186217014</v>
      </c>
      <c r="L152" s="310">
        <f>IF(L$43=0,0,L$43/PPA_fec!L$43)</f>
        <v>0.65665345894122717</v>
      </c>
      <c r="M152" s="310">
        <f>IF(M$43=0,0,M$43/PPA_fec!M$43)</f>
        <v>0.65400463469232006</v>
      </c>
      <c r="N152" s="310">
        <f>IF(N$43=0,0,N$43/PPA_fec!N$43)</f>
        <v>0.65410291710325952</v>
      </c>
      <c r="O152" s="310">
        <f>IF(O$43=0,0,O$43/PPA_fec!O$43)</f>
        <v>0.65438015399246441</v>
      </c>
      <c r="P152" s="310">
        <f>IF(P$43=0,0,P$43/PPA_fec!P$43)</f>
        <v>0.66078163807080981</v>
      </c>
      <c r="Q152" s="310">
        <f>IF(Q$43=0,0,Q$43/PPA_fec!Q$43)</f>
        <v>0.66074761400770676</v>
      </c>
      <c r="R152" s="310">
        <f>IF(R$43=0,0,R$43/PPA_fec!R$43)</f>
        <v>0.67134727140821004</v>
      </c>
      <c r="S152" s="310">
        <f>IF(S$43=0,0,S$43/PPA_fec!S$43)</f>
        <v>0.6807516513387929</v>
      </c>
      <c r="T152" s="310">
        <f>IF(T$43=0,0,T$43/PPA_fec!T$43)</f>
        <v>0.6863950505310138</v>
      </c>
      <c r="U152" s="310">
        <f>IF(U$43=0,0,U$43/PPA_fec!U$43)</f>
        <v>0.68618455462730132</v>
      </c>
      <c r="V152" s="310">
        <f>IF(V$43=0,0,V$43/PPA_fec!V$43)</f>
        <v>0.68830580015193354</v>
      </c>
      <c r="W152" s="310">
        <f>IF(W$43=0,0,W$43/PPA_fec!W$43)</f>
        <v>0.69065097037475598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0.7235603722596603</v>
      </c>
      <c r="C153" s="310">
        <f>IF(C$56=0,0,C$56/PPA_fec!C$56)</f>
        <v>0.71382728157505482</v>
      </c>
      <c r="D153" s="310">
        <f>IF(D$56=0,0,D$56/PPA_fec!D$56)</f>
        <v>0.72394314600963106</v>
      </c>
      <c r="E153" s="310">
        <f>IF(E$56=0,0,E$56/PPA_fec!E$56)</f>
        <v>0.73367825714639523</v>
      </c>
      <c r="F153" s="310">
        <f>IF(F$56=0,0,F$56/PPA_fec!F$56)</f>
        <v>0.73128116745811467</v>
      </c>
      <c r="G153" s="310">
        <f>IF(G$56=0,0,G$56/PPA_fec!G$56)</f>
        <v>0.73571829306303871</v>
      </c>
      <c r="H153" s="310">
        <f>IF(H$56=0,0,H$56/PPA_fec!H$56)</f>
        <v>0.74155037206080987</v>
      </c>
      <c r="I153" s="310">
        <f>IF(I$56=0,0,I$56/PPA_fec!I$56)</f>
        <v>0.75926352033766531</v>
      </c>
      <c r="J153" s="310">
        <f>IF(J$56=0,0,J$56/PPA_fec!J$56)</f>
        <v>0.76529045959952935</v>
      </c>
      <c r="K153" s="310">
        <f>IF(K$56=0,0,K$56/PPA_fec!K$56)</f>
        <v>0.76302498910199845</v>
      </c>
      <c r="L153" s="310">
        <f>IF(L$56=0,0,L$56/PPA_fec!L$56)</f>
        <v>0.76684947840189499</v>
      </c>
      <c r="M153" s="310">
        <f>IF(M$56=0,0,M$56/PPA_fec!M$56)</f>
        <v>0.75960805257916109</v>
      </c>
      <c r="N153" s="310">
        <f>IF(N$56=0,0,N$56/PPA_fec!N$56)</f>
        <v>0.76045814813371526</v>
      </c>
      <c r="O153" s="310">
        <f>IF(O$56=0,0,O$56/PPA_fec!O$56)</f>
        <v>0.75920501397574347</v>
      </c>
      <c r="P153" s="310">
        <f>IF(P$56=0,0,P$56/PPA_fec!P$56)</f>
        <v>0.76709169230709651</v>
      </c>
      <c r="Q153" s="310">
        <f>IF(Q$56=0,0,Q$56/PPA_fec!Q$56)</f>
        <v>0.7680631956256363</v>
      </c>
      <c r="R153" s="310">
        <f>IF(R$56=0,0,R$56/PPA_fec!R$56)</f>
        <v>0.78395746405725286</v>
      </c>
      <c r="S153" s="310">
        <f>IF(S$56=0,0,S$56/PPA_fec!S$56)</f>
        <v>0.79588538378994145</v>
      </c>
      <c r="T153" s="310">
        <f>IF(T$56=0,0,T$56/PPA_fec!T$56)</f>
        <v>0.79685171472394445</v>
      </c>
      <c r="U153" s="310">
        <f>IF(U$56=0,0,U$56/PPA_fec!U$56)</f>
        <v>0.79717256310449014</v>
      </c>
      <c r="V153" s="310">
        <f>IF(V$56=0,0,V$56/PPA_fec!V$56)</f>
        <v>0.80623593985964004</v>
      </c>
      <c r="W153" s="310">
        <f>IF(W$56=0,0,W$56/PPA_fec!W$56)</f>
        <v>0.81722915294174914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0.70245446835136416</v>
      </c>
      <c r="C154" s="311">
        <f>IF(C$69=0,0,C$69/PPA_fec!C$69)</f>
        <v>0.695630576683123</v>
      </c>
      <c r="D154" s="311">
        <f>IF(D$69=0,0,D$69/PPA_fec!D$69)</f>
        <v>0.70386645404598236</v>
      </c>
      <c r="E154" s="311">
        <f>IF(E$69=0,0,E$69/PPA_fec!E$69)</f>
        <v>0.71093139929012317</v>
      </c>
      <c r="F154" s="311">
        <f>IF(F$69=0,0,F$69/PPA_fec!F$69)</f>
        <v>0.70853620950612983</v>
      </c>
      <c r="G154" s="311">
        <f>IF(G$69=0,0,G$69/PPA_fec!G$69)</f>
        <v>0.71341595930402846</v>
      </c>
      <c r="H154" s="311">
        <f>IF(H$69=0,0,H$69/PPA_fec!H$69)</f>
        <v>0.72032586316757252</v>
      </c>
      <c r="I154" s="311">
        <f>IF(I$69=0,0,I$69/PPA_fec!I$69)</f>
        <v>0.7400961407884632</v>
      </c>
      <c r="J154" s="311">
        <f>IF(J$69=0,0,J$69/PPA_fec!J$69)</f>
        <v>0.74287099586050354</v>
      </c>
      <c r="K154" s="311">
        <f>IF(K$69=0,0,K$69/PPA_fec!K$69)</f>
        <v>0.74091241026720167</v>
      </c>
      <c r="L154" s="311">
        <f>IF(L$69=0,0,L$69/PPA_fec!L$69)</f>
        <v>0.74868252829724924</v>
      </c>
      <c r="M154" s="311">
        <f>IF(M$69=0,0,M$69/PPA_fec!M$69)</f>
        <v>0.74248183976956539</v>
      </c>
      <c r="N154" s="311">
        <f>IF(N$69=0,0,N$69/PPA_fec!N$69)</f>
        <v>0.74338531262465235</v>
      </c>
      <c r="O154" s="311">
        <f>IF(O$69=0,0,O$69/PPA_fec!O$69)</f>
        <v>0.7417082617750328</v>
      </c>
      <c r="P154" s="311">
        <f>IF(P$69=0,0,P$69/PPA_fec!P$69)</f>
        <v>0.75118739015513947</v>
      </c>
      <c r="Q154" s="311">
        <f>IF(Q$69=0,0,Q$69/PPA_fec!Q$69)</f>
        <v>0.75238095161021656</v>
      </c>
      <c r="R154" s="311">
        <f>IF(R$69=0,0,R$69/PPA_fec!R$69)</f>
        <v>0.76775887704911072</v>
      </c>
      <c r="S154" s="311">
        <f>IF(S$69=0,0,S$69/PPA_fec!S$69)</f>
        <v>0.77889955706381264</v>
      </c>
      <c r="T154" s="311">
        <f>IF(T$69=0,0,T$69/PPA_fec!T$69)</f>
        <v>0.78001280375275661</v>
      </c>
      <c r="U154" s="311">
        <f>IF(U$69=0,0,U$69/PPA_fec!U$69)</f>
        <v>0.78120810216139802</v>
      </c>
      <c r="V154" s="311">
        <f>IF(V$69=0,0,V$69/PPA_fec!V$69)</f>
        <v>0.78996297992979758</v>
      </c>
      <c r="W154" s="311">
        <f>IF(W$69=0,0,W$69/PPA_fec!W$69)</f>
        <v>0.80081960954816689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0.76403178253350934</v>
      </c>
      <c r="C156" s="324">
        <f>IF(C$83=0,0,C$83/PPA_fec!C$83)</f>
        <v>0.76678628345600963</v>
      </c>
      <c r="D156" s="324">
        <f>IF(D$83=0,0,D$83/PPA_fec!D$83)</f>
        <v>0.76474847859427308</v>
      </c>
      <c r="E156" s="324">
        <f>IF(E$83=0,0,E$83/PPA_fec!E$83)</f>
        <v>0.76655374193414805</v>
      </c>
      <c r="F156" s="324">
        <f>IF(F$83=0,0,F$83/PPA_fec!F$83)</f>
        <v>0.76838739165691772</v>
      </c>
      <c r="G156" s="324">
        <f>IF(G$83=0,0,G$83/PPA_fec!G$83)</f>
        <v>0.76955323999489555</v>
      </c>
      <c r="H156" s="324">
        <f>IF(H$83=0,0,H$83/PPA_fec!H$83)</f>
        <v>0.76688706922670991</v>
      </c>
      <c r="I156" s="324">
        <f>IF(I$83=0,0,I$83/PPA_fec!I$83)</f>
        <v>0.76645430000545234</v>
      </c>
      <c r="J156" s="324">
        <f>IF(J$83=0,0,J$83/PPA_fec!J$83)</f>
        <v>0.7680360655576145</v>
      </c>
      <c r="K156" s="324">
        <f>IF(K$83=0,0,K$83/PPA_fec!K$83)</f>
        <v>0.76807262009729371</v>
      </c>
      <c r="L156" s="324">
        <f>IF(L$83=0,0,L$83/PPA_fec!L$83)</f>
        <v>0.76748584339045178</v>
      </c>
      <c r="M156" s="324">
        <f>IF(M$83=0,0,M$83/PPA_fec!M$83)</f>
        <v>0.77240739170817896</v>
      </c>
      <c r="N156" s="324">
        <f>IF(N$83=0,0,N$83/PPA_fec!N$83)</f>
        <v>0.77255593978331527</v>
      </c>
      <c r="O156" s="324">
        <f>IF(O$83=0,0,O$83/PPA_fec!O$83)</f>
        <v>0.77304702870018083</v>
      </c>
      <c r="P156" s="324">
        <f>IF(P$83=0,0,P$83/PPA_fec!P$83)</f>
        <v>0.77683149270386054</v>
      </c>
      <c r="Q156" s="324">
        <f>IF(Q$83=0,0,Q$83/PPA_fec!Q$83)</f>
        <v>0.77719525144930379</v>
      </c>
      <c r="R156" s="324">
        <f>IF(R$83=0,0,R$83/PPA_fec!R$83)</f>
        <v>0.77655507012214764</v>
      </c>
      <c r="S156" s="324">
        <f>IF(S$83=0,0,S$83/PPA_fec!S$83)</f>
        <v>0.78537737413348685</v>
      </c>
      <c r="T156" s="324">
        <f>IF(T$83=0,0,T$83/PPA_fec!T$83)</f>
        <v>0.78516304421060301</v>
      </c>
      <c r="U156" s="324">
        <f>IF(U$83=0,0,U$83/PPA_fec!U$83)</f>
        <v>0.7853588723423367</v>
      </c>
      <c r="V156" s="324">
        <f>IF(V$83=0,0,V$83/PPA_fec!V$83)</f>
        <v>0.78403358221461572</v>
      </c>
      <c r="W156" s="324">
        <f>IF(W$83=0,0,W$83/PPA_fec!W$83)</f>
        <v>0.78233702443879594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0.5445000000000001</v>
      </c>
      <c r="C157" s="336">
        <f>IF(C$84=0,0,C$84/PPA_fec!C$84)</f>
        <v>0.54449999999999987</v>
      </c>
      <c r="D157" s="336">
        <f>IF(D$84=0,0,D$84/PPA_fec!D$84)</f>
        <v>0.54450000000000032</v>
      </c>
      <c r="E157" s="336">
        <f>IF(E$84=0,0,E$84/PPA_fec!E$84)</f>
        <v>0.54450000000000021</v>
      </c>
      <c r="F157" s="336">
        <f>IF(F$84=0,0,F$84/PPA_fec!F$84)</f>
        <v>0.54449999999999965</v>
      </c>
      <c r="G157" s="336">
        <f>IF(G$84=0,0,G$84/PPA_fec!G$84)</f>
        <v>0.54449999999999987</v>
      </c>
      <c r="H157" s="336">
        <f>IF(H$84=0,0,H$84/PPA_fec!H$84)</f>
        <v>0.5445000000000001</v>
      </c>
      <c r="I157" s="336">
        <f>IF(I$84=0,0,I$84/PPA_fec!I$84)</f>
        <v>0.54450000000000021</v>
      </c>
      <c r="J157" s="336">
        <f>IF(J$84=0,0,J$84/PPA_fec!J$84)</f>
        <v>0.54449999999999998</v>
      </c>
      <c r="K157" s="336">
        <f>IF(K$84=0,0,K$84/PPA_fec!K$84)</f>
        <v>0.54450000000000021</v>
      </c>
      <c r="L157" s="336">
        <f>IF(L$84=0,0,L$84/PPA_fec!L$84)</f>
        <v>0.54449999999999987</v>
      </c>
      <c r="M157" s="336">
        <f>IF(M$84=0,0,M$84/PPA_fec!M$84)</f>
        <v>0.54449999999999998</v>
      </c>
      <c r="N157" s="336">
        <f>IF(N$84=0,0,N$84/PPA_fec!N$84)</f>
        <v>0.5445000000000001</v>
      </c>
      <c r="O157" s="336">
        <f>IF(O$84=0,0,O$84/PPA_fec!O$84)</f>
        <v>0.54449999999999987</v>
      </c>
      <c r="P157" s="336">
        <f>IF(P$84=0,0,P$84/PPA_fec!P$84)</f>
        <v>0.54449999999999987</v>
      </c>
      <c r="Q157" s="336">
        <f>IF(Q$84=0,0,Q$84/PPA_fec!Q$84)</f>
        <v>0.54449999999999998</v>
      </c>
      <c r="R157" s="336">
        <f>IF(R$84=0,0,R$84/PPA_fec!R$84)</f>
        <v>0.54449999999999998</v>
      </c>
      <c r="S157" s="336">
        <f>IF(S$84=0,0,S$84/PPA_fec!S$84)</f>
        <v>0.54449999999999998</v>
      </c>
      <c r="T157" s="336">
        <f>IF(T$84=0,0,T$84/PPA_fec!T$84)</f>
        <v>0.54449999999999987</v>
      </c>
      <c r="U157" s="336">
        <f>IF(U$84=0,0,U$84/PPA_fec!U$84)</f>
        <v>0.54449999999999976</v>
      </c>
      <c r="V157" s="336">
        <f>IF(V$84=0,0,V$84/PPA_fec!V$84)</f>
        <v>0.54449999999999998</v>
      </c>
      <c r="W157" s="336">
        <f>IF(W$84=0,0,W$84/PPA_fec!W$84)</f>
        <v>0.54449999999999976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0.16414135381226808</v>
      </c>
      <c r="C158" s="337">
        <f>IF(C$85=0,0,C$85/PPA_fec!C$85)</f>
        <v>0.1645026045862987</v>
      </c>
      <c r="D158" s="337">
        <f>IF(D$85=0,0,D$85/PPA_fec!D$85)</f>
        <v>0.16480679471370857</v>
      </c>
      <c r="E158" s="337">
        <f>IF(E$85=0,0,E$85/PPA_fec!E$85)</f>
        <v>0.16510150139759516</v>
      </c>
      <c r="F158" s="337">
        <f>IF(F$85=0,0,F$85/PPA_fec!F$85)</f>
        <v>0.16536673741309305</v>
      </c>
      <c r="G158" s="337">
        <f>IF(G$85=0,0,G$85/PPA_fec!G$85)</f>
        <v>0.16560544982704126</v>
      </c>
      <c r="H158" s="337">
        <f>IF(H$85=0,0,H$85/PPA_fec!H$85)</f>
        <v>0.16582029099959453</v>
      </c>
      <c r="I158" s="337">
        <f>IF(I$85=0,0,I$85/PPA_fec!I$85)</f>
        <v>0.16601364805489247</v>
      </c>
      <c r="J158" s="337">
        <f>IF(J$85=0,0,J$85/PPA_fec!J$85)</f>
        <v>0.16607632293704847</v>
      </c>
      <c r="K158" s="337">
        <f>IF(K$85=0,0,K$85/PPA_fec!K$85)</f>
        <v>0.16607632293704855</v>
      </c>
      <c r="L158" s="337">
        <f>IF(L$85=0,0,L$85/PPA_fec!L$85)</f>
        <v>0.16607632293704849</v>
      </c>
      <c r="M158" s="337">
        <f>IF(M$85=0,0,M$85/PPA_fec!M$85)</f>
        <v>0.16607632293704847</v>
      </c>
      <c r="N158" s="337">
        <f>IF(N$85=0,0,N$85/PPA_fec!N$85)</f>
        <v>0.16607632293704844</v>
      </c>
      <c r="O158" s="337">
        <f>IF(O$85=0,0,O$85/PPA_fec!O$85)</f>
        <v>0.16607632293704855</v>
      </c>
      <c r="P158" s="337">
        <f>IF(P$85=0,0,P$85/PPA_fec!P$85)</f>
        <v>0.16607632293704855</v>
      </c>
      <c r="Q158" s="337">
        <f>IF(Q$85=0,0,Q$85/PPA_fec!Q$85)</f>
        <v>0.16607632293704852</v>
      </c>
      <c r="R158" s="337">
        <f>IF(R$85=0,0,R$85/PPA_fec!R$85)</f>
        <v>0.16607632293704847</v>
      </c>
      <c r="S158" s="337">
        <f>IF(S$85=0,0,S$85/PPA_fec!S$85)</f>
        <v>0.16607632293704852</v>
      </c>
      <c r="T158" s="337">
        <f>IF(T$85=0,0,T$85/PPA_fec!T$85)</f>
        <v>0.16607632293704858</v>
      </c>
      <c r="U158" s="337">
        <f>IF(U$85=0,0,U$85/PPA_fec!U$85)</f>
        <v>0.16607632293704855</v>
      </c>
      <c r="V158" s="337">
        <f>IF(V$85=0,0,V$85/PPA_fec!V$85)</f>
        <v>0.1660763229370486</v>
      </c>
      <c r="W158" s="337">
        <f>IF(W$85=0,0,W$85/PPA_fec!W$85)</f>
        <v>0.16607632293704852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0.75849841896575698</v>
      </c>
      <c r="C159" s="337">
        <f>IF(C$86=0,0,C$86/PPA_fec!C$86)</f>
        <v>0.75849841896575709</v>
      </c>
      <c r="D159" s="337">
        <f>IF(D$86=0,0,D$86/PPA_fec!D$86)</f>
        <v>0.75849841896575709</v>
      </c>
      <c r="E159" s="337">
        <f>IF(E$86=0,0,E$86/PPA_fec!E$86)</f>
        <v>0.7584984189657572</v>
      </c>
      <c r="F159" s="337">
        <f>IF(F$86=0,0,F$86/PPA_fec!F$86)</f>
        <v>0.75849841896575698</v>
      </c>
      <c r="G159" s="337">
        <f>IF(G$86=0,0,G$86/PPA_fec!G$86)</f>
        <v>0.75849841896575709</v>
      </c>
      <c r="H159" s="337">
        <f>IF(H$86=0,0,H$86/PPA_fec!H$86)</f>
        <v>0.75849841896575709</v>
      </c>
      <c r="I159" s="337">
        <f>IF(I$86=0,0,I$86/PPA_fec!I$86)</f>
        <v>0.75849841896575709</v>
      </c>
      <c r="J159" s="337">
        <f>IF(J$86=0,0,J$86/PPA_fec!J$86)</f>
        <v>0.75849841896575709</v>
      </c>
      <c r="K159" s="337">
        <f>IF(K$86=0,0,K$86/PPA_fec!K$86)</f>
        <v>0.75849841896575698</v>
      </c>
      <c r="L159" s="337">
        <f>IF(L$86=0,0,L$86/PPA_fec!L$86)</f>
        <v>0.7584984189657572</v>
      </c>
      <c r="M159" s="337">
        <f>IF(M$86=0,0,M$86/PPA_fec!M$86)</f>
        <v>0.75849841896575709</v>
      </c>
      <c r="N159" s="337">
        <f>IF(N$86=0,0,N$86/PPA_fec!N$86)</f>
        <v>0.75849841896575709</v>
      </c>
      <c r="O159" s="337">
        <f>IF(O$86=0,0,O$86/PPA_fec!O$86)</f>
        <v>0.75849841896575698</v>
      </c>
      <c r="P159" s="337">
        <f>IF(P$86=0,0,P$86/PPA_fec!P$86)</f>
        <v>0.75849841896575698</v>
      </c>
      <c r="Q159" s="337">
        <f>IF(Q$86=0,0,Q$86/PPA_fec!Q$86)</f>
        <v>0.75849841896575709</v>
      </c>
      <c r="R159" s="337">
        <f>IF(R$86=0,0,R$86/PPA_fec!R$86)</f>
        <v>0.7584984189657572</v>
      </c>
      <c r="S159" s="337">
        <f>IF(S$86=0,0,S$86/PPA_fec!S$86)</f>
        <v>0.75849841896575709</v>
      </c>
      <c r="T159" s="337">
        <f>IF(T$86=0,0,T$86/PPA_fec!T$86)</f>
        <v>0.7584984189657572</v>
      </c>
      <c r="U159" s="337">
        <f>IF(U$86=0,0,U$86/PPA_fec!U$86)</f>
        <v>0.7584984189657572</v>
      </c>
      <c r="V159" s="337">
        <f>IF(V$86=0,0,V$86/PPA_fec!V$86)</f>
        <v>0.75849841896575709</v>
      </c>
      <c r="W159" s="337">
        <f>IF(W$86=0,0,W$86/PPA_fec!W$86)</f>
        <v>0.75849841896575698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0.64500695745976311</v>
      </c>
      <c r="C160" s="337">
        <f>IF(C$87=0,0,C$87/PPA_fec!C$87)</f>
        <v>0.64500695745976311</v>
      </c>
      <c r="D160" s="337">
        <f>IF(D$87=0,0,D$87/PPA_fec!D$87)</f>
        <v>0.64500695745976311</v>
      </c>
      <c r="E160" s="337">
        <f>IF(E$87=0,0,E$87/PPA_fec!E$87)</f>
        <v>0.645006957459763</v>
      </c>
      <c r="F160" s="337">
        <f>IF(F$87=0,0,F$87/PPA_fec!F$87)</f>
        <v>0.645006957459763</v>
      </c>
      <c r="G160" s="337">
        <f>IF(G$87=0,0,G$87/PPA_fec!G$87)</f>
        <v>0.64500695745976311</v>
      </c>
      <c r="H160" s="337">
        <f>IF(H$87=0,0,H$87/PPA_fec!H$87)</f>
        <v>0.64500695745976311</v>
      </c>
      <c r="I160" s="337">
        <f>IF(I$87=0,0,I$87/PPA_fec!I$87)</f>
        <v>0.64500695745976311</v>
      </c>
      <c r="J160" s="337">
        <f>IF(J$87=0,0,J$87/PPA_fec!J$87)</f>
        <v>0.64500695745976289</v>
      </c>
      <c r="K160" s="337">
        <f>IF(K$87=0,0,K$87/PPA_fec!K$87)</f>
        <v>0.64500695745976311</v>
      </c>
      <c r="L160" s="337">
        <f>IF(L$87=0,0,L$87/PPA_fec!L$87)</f>
        <v>0.64500695745976311</v>
      </c>
      <c r="M160" s="337">
        <f>IF(M$87=0,0,M$87/PPA_fec!M$87)</f>
        <v>0.64500695745976289</v>
      </c>
      <c r="N160" s="337">
        <f>IF(N$87=0,0,N$87/PPA_fec!N$87)</f>
        <v>0.64500695745976289</v>
      </c>
      <c r="O160" s="337">
        <f>IF(O$87=0,0,O$87/PPA_fec!O$87)</f>
        <v>0.64500695745976289</v>
      </c>
      <c r="P160" s="337">
        <f>IF(P$87=0,0,P$87/PPA_fec!P$87)</f>
        <v>0.64500695745976322</v>
      </c>
      <c r="Q160" s="337">
        <f>IF(Q$87=0,0,Q$87/PPA_fec!Q$87)</f>
        <v>0.64500695745976289</v>
      </c>
      <c r="R160" s="337">
        <f>IF(R$87=0,0,R$87/PPA_fec!R$87)</f>
        <v>0.645006957459763</v>
      </c>
      <c r="S160" s="337">
        <f>IF(S$87=0,0,S$87/PPA_fec!S$87)</f>
        <v>0.64500695745976289</v>
      </c>
      <c r="T160" s="337">
        <f>IF(T$87=0,0,T$87/PPA_fec!T$87)</f>
        <v>0.64500695745976289</v>
      </c>
      <c r="U160" s="337">
        <f>IF(U$87=0,0,U$87/PPA_fec!U$87)</f>
        <v>0.64500695745976311</v>
      </c>
      <c r="V160" s="337">
        <f>IF(V$87=0,0,V$87/PPA_fec!V$87)</f>
        <v>0.645006957459763</v>
      </c>
      <c r="W160" s="337">
        <f>IF(W$87=0,0,W$87/PPA_fec!W$87)</f>
        <v>0.64500695745976322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1.0025832591821913</v>
      </c>
      <c r="C161" s="338">
        <f>IF(C$88=0,0,C$88/PPA_fec!C$88)</f>
        <v>1.0546363448818079</v>
      </c>
      <c r="D161" s="338">
        <f>IF(D$88=0,0,D$88/PPA_fec!D$88)</f>
        <v>1.0213379972398844</v>
      </c>
      <c r="E161" s="338">
        <f>IF(E$88=0,0,E$88/PPA_fec!E$88)</f>
        <v>0.99247279576412295</v>
      </c>
      <c r="F161" s="338">
        <f>IF(F$88=0,0,F$88/PPA_fec!F$88)</f>
        <v>0.99077335469000505</v>
      </c>
      <c r="G161" s="338">
        <f>IF(G$88=0,0,G$88/PPA_fec!G$88)</f>
        <v>1.0057615329208456</v>
      </c>
      <c r="H161" s="338">
        <f>IF(H$88=0,0,H$88/PPA_fec!H$88)</f>
        <v>1.0386834607135296</v>
      </c>
      <c r="I161" s="338">
        <f>IF(I$88=0,0,I$88/PPA_fec!I$88)</f>
        <v>1.0904724593503259</v>
      </c>
      <c r="J161" s="338">
        <f>IF(J$88=0,0,J$88/PPA_fec!J$88)</f>
        <v>1.0640879271324066</v>
      </c>
      <c r="K161" s="338">
        <f>IF(K$88=0,0,K$88/PPA_fec!K$88)</f>
        <v>1.0652664014833186</v>
      </c>
      <c r="L161" s="338">
        <f>IF(L$88=0,0,L$88/PPA_fec!L$88)</f>
        <v>1.1090415778181921</v>
      </c>
      <c r="M161" s="338">
        <f>IF(M$88=0,0,M$88/PPA_fec!M$88)</f>
        <v>1.1402010703494692</v>
      </c>
      <c r="N161" s="338">
        <f>IF(N$88=0,0,N$88/PPA_fec!N$88)</f>
        <v>1.1417052063612494</v>
      </c>
      <c r="O161" s="338">
        <f>IF(O$88=0,0,O$88/PPA_fec!O$88)</f>
        <v>1.1387937039243439</v>
      </c>
      <c r="P161" s="338">
        <f>IF(P$88=0,0,P$88/PPA_fec!P$88)</f>
        <v>1.1713686203052667</v>
      </c>
      <c r="Q161" s="338">
        <f>IF(Q$88=0,0,Q$88/PPA_fec!Q$88)</f>
        <v>1.1744114178119951</v>
      </c>
      <c r="R161" s="338">
        <f>IF(R$88=0,0,R$88/PPA_fec!R$88)</f>
        <v>1.1722867899616025</v>
      </c>
      <c r="S161" s="338">
        <f>IF(S$88=0,0,S$88/PPA_fec!S$88)</f>
        <v>1.2233614022330583</v>
      </c>
      <c r="T161" s="338">
        <f>IF(T$88=0,0,T$88/PPA_fec!T$88)</f>
        <v>1.2216809806171207</v>
      </c>
      <c r="U161" s="338">
        <f>IF(U$88=0,0,U$88/PPA_fec!U$88)</f>
        <v>1.2288165555891857</v>
      </c>
      <c r="V161" s="338">
        <f>IF(V$88=0,0,V$88/PPA_fec!V$88)</f>
        <v>1.225852274215425</v>
      </c>
      <c r="W161" s="338">
        <f>IF(W$88=0,0,W$88/PPA_fec!W$88)</f>
        <v>1.2232529235002165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0.7194824999999998</v>
      </c>
      <c r="C162" s="339">
        <f>IF(C$94=0,0,C$94/PPA_fec!C$94)</f>
        <v>0.71948250000000002</v>
      </c>
      <c r="D162" s="339">
        <f>IF(D$94=0,0,D$94/PPA_fec!D$94)</f>
        <v>0.71948250000000014</v>
      </c>
      <c r="E162" s="339">
        <f>IF(E$94=0,0,E$94/PPA_fec!E$94)</f>
        <v>0.71948250000000002</v>
      </c>
      <c r="F162" s="339">
        <f>IF(F$94=0,0,F$94/PPA_fec!F$94)</f>
        <v>0.71948250000000002</v>
      </c>
      <c r="G162" s="339">
        <f>IF(G$94=0,0,G$94/PPA_fec!G$94)</f>
        <v>0.71948250000000025</v>
      </c>
      <c r="H162" s="339">
        <f>IF(H$94=0,0,H$94/PPA_fec!H$94)</f>
        <v>0.7194824999999998</v>
      </c>
      <c r="I162" s="339">
        <f>IF(I$94=0,0,I$94/PPA_fec!I$94)</f>
        <v>0.71948249999999991</v>
      </c>
      <c r="J162" s="339">
        <f>IF(J$94=0,0,J$94/PPA_fec!J$94)</f>
        <v>0.71948250000000014</v>
      </c>
      <c r="K162" s="339">
        <f>IF(K$94=0,0,K$94/PPA_fec!K$94)</f>
        <v>0.71948250000000002</v>
      </c>
      <c r="L162" s="339">
        <f>IF(L$94=0,0,L$94/PPA_fec!L$94)</f>
        <v>0.71948250000000025</v>
      </c>
      <c r="M162" s="339">
        <f>IF(M$94=0,0,M$94/PPA_fec!M$94)</f>
        <v>0.71948250000000002</v>
      </c>
      <c r="N162" s="339">
        <f>IF(N$94=0,0,N$94/PPA_fec!N$94)</f>
        <v>0.71948250000000002</v>
      </c>
      <c r="O162" s="339">
        <f>IF(O$94=0,0,O$94/PPA_fec!O$94)</f>
        <v>0.71948250000000002</v>
      </c>
      <c r="P162" s="339">
        <f>IF(P$94=0,0,P$94/PPA_fec!P$94)</f>
        <v>0.71948249999999991</v>
      </c>
      <c r="Q162" s="339">
        <f>IF(Q$94=0,0,Q$94/PPA_fec!Q$94)</f>
        <v>0.71948250000000014</v>
      </c>
      <c r="R162" s="339">
        <f>IF(R$94=0,0,R$94/PPA_fec!R$94)</f>
        <v>0.71948250000000025</v>
      </c>
      <c r="S162" s="339">
        <f>IF(S$94=0,0,S$94/PPA_fec!S$94)</f>
        <v>0.71948250000000014</v>
      </c>
      <c r="T162" s="339">
        <f>IF(T$94=0,0,T$94/PPA_fec!T$94)</f>
        <v>0.7194824999999998</v>
      </c>
      <c r="U162" s="339">
        <f>IF(U$94=0,0,U$94/PPA_fec!U$94)</f>
        <v>0.71948250000000025</v>
      </c>
      <c r="V162" s="339">
        <f>IF(V$94=0,0,V$94/PPA_fec!V$94)</f>
        <v>0.71948249999999991</v>
      </c>
      <c r="W162" s="339">
        <f>IF(W$94=0,0,W$94/PPA_fec!W$94)</f>
        <v>0.71948250000000014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SI: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76.806347287151056</v>
      </c>
      <c r="C5" s="225">
        <v>47.040326318646557</v>
      </c>
      <c r="D5" s="225">
        <v>50.740493563829091</v>
      </c>
      <c r="E5" s="225">
        <v>100.4750397457904</v>
      </c>
      <c r="F5" s="225">
        <v>108.881735212847</v>
      </c>
      <c r="G5" s="225">
        <v>76.846218300280057</v>
      </c>
      <c r="H5" s="225">
        <v>64.273266946450576</v>
      </c>
      <c r="I5" s="225">
        <v>24.55623402376359</v>
      </c>
      <c r="J5" s="225">
        <v>60.877458507724533</v>
      </c>
      <c r="K5" s="225">
        <v>56.142071424472427</v>
      </c>
      <c r="L5" s="225">
        <v>12.758895923438351</v>
      </c>
      <c r="M5" s="225">
        <v>13.02788781564297</v>
      </c>
      <c r="N5" s="225">
        <v>16.773567399312508</v>
      </c>
      <c r="O5" s="225">
        <v>21.151065923517031</v>
      </c>
      <c r="P5" s="225">
        <v>20.530076538410519</v>
      </c>
      <c r="Q5" s="225">
        <v>23.19845691622076</v>
      </c>
      <c r="R5" s="225">
        <v>18.936604229103239</v>
      </c>
      <c r="S5" s="225">
        <v>20.75533860914588</v>
      </c>
      <c r="T5" s="225">
        <v>22.572477618856709</v>
      </c>
      <c r="U5" s="225">
        <v>21.13117520562864</v>
      </c>
      <c r="V5" s="225">
        <v>18.547913070536829</v>
      </c>
      <c r="W5" s="225">
        <v>17.418978508041342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1.2071486591720979</v>
      </c>
      <c r="C10" s="262">
        <v>0.56620227600807149</v>
      </c>
      <c r="D10" s="262">
        <v>0.72502964508192858</v>
      </c>
      <c r="E10" s="262">
        <v>1.609913628526253</v>
      </c>
      <c r="F10" s="262">
        <v>1.7334167920852119</v>
      </c>
      <c r="G10" s="262">
        <v>1.1814729272123079</v>
      </c>
      <c r="H10" s="262">
        <v>0.83729708593948726</v>
      </c>
      <c r="I10" s="262">
        <v>0.25581069435738929</v>
      </c>
      <c r="J10" s="262">
        <v>0.74210961757646743</v>
      </c>
      <c r="K10" s="262">
        <v>0.6742017811894665</v>
      </c>
      <c r="L10" s="262">
        <v>0.12773397464805711</v>
      </c>
      <c r="M10" s="262">
        <v>0.1172741368042113</v>
      </c>
      <c r="N10" s="262">
        <v>0.14956895883448151</v>
      </c>
      <c r="O10" s="262">
        <v>0.18996888577022</v>
      </c>
      <c r="P10" s="262">
        <v>0.1592877640570782</v>
      </c>
      <c r="Q10" s="262">
        <v>0.17825260277517929</v>
      </c>
      <c r="R10" s="262">
        <v>0.15336612229316929</v>
      </c>
      <c r="S10" s="262">
        <v>0.1732772345696611</v>
      </c>
      <c r="T10" s="262">
        <v>0.1854344625508767</v>
      </c>
      <c r="U10" s="262">
        <v>0.16569693545123829</v>
      </c>
      <c r="V10" s="262">
        <v>0.15954698390192579</v>
      </c>
      <c r="W10" s="262">
        <v>0.16085476574891411</v>
      </c>
      <c r="DA10" s="68" t="s">
        <v>2032</v>
      </c>
    </row>
    <row r="11" spans="1:105" ht="12" customHeight="1" x14ac:dyDescent="0.25">
      <c r="A11" s="37" t="s">
        <v>160</v>
      </c>
      <c r="B11" s="228">
        <v>5.860980669172499E-2</v>
      </c>
      <c r="C11" s="228">
        <v>1.1764593034835151E-2</v>
      </c>
      <c r="D11" s="228">
        <v>1.217776367667513E-2</v>
      </c>
      <c r="E11" s="228">
        <v>2.2651401379762862E-2</v>
      </c>
      <c r="F11" s="228">
        <v>2.230531467550171E-2</v>
      </c>
      <c r="G11" s="228">
        <v>1.4667625385852321E-2</v>
      </c>
      <c r="H11" s="228">
        <v>2.2423855043665831E-2</v>
      </c>
      <c r="I11" s="228">
        <v>3.177292586453427E-3</v>
      </c>
      <c r="J11" s="228">
        <v>9.5473974330498156E-3</v>
      </c>
      <c r="K11" s="228">
        <v>1.7975113535156548E-2</v>
      </c>
      <c r="L11" s="228">
        <v>3.6160412121786249E-3</v>
      </c>
      <c r="M11" s="228">
        <v>3.8138149781739759E-3</v>
      </c>
      <c r="N11" s="228">
        <v>4.8439026689562608E-3</v>
      </c>
      <c r="O11" s="228">
        <v>6.5293992512385612E-3</v>
      </c>
      <c r="P11" s="228">
        <v>2.8327170824115041E-3</v>
      </c>
      <c r="Q11" s="228">
        <v>3.1908569720328159E-3</v>
      </c>
      <c r="R11" s="228">
        <v>2.661542412465078E-3</v>
      </c>
      <c r="S11" s="228">
        <v>2.2643563331015281E-3</v>
      </c>
      <c r="T11" s="228">
        <v>5.007600534196039E-3</v>
      </c>
      <c r="U11" s="228">
        <v>2.2783637821003101E-3</v>
      </c>
      <c r="V11" s="228">
        <v>2.8779516550963388E-3</v>
      </c>
      <c r="W11" s="228">
        <v>3.264708602099499E-3</v>
      </c>
      <c r="DA11" s="69" t="s">
        <v>2033</v>
      </c>
    </row>
    <row r="12" spans="1:105" ht="12" customHeight="1" x14ac:dyDescent="0.25">
      <c r="A12" s="37" t="s">
        <v>162</v>
      </c>
      <c r="B12" s="228">
        <v>1.148538852480373</v>
      </c>
      <c r="C12" s="228">
        <v>0.55443768297323637</v>
      </c>
      <c r="D12" s="228">
        <v>0.71285188140525346</v>
      </c>
      <c r="E12" s="228">
        <v>1.58726222714649</v>
      </c>
      <c r="F12" s="228">
        <v>1.71111147740971</v>
      </c>
      <c r="G12" s="228">
        <v>1.1668053018264559</v>
      </c>
      <c r="H12" s="228">
        <v>0.81487323089582142</v>
      </c>
      <c r="I12" s="228">
        <v>0.25263340177093591</v>
      </c>
      <c r="J12" s="228">
        <v>0.73256222014341765</v>
      </c>
      <c r="K12" s="228">
        <v>0.65622666765430993</v>
      </c>
      <c r="L12" s="228">
        <v>0.1241179334358785</v>
      </c>
      <c r="M12" s="228">
        <v>0.1134603218260373</v>
      </c>
      <c r="N12" s="228">
        <v>0.14472505616552531</v>
      </c>
      <c r="O12" s="228">
        <v>0.1834394865189814</v>
      </c>
      <c r="P12" s="228">
        <v>0.15645504697466669</v>
      </c>
      <c r="Q12" s="228">
        <v>0.17506174580314651</v>
      </c>
      <c r="R12" s="228">
        <v>0.15070457988070421</v>
      </c>
      <c r="S12" s="228">
        <v>0.1710128782365595</v>
      </c>
      <c r="T12" s="228">
        <v>0.18042686201668071</v>
      </c>
      <c r="U12" s="228">
        <v>0.16341857166913801</v>
      </c>
      <c r="V12" s="228">
        <v>0.1566690322468294</v>
      </c>
      <c r="W12" s="228">
        <v>0.15759005714681459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75.599198627978964</v>
      </c>
      <c r="C17" s="296">
        <f t="shared" si="0"/>
        <v>46.474124042638493</v>
      </c>
      <c r="D17" s="296">
        <f t="shared" si="0"/>
        <v>50.015463918747173</v>
      </c>
      <c r="E17" s="296">
        <f t="shared" si="0"/>
        <v>98.865126117264182</v>
      </c>
      <c r="F17" s="296">
        <f t="shared" si="0"/>
        <v>107.1483184207618</v>
      </c>
      <c r="G17" s="296">
        <f t="shared" si="0"/>
        <v>75.664745373067746</v>
      </c>
      <c r="H17" s="296">
        <f t="shared" si="0"/>
        <v>63.435969860511094</v>
      </c>
      <c r="I17" s="296">
        <f t="shared" si="0"/>
        <v>24.3004233294062</v>
      </c>
      <c r="J17" s="296">
        <f t="shared" si="0"/>
        <v>60.135348890148073</v>
      </c>
      <c r="K17" s="296">
        <f t="shared" si="0"/>
        <v>55.467869643282967</v>
      </c>
      <c r="L17" s="296">
        <f t="shared" si="0"/>
        <v>12.63116194879029</v>
      </c>
      <c r="M17" s="296">
        <f t="shared" si="0"/>
        <v>12.910613678838761</v>
      </c>
      <c r="N17" s="296">
        <f t="shared" si="0"/>
        <v>16.623998440478029</v>
      </c>
      <c r="O17" s="296">
        <f t="shared" si="0"/>
        <v>20.961097037746811</v>
      </c>
      <c r="P17" s="296">
        <f t="shared" si="0"/>
        <v>20.370788774353439</v>
      </c>
      <c r="Q17" s="296">
        <f t="shared" si="0"/>
        <v>23.020204313445578</v>
      </c>
      <c r="R17" s="296">
        <f t="shared" si="0"/>
        <v>18.783238106810071</v>
      </c>
      <c r="S17" s="296">
        <f t="shared" si="0"/>
        <v>20.58206137457622</v>
      </c>
      <c r="T17" s="296">
        <f t="shared" si="0"/>
        <v>22.387043156305829</v>
      </c>
      <c r="U17" s="296">
        <f t="shared" si="0"/>
        <v>20.9654782701774</v>
      </c>
      <c r="V17" s="296">
        <f t="shared" si="0"/>
        <v>18.3883660866349</v>
      </c>
      <c r="W17" s="296">
        <f t="shared" si="0"/>
        <v>17.258123742292419</v>
      </c>
      <c r="DA17" s="70"/>
    </row>
    <row r="18" spans="1:105" ht="12" customHeight="1" x14ac:dyDescent="0.25">
      <c r="A18" s="60" t="s">
        <v>1858</v>
      </c>
      <c r="B18" s="331">
        <v>75.599198627978964</v>
      </c>
      <c r="C18" s="331">
        <v>46.474124042638493</v>
      </c>
      <c r="D18" s="331">
        <v>50.015463918747173</v>
      </c>
      <c r="E18" s="331">
        <v>98.865126117264182</v>
      </c>
      <c r="F18" s="331">
        <v>107.1483184207618</v>
      </c>
      <c r="G18" s="331">
        <v>75.664745373067746</v>
      </c>
      <c r="H18" s="331">
        <v>63.435969860511094</v>
      </c>
      <c r="I18" s="331">
        <v>24.3004233294062</v>
      </c>
      <c r="J18" s="331">
        <v>60.135348890148073</v>
      </c>
      <c r="K18" s="331">
        <v>55.467869643282967</v>
      </c>
      <c r="L18" s="331">
        <v>12.63116194879029</v>
      </c>
      <c r="M18" s="331">
        <v>12.910613678838761</v>
      </c>
      <c r="N18" s="331">
        <v>16.623998440478029</v>
      </c>
      <c r="O18" s="331">
        <v>20.961097037746811</v>
      </c>
      <c r="P18" s="331">
        <v>20.370788774353439</v>
      </c>
      <c r="Q18" s="331">
        <v>23.020204313445578</v>
      </c>
      <c r="R18" s="331">
        <v>18.783238106810071</v>
      </c>
      <c r="S18" s="331">
        <v>20.58206137457622</v>
      </c>
      <c r="T18" s="331">
        <v>22.387043156305829</v>
      </c>
      <c r="U18" s="331">
        <v>20.9654782701774</v>
      </c>
      <c r="V18" s="331">
        <v>18.3883660866349</v>
      </c>
      <c r="W18" s="331">
        <v>17.258123742292419</v>
      </c>
      <c r="DA18" s="72" t="s">
        <v>2039</v>
      </c>
    </row>
    <row r="19" spans="1:105" ht="12" customHeight="1" x14ac:dyDescent="0.25">
      <c r="A19" s="64" t="s">
        <v>30</v>
      </c>
      <c r="B19" s="231">
        <v>27.723925323017319</v>
      </c>
      <c r="C19" s="231">
        <v>21.56362793839287</v>
      </c>
      <c r="D19" s="231">
        <v>21.520789672868371</v>
      </c>
      <c r="E19" s="231">
        <v>36.960886067181796</v>
      </c>
      <c r="F19" s="231">
        <v>35.500090336094942</v>
      </c>
      <c r="G19" s="231">
        <v>23.534478446436601</v>
      </c>
      <c r="H19" s="231">
        <v>20.821852939729819</v>
      </c>
      <c r="I19" s="231">
        <v>7.2487339965257833</v>
      </c>
      <c r="J19" s="231">
        <v>15.36379533778438</v>
      </c>
      <c r="K19" s="231">
        <v>13.41817398980848</v>
      </c>
      <c r="L19" s="231">
        <v>3.3622376457432179</v>
      </c>
      <c r="M19" s="231">
        <v>4.3192837266719497</v>
      </c>
      <c r="N19" s="231">
        <v>5.3124791781417491</v>
      </c>
      <c r="O19" s="231">
        <v>7.2034911106757642</v>
      </c>
      <c r="P19" s="231">
        <v>7.0832974120537404</v>
      </c>
      <c r="Q19" s="231">
        <v>7.5092823003475351</v>
      </c>
      <c r="R19" s="231">
        <v>5.6097487516068076</v>
      </c>
      <c r="S19" s="231">
        <v>6.1417415298331219</v>
      </c>
      <c r="T19" s="231">
        <v>7.3580032477427864</v>
      </c>
      <c r="U19" s="231">
        <v>6.6841169493866701</v>
      </c>
      <c r="V19" s="231">
        <v>3.6673837758048862</v>
      </c>
      <c r="W19" s="231">
        <v>1.0965048031781179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0.49144858468091918</v>
      </c>
      <c r="H21" s="231">
        <v>0.48727805531318708</v>
      </c>
      <c r="I21" s="231">
        <v>0</v>
      </c>
      <c r="J21" s="231">
        <v>0.52041417537723444</v>
      </c>
      <c r="K21" s="231">
        <v>0.4805046144804333</v>
      </c>
      <c r="L21" s="231">
        <v>0.12087133009496399</v>
      </c>
      <c r="M21" s="231">
        <v>0.12842851246452089</v>
      </c>
      <c r="N21" s="231">
        <v>0.1683379797569321</v>
      </c>
      <c r="O21" s="231">
        <v>0.21725732941223391</v>
      </c>
      <c r="P21" s="231">
        <v>0.21654741281231421</v>
      </c>
      <c r="Q21" s="231">
        <v>0.25428684765036891</v>
      </c>
      <c r="R21" s="231">
        <v>0.20950225440791609</v>
      </c>
      <c r="S21" s="231">
        <v>8.1345254928922126E-2</v>
      </c>
      <c r="T21" s="231">
        <v>8.2519628856178501E-2</v>
      </c>
      <c r="U21" s="231">
        <v>6.8523338928494951E-2</v>
      </c>
      <c r="V21" s="231">
        <v>2.3759355060672449E-2</v>
      </c>
      <c r="W21" s="231">
        <v>3.8097733611214747E-2</v>
      </c>
      <c r="DA21" s="73" t="s">
        <v>2042</v>
      </c>
    </row>
    <row r="22" spans="1:105" ht="12" customHeight="1" x14ac:dyDescent="0.25">
      <c r="A22" s="64" t="s">
        <v>160</v>
      </c>
      <c r="B22" s="231">
        <v>2.3244531586041139</v>
      </c>
      <c r="C22" s="231">
        <v>0.51759214220841165</v>
      </c>
      <c r="D22" s="231">
        <v>0.47860306314915141</v>
      </c>
      <c r="E22" s="231">
        <v>0.87098945163115704</v>
      </c>
      <c r="F22" s="231">
        <v>0.79692070182929609</v>
      </c>
      <c r="G22" s="231">
        <v>0.50684625812470152</v>
      </c>
      <c r="H22" s="231">
        <v>1.0051599886817479</v>
      </c>
      <c r="I22" s="231">
        <v>0.20912653521249969</v>
      </c>
      <c r="J22" s="231">
        <v>0.55463429269765696</v>
      </c>
      <c r="K22" s="231">
        <v>1.0239723817896129</v>
      </c>
      <c r="L22" s="231">
        <v>0.2589736728425775</v>
      </c>
      <c r="M22" s="231">
        <v>0.27521788818135778</v>
      </c>
      <c r="N22" s="231">
        <v>0.36088026537031609</v>
      </c>
      <c r="O22" s="231">
        <v>0.46539380191975632</v>
      </c>
      <c r="P22" s="231">
        <v>0.2324490297678386</v>
      </c>
      <c r="Q22" s="231">
        <v>0.27310535683358012</v>
      </c>
      <c r="R22" s="231">
        <v>0.22497929130306871</v>
      </c>
      <c r="S22" s="231">
        <v>0.1876405468383581</v>
      </c>
      <c r="T22" s="231">
        <v>0.403626175563223</v>
      </c>
      <c r="U22" s="231">
        <v>0.1954291744174354</v>
      </c>
      <c r="V22" s="231">
        <v>0.26509048193767021</v>
      </c>
      <c r="W22" s="231">
        <v>0.32724301409823159</v>
      </c>
      <c r="DA22" s="73" t="s">
        <v>2043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9.7169912199189383</v>
      </c>
      <c r="G23" s="231">
        <v>10.81250075609246</v>
      </c>
      <c r="H23" s="231">
        <v>4.5945979645471908</v>
      </c>
      <c r="I23" s="231">
        <v>0.21445992273691561</v>
      </c>
      <c r="J23" s="231">
        <v>1.139972618196617</v>
      </c>
      <c r="K23" s="231">
        <v>3.1625349507789609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1.219713544127859E-3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45.55082014635753</v>
      </c>
      <c r="C25" s="231">
        <v>24.392903962037209</v>
      </c>
      <c r="D25" s="231">
        <v>28.01607118272964</v>
      </c>
      <c r="E25" s="231">
        <v>61.033250598451232</v>
      </c>
      <c r="F25" s="231">
        <v>61.134316162918637</v>
      </c>
      <c r="G25" s="231">
        <v>40.319471327733069</v>
      </c>
      <c r="H25" s="231">
        <v>36.52708091223915</v>
      </c>
      <c r="I25" s="231">
        <v>16.628102874930999</v>
      </c>
      <c r="J25" s="231">
        <v>42.556532466092179</v>
      </c>
      <c r="K25" s="231">
        <v>37.382683706425482</v>
      </c>
      <c r="L25" s="231">
        <v>8.8890793001095361</v>
      </c>
      <c r="M25" s="231">
        <v>8.1876835515209283</v>
      </c>
      <c r="N25" s="231">
        <v>10.782301017209029</v>
      </c>
      <c r="O25" s="231">
        <v>13.07495479573906</v>
      </c>
      <c r="P25" s="231">
        <v>12.83849491971954</v>
      </c>
      <c r="Q25" s="231">
        <v>14.983529808614101</v>
      </c>
      <c r="R25" s="231">
        <v>12.73900780949228</v>
      </c>
      <c r="S25" s="231">
        <v>14.17133404297582</v>
      </c>
      <c r="T25" s="231">
        <v>14.54289410414364</v>
      </c>
      <c r="U25" s="231">
        <v>14.0174088074448</v>
      </c>
      <c r="V25" s="231">
        <v>14.430912760287541</v>
      </c>
      <c r="W25" s="231">
        <v>15.796278191404859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228.85656157025909</v>
      </c>
      <c r="C32" s="225">
        <v>234.7146783269684</v>
      </c>
      <c r="D32" s="225">
        <v>276.52686350107348</v>
      </c>
      <c r="E32" s="225">
        <v>254.50515595083829</v>
      </c>
      <c r="F32" s="225">
        <v>310.41537442038941</v>
      </c>
      <c r="G32" s="225">
        <v>388.44574658205289</v>
      </c>
      <c r="H32" s="225">
        <v>328.40198370220429</v>
      </c>
      <c r="I32" s="225">
        <v>339.53998000558431</v>
      </c>
      <c r="J32" s="225">
        <v>278.24375294102589</v>
      </c>
      <c r="K32" s="225">
        <v>282.57476701737852</v>
      </c>
      <c r="L32" s="225">
        <v>293.28203820758262</v>
      </c>
      <c r="M32" s="225">
        <v>281.14569146840739</v>
      </c>
      <c r="N32" s="225">
        <v>272.19809398453538</v>
      </c>
      <c r="O32" s="225">
        <v>261.19321296943048</v>
      </c>
      <c r="P32" s="225">
        <v>254.49623720992309</v>
      </c>
      <c r="Q32" s="225">
        <v>241.4620712287188</v>
      </c>
      <c r="R32" s="225">
        <v>243.25324824516349</v>
      </c>
      <c r="S32" s="225">
        <v>239.76775341439949</v>
      </c>
      <c r="T32" s="225">
        <v>247.99153199779241</v>
      </c>
      <c r="U32" s="225">
        <v>249.92665856094089</v>
      </c>
      <c r="V32" s="225">
        <v>212.44268118791979</v>
      </c>
      <c r="W32" s="225">
        <v>182.8440695298269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2.7616252435261188</v>
      </c>
      <c r="C37" s="262">
        <v>2.167216730843756</v>
      </c>
      <c r="D37" s="262">
        <v>3.0327028863319381</v>
      </c>
      <c r="E37" s="262">
        <v>3.1311947815548589</v>
      </c>
      <c r="F37" s="262">
        <v>3.7944580905688792</v>
      </c>
      <c r="G37" s="262">
        <v>4.5849468632194412</v>
      </c>
      <c r="H37" s="262">
        <v>3.282594290593007</v>
      </c>
      <c r="I37" s="262">
        <v>2.712332530476254</v>
      </c>
      <c r="J37" s="262">
        <v>2.60203727063826</v>
      </c>
      <c r="K37" s="262">
        <v>2.603111781540949</v>
      </c>
      <c r="L37" s="262">
        <v>2.2512946286777851</v>
      </c>
      <c r="M37" s="262">
        <v>1.940036552276349</v>
      </c>
      <c r="N37" s="262">
        <v>1.8605557133931501</v>
      </c>
      <c r="O37" s="262">
        <v>1.7982922731546569</v>
      </c>
      <c r="P37" s="262">
        <v>1.5131999432438701</v>
      </c>
      <c r="Q37" s="262">
        <v>1.4218086198939659</v>
      </c>
      <c r="R37" s="262">
        <v>1.509885020502441</v>
      </c>
      <c r="S37" s="262">
        <v>1.5342138048725129</v>
      </c>
      <c r="T37" s="262">
        <v>1.561413188687975</v>
      </c>
      <c r="U37" s="262">
        <v>1.5018790480816</v>
      </c>
      <c r="V37" s="262">
        <v>1.4006984857465969</v>
      </c>
      <c r="W37" s="262">
        <v>1.2943930630480021</v>
      </c>
      <c r="DA37" s="68" t="s">
        <v>2057</v>
      </c>
    </row>
    <row r="38" spans="1:105" ht="12" customHeight="1" x14ac:dyDescent="0.25">
      <c r="A38" s="37" t="s">
        <v>160</v>
      </c>
      <c r="B38" s="228">
        <v>0.1340831723153813</v>
      </c>
      <c r="C38" s="228">
        <v>4.5030590545169717E-2</v>
      </c>
      <c r="D38" s="228">
        <v>5.0937971022064377E-2</v>
      </c>
      <c r="E38" s="228">
        <v>4.4055748419339152E-2</v>
      </c>
      <c r="F38" s="228">
        <v>4.882644619551002E-2</v>
      </c>
      <c r="G38" s="228">
        <v>5.692071435138072E-2</v>
      </c>
      <c r="H38" s="228">
        <v>8.7911948787962754E-2</v>
      </c>
      <c r="I38" s="228">
        <v>3.3688482268996789E-2</v>
      </c>
      <c r="J38" s="228">
        <v>3.3475760682796792E-2</v>
      </c>
      <c r="K38" s="228">
        <v>6.9402412042505079E-2</v>
      </c>
      <c r="L38" s="228">
        <v>6.3732254323764378E-2</v>
      </c>
      <c r="M38" s="228">
        <v>6.3090982060512127E-2</v>
      </c>
      <c r="N38" s="228">
        <v>6.0255489214311522E-2</v>
      </c>
      <c r="O38" s="228">
        <v>6.1808901885367473E-2</v>
      </c>
      <c r="P38" s="228">
        <v>2.6910210923640342E-2</v>
      </c>
      <c r="Q38" s="228">
        <v>2.5451454155802879E-2</v>
      </c>
      <c r="R38" s="228">
        <v>2.620280776435811E-2</v>
      </c>
      <c r="S38" s="228">
        <v>2.0048835347716981E-2</v>
      </c>
      <c r="T38" s="228">
        <v>4.2165482134311497E-2</v>
      </c>
      <c r="U38" s="228">
        <v>2.0651117167169272E-2</v>
      </c>
      <c r="V38" s="228">
        <v>2.5266178192521121E-2</v>
      </c>
      <c r="W38" s="228">
        <v>2.627100383228315E-2</v>
      </c>
      <c r="DA38" s="69" t="s">
        <v>2058</v>
      </c>
    </row>
    <row r="39" spans="1:105" ht="12" customHeight="1" x14ac:dyDescent="0.25">
      <c r="A39" s="37" t="s">
        <v>162</v>
      </c>
      <c r="B39" s="228">
        <v>2.6275420712107378</v>
      </c>
      <c r="C39" s="228">
        <v>2.1221861402985862</v>
      </c>
      <c r="D39" s="228">
        <v>2.9817649153098729</v>
      </c>
      <c r="E39" s="228">
        <v>3.0871390331355202</v>
      </c>
      <c r="F39" s="228">
        <v>3.7456316443733688</v>
      </c>
      <c r="G39" s="228">
        <v>4.5280261488680607</v>
      </c>
      <c r="H39" s="228">
        <v>3.1946823418050441</v>
      </c>
      <c r="I39" s="228">
        <v>2.678644048207258</v>
      </c>
      <c r="J39" s="228">
        <v>2.5685615099554631</v>
      </c>
      <c r="K39" s="228">
        <v>2.5337093694984438</v>
      </c>
      <c r="L39" s="228">
        <v>2.1875623743540209</v>
      </c>
      <c r="M39" s="228">
        <v>1.8769455702158371</v>
      </c>
      <c r="N39" s="228">
        <v>1.8003002241788391</v>
      </c>
      <c r="O39" s="228">
        <v>1.73648337126929</v>
      </c>
      <c r="P39" s="228">
        <v>1.48628973232023</v>
      </c>
      <c r="Q39" s="228">
        <v>1.396357165738163</v>
      </c>
      <c r="R39" s="228">
        <v>1.4836822127380831</v>
      </c>
      <c r="S39" s="228">
        <v>1.5141649695247961</v>
      </c>
      <c r="T39" s="228">
        <v>1.5192477065536629</v>
      </c>
      <c r="U39" s="228">
        <v>1.4812279309144309</v>
      </c>
      <c r="V39" s="228">
        <v>1.375432307554076</v>
      </c>
      <c r="W39" s="228">
        <v>1.268122059215719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6.5534764152676237</v>
      </c>
      <c r="C43" s="263">
        <f t="shared" si="1"/>
        <v>6.7405061332210066</v>
      </c>
      <c r="D43" s="263">
        <f t="shared" si="1"/>
        <v>7.927366974340341</v>
      </c>
      <c r="E43" s="263">
        <f t="shared" si="1"/>
        <v>7.2862017730227091</v>
      </c>
      <c r="F43" s="263">
        <f t="shared" si="1"/>
        <v>8.8875627921687084</v>
      </c>
      <c r="G43" s="263">
        <f t="shared" si="1"/>
        <v>11.126399991850249</v>
      </c>
      <c r="H43" s="263">
        <f t="shared" si="1"/>
        <v>9.4237504177278648</v>
      </c>
      <c r="I43" s="263">
        <f t="shared" si="1"/>
        <v>9.7631202166698028</v>
      </c>
      <c r="J43" s="263">
        <f t="shared" si="1"/>
        <v>7.9896149469677606</v>
      </c>
      <c r="K43" s="263">
        <f t="shared" si="1"/>
        <v>8.1151204416184832</v>
      </c>
      <c r="L43" s="263">
        <f t="shared" si="1"/>
        <v>8.4356737269247777</v>
      </c>
      <c r="M43" s="263">
        <f t="shared" si="1"/>
        <v>8.0929175338009038</v>
      </c>
      <c r="N43" s="263">
        <f t="shared" si="1"/>
        <v>7.8358706745258662</v>
      </c>
      <c r="O43" s="263">
        <f t="shared" si="1"/>
        <v>7.5186933535152409</v>
      </c>
      <c r="P43" s="263">
        <f t="shared" si="1"/>
        <v>7.332841659903746</v>
      </c>
      <c r="Q43" s="263">
        <f t="shared" si="1"/>
        <v>6.9576887712702842</v>
      </c>
      <c r="R43" s="263">
        <f t="shared" si="1"/>
        <v>7.0070540065119156</v>
      </c>
      <c r="S43" s="263">
        <f t="shared" si="1"/>
        <v>6.9053199886819447</v>
      </c>
      <c r="T43" s="263">
        <f t="shared" si="1"/>
        <v>7.1429019944667926</v>
      </c>
      <c r="U43" s="263">
        <f t="shared" si="1"/>
        <v>7.2007182467495454</v>
      </c>
      <c r="V43" s="263">
        <f t="shared" si="1"/>
        <v>6.1171589189035744</v>
      </c>
      <c r="W43" s="263">
        <f t="shared" si="1"/>
        <v>5.2623094628051854</v>
      </c>
      <c r="DA43" s="70"/>
    </row>
    <row r="44" spans="1:105" ht="12" customHeight="1" x14ac:dyDescent="0.25">
      <c r="A44" s="60" t="s">
        <v>1886</v>
      </c>
      <c r="B44" s="264">
        <v>6.5534764152676237</v>
      </c>
      <c r="C44" s="264">
        <v>6.7405061332210066</v>
      </c>
      <c r="D44" s="264">
        <v>7.927366974340341</v>
      </c>
      <c r="E44" s="264">
        <v>7.2862017730227091</v>
      </c>
      <c r="F44" s="264">
        <v>8.8875627921687084</v>
      </c>
      <c r="G44" s="264">
        <v>11.126399991850249</v>
      </c>
      <c r="H44" s="264">
        <v>9.4237504177278648</v>
      </c>
      <c r="I44" s="264">
        <v>9.7631202166698028</v>
      </c>
      <c r="J44" s="264">
        <v>7.9896149469677606</v>
      </c>
      <c r="K44" s="264">
        <v>8.1151204416184832</v>
      </c>
      <c r="L44" s="264">
        <v>8.4356737269247777</v>
      </c>
      <c r="M44" s="264">
        <v>8.0929175338009038</v>
      </c>
      <c r="N44" s="264">
        <v>7.8358706745258662</v>
      </c>
      <c r="O44" s="264">
        <v>7.5186933535152409</v>
      </c>
      <c r="P44" s="264">
        <v>7.332841659903746</v>
      </c>
      <c r="Q44" s="264">
        <v>6.9576887712702842</v>
      </c>
      <c r="R44" s="264">
        <v>7.0070540065119156</v>
      </c>
      <c r="S44" s="264">
        <v>6.9053199886819447</v>
      </c>
      <c r="T44" s="264">
        <v>7.1429019944667926</v>
      </c>
      <c r="U44" s="264">
        <v>7.2007182467495454</v>
      </c>
      <c r="V44" s="264">
        <v>6.1171589189035744</v>
      </c>
      <c r="W44" s="264">
        <v>5.2623094628051854</v>
      </c>
      <c r="DA44" s="72" t="s">
        <v>2063</v>
      </c>
    </row>
    <row r="45" spans="1:105" ht="12" customHeight="1" x14ac:dyDescent="0.25">
      <c r="A45" s="64" t="s">
        <v>30</v>
      </c>
      <c r="B45" s="231">
        <v>2.4033070990225132</v>
      </c>
      <c r="C45" s="231">
        <v>3.1275418174612462</v>
      </c>
      <c r="D45" s="231">
        <v>3.411008994969547</v>
      </c>
      <c r="E45" s="231">
        <v>2.7239582264404101</v>
      </c>
      <c r="F45" s="231">
        <v>2.9446032064705738</v>
      </c>
      <c r="G45" s="231">
        <v>3.4607136983485698</v>
      </c>
      <c r="H45" s="231">
        <v>3.0931969002777708</v>
      </c>
      <c r="I45" s="231">
        <v>2.9123057021439922</v>
      </c>
      <c r="J45" s="231">
        <v>2.0412421502226601</v>
      </c>
      <c r="K45" s="231">
        <v>1.9631202484279029</v>
      </c>
      <c r="L45" s="231">
        <v>2.245457693192654</v>
      </c>
      <c r="M45" s="231">
        <v>2.7075093310505132</v>
      </c>
      <c r="N45" s="231">
        <v>2.5040846791509441</v>
      </c>
      <c r="O45" s="231">
        <v>2.5838743381804381</v>
      </c>
      <c r="P45" s="231">
        <v>2.549763729227251</v>
      </c>
      <c r="Q45" s="231">
        <v>2.2696257787299601</v>
      </c>
      <c r="R45" s="231">
        <v>2.0927069252888941</v>
      </c>
      <c r="S45" s="231">
        <v>2.0605657411779981</v>
      </c>
      <c r="T45" s="231">
        <v>2.3476747557343698</v>
      </c>
      <c r="U45" s="231">
        <v>2.2956997336578882</v>
      </c>
      <c r="V45" s="231">
        <v>1.220008850569527</v>
      </c>
      <c r="W45" s="231">
        <v>0.33434385382434911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7.2266859574140696E-2</v>
      </c>
      <c r="H47" s="231">
        <v>7.2387744483209684E-2</v>
      </c>
      <c r="I47" s="231">
        <v>0</v>
      </c>
      <c r="J47" s="231">
        <v>6.9142508540247991E-2</v>
      </c>
      <c r="K47" s="231">
        <v>7.0299307406957071E-2</v>
      </c>
      <c r="L47" s="231">
        <v>8.0723460577448419E-2</v>
      </c>
      <c r="M47" s="231">
        <v>8.050441181333326E-2</v>
      </c>
      <c r="N47" s="231">
        <v>7.9347615659926832E-2</v>
      </c>
      <c r="O47" s="231">
        <v>7.7929663495791154E-2</v>
      </c>
      <c r="P47" s="231">
        <v>7.7950240788597636E-2</v>
      </c>
      <c r="Q47" s="231">
        <v>7.685634412659452E-2</v>
      </c>
      <c r="R47" s="231">
        <v>7.8154448278544147E-2</v>
      </c>
      <c r="S47" s="231">
        <v>2.7291484784850922E-2</v>
      </c>
      <c r="T47" s="231">
        <v>2.632905191740028E-2</v>
      </c>
      <c r="U47" s="231">
        <v>2.353474843702871E-2</v>
      </c>
      <c r="V47" s="231">
        <v>7.903896954848293E-3</v>
      </c>
      <c r="W47" s="231">
        <v>1.16166778664606E-2</v>
      </c>
      <c r="DA47" s="73" t="s">
        <v>2066</v>
      </c>
    </row>
    <row r="48" spans="1:105" ht="12" customHeight="1" x14ac:dyDescent="0.25">
      <c r="A48" s="64" t="s">
        <v>160</v>
      </c>
      <c r="B48" s="231">
        <v>0.20150013796136501</v>
      </c>
      <c r="C48" s="231">
        <v>7.5070441475387661E-2</v>
      </c>
      <c r="D48" s="231">
        <v>7.585778116124979E-2</v>
      </c>
      <c r="E48" s="231">
        <v>6.4190530432659959E-2</v>
      </c>
      <c r="F48" s="231">
        <v>6.6101669930777332E-2</v>
      </c>
      <c r="G48" s="231">
        <v>7.453106693827978E-2</v>
      </c>
      <c r="H48" s="231">
        <v>0.14932185767872239</v>
      </c>
      <c r="I48" s="231">
        <v>8.4020244260705881E-2</v>
      </c>
      <c r="J48" s="231">
        <v>7.3689011817873906E-2</v>
      </c>
      <c r="K48" s="231">
        <v>0.14981031830776179</v>
      </c>
      <c r="L48" s="231">
        <v>0.1729545877742916</v>
      </c>
      <c r="M48" s="231">
        <v>0.17251818761561011</v>
      </c>
      <c r="N48" s="231">
        <v>0.17010414784116509</v>
      </c>
      <c r="O48" s="231">
        <v>0.16693559878855449</v>
      </c>
      <c r="P48" s="231">
        <v>8.3674321508442132E-2</v>
      </c>
      <c r="Q48" s="231">
        <v>8.2544101205257805E-2</v>
      </c>
      <c r="R48" s="231">
        <v>8.3928129726248982E-2</v>
      </c>
      <c r="S48" s="231">
        <v>6.2953753522990055E-2</v>
      </c>
      <c r="T48" s="231">
        <v>0.12878262637544741</v>
      </c>
      <c r="U48" s="231">
        <v>6.7121312666477945E-2</v>
      </c>
      <c r="V48" s="231">
        <v>8.8186225913790342E-2</v>
      </c>
      <c r="W48" s="231">
        <v>9.9782226355578998E-2</v>
      </c>
      <c r="DA48" s="73" t="s">
        <v>2067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0.80598903362022134</v>
      </c>
      <c r="G49" s="231">
        <v>1.589963829671319</v>
      </c>
      <c r="H49" s="231">
        <v>0.68255194305220845</v>
      </c>
      <c r="I49" s="231">
        <v>8.6163026008048857E-2</v>
      </c>
      <c r="J49" s="231">
        <v>0.15145737802428899</v>
      </c>
      <c r="K49" s="231">
        <v>0.4626886194016131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4.0575554944994181E-4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3.9486691782837462</v>
      </c>
      <c r="C51" s="231">
        <v>3.5378938742843742</v>
      </c>
      <c r="D51" s="231">
        <v>4.4405001982095431</v>
      </c>
      <c r="E51" s="231">
        <v>4.4980530161496386</v>
      </c>
      <c r="F51" s="231">
        <v>5.0708688821471357</v>
      </c>
      <c r="G51" s="231">
        <v>5.9289245373179433</v>
      </c>
      <c r="H51" s="231">
        <v>5.4262919722359531</v>
      </c>
      <c r="I51" s="231">
        <v>6.6806312442570563</v>
      </c>
      <c r="J51" s="231">
        <v>5.65408389836269</v>
      </c>
      <c r="K51" s="231">
        <v>5.4692019480742484</v>
      </c>
      <c r="L51" s="231">
        <v>5.9365379853803839</v>
      </c>
      <c r="M51" s="231">
        <v>5.1323856033214463</v>
      </c>
      <c r="N51" s="231">
        <v>5.0823342318738298</v>
      </c>
      <c r="O51" s="231">
        <v>4.6899537530504576</v>
      </c>
      <c r="P51" s="231">
        <v>4.6214533683794548</v>
      </c>
      <c r="Q51" s="231">
        <v>4.5286625472084712</v>
      </c>
      <c r="R51" s="231">
        <v>4.7522645032182282</v>
      </c>
      <c r="S51" s="231">
        <v>4.7545090091961058</v>
      </c>
      <c r="T51" s="231">
        <v>4.6401155604395754</v>
      </c>
      <c r="U51" s="231">
        <v>4.8143624519881509</v>
      </c>
      <c r="V51" s="231">
        <v>4.8006541899159583</v>
      </c>
      <c r="W51" s="231">
        <v>4.8165667047587961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196.60429245802879</v>
      </c>
      <c r="C56" s="263">
        <f t="shared" si="2"/>
        <v>202.2151839966302</v>
      </c>
      <c r="D56" s="263">
        <f t="shared" si="2"/>
        <v>237.82100923021019</v>
      </c>
      <c r="E56" s="263">
        <f t="shared" si="2"/>
        <v>218.5860531906813</v>
      </c>
      <c r="F56" s="263">
        <f t="shared" si="2"/>
        <v>266.62688376506139</v>
      </c>
      <c r="G56" s="263">
        <f t="shared" si="2"/>
        <v>333.7919997555075</v>
      </c>
      <c r="H56" s="263">
        <f t="shared" si="2"/>
        <v>282.71251253183613</v>
      </c>
      <c r="I56" s="263">
        <f t="shared" si="2"/>
        <v>292.89360650009411</v>
      </c>
      <c r="J56" s="263">
        <f t="shared" si="2"/>
        <v>239.6884484090329</v>
      </c>
      <c r="K56" s="263">
        <f t="shared" si="2"/>
        <v>243.45361324855449</v>
      </c>
      <c r="L56" s="263">
        <f t="shared" si="2"/>
        <v>253.07021180774339</v>
      </c>
      <c r="M56" s="263">
        <f t="shared" si="2"/>
        <v>242.78752601402709</v>
      </c>
      <c r="N56" s="263">
        <f t="shared" si="2"/>
        <v>235.07612023577599</v>
      </c>
      <c r="O56" s="263">
        <f t="shared" si="2"/>
        <v>225.5608006054573</v>
      </c>
      <c r="P56" s="263">
        <f t="shared" si="2"/>
        <v>219.9852497971124</v>
      </c>
      <c r="Q56" s="263">
        <f t="shared" si="2"/>
        <v>208.73066313810861</v>
      </c>
      <c r="R56" s="263">
        <f t="shared" si="2"/>
        <v>210.21162019535751</v>
      </c>
      <c r="S56" s="263">
        <f t="shared" si="2"/>
        <v>207.1595996604583</v>
      </c>
      <c r="T56" s="263">
        <f t="shared" si="2"/>
        <v>214.28705983400391</v>
      </c>
      <c r="U56" s="263">
        <f t="shared" si="2"/>
        <v>216.02154740248639</v>
      </c>
      <c r="V56" s="263">
        <f t="shared" si="2"/>
        <v>183.51476756710721</v>
      </c>
      <c r="W56" s="263">
        <f t="shared" si="2"/>
        <v>157.86928388415561</v>
      </c>
      <c r="DA56" s="70"/>
    </row>
    <row r="57" spans="1:105" ht="12" customHeight="1" x14ac:dyDescent="0.25">
      <c r="A57" s="60" t="s">
        <v>1901</v>
      </c>
      <c r="B57" s="264">
        <v>196.60429245802879</v>
      </c>
      <c r="C57" s="264">
        <v>202.2151839966302</v>
      </c>
      <c r="D57" s="264">
        <v>237.82100923021019</v>
      </c>
      <c r="E57" s="264">
        <v>218.5860531906813</v>
      </c>
      <c r="F57" s="264">
        <v>266.62688376506139</v>
      </c>
      <c r="G57" s="264">
        <v>333.7919997555075</v>
      </c>
      <c r="H57" s="264">
        <v>282.71251253183613</v>
      </c>
      <c r="I57" s="264">
        <v>292.89360650009411</v>
      </c>
      <c r="J57" s="264">
        <v>239.6884484090329</v>
      </c>
      <c r="K57" s="264">
        <v>243.45361324855449</v>
      </c>
      <c r="L57" s="264">
        <v>253.07021180774339</v>
      </c>
      <c r="M57" s="264">
        <v>242.78752601402709</v>
      </c>
      <c r="N57" s="264">
        <v>235.07612023577599</v>
      </c>
      <c r="O57" s="264">
        <v>225.5608006054573</v>
      </c>
      <c r="P57" s="264">
        <v>219.9852497971124</v>
      </c>
      <c r="Q57" s="264">
        <v>208.73066313810861</v>
      </c>
      <c r="R57" s="264">
        <v>210.21162019535751</v>
      </c>
      <c r="S57" s="264">
        <v>207.1595996604583</v>
      </c>
      <c r="T57" s="264">
        <v>214.28705983400391</v>
      </c>
      <c r="U57" s="264">
        <v>216.02154740248639</v>
      </c>
      <c r="V57" s="264">
        <v>183.51476756710721</v>
      </c>
      <c r="W57" s="264">
        <v>157.86928388415561</v>
      </c>
      <c r="DA57" s="72" t="s">
        <v>2075</v>
      </c>
    </row>
    <row r="58" spans="1:105" ht="12" customHeight="1" x14ac:dyDescent="0.25">
      <c r="A58" s="64" t="s">
        <v>30</v>
      </c>
      <c r="B58" s="231">
        <v>72.099212970675396</v>
      </c>
      <c r="C58" s="231">
        <v>93.826254523837363</v>
      </c>
      <c r="D58" s="231">
        <v>102.33026984908641</v>
      </c>
      <c r="E58" s="231">
        <v>81.718746793212318</v>
      </c>
      <c r="F58" s="231">
        <v>88.338096194117242</v>
      </c>
      <c r="G58" s="231">
        <v>103.82141095045711</v>
      </c>
      <c r="H58" s="231">
        <v>92.795907008333174</v>
      </c>
      <c r="I58" s="231">
        <v>87.369171064319758</v>
      </c>
      <c r="J58" s="231">
        <v>61.237264506679807</v>
      </c>
      <c r="K58" s="231">
        <v>58.893607452837067</v>
      </c>
      <c r="L58" s="231">
        <v>67.363730795779631</v>
      </c>
      <c r="M58" s="231">
        <v>81.225279931515402</v>
      </c>
      <c r="N58" s="231">
        <v>75.122540374528313</v>
      </c>
      <c r="O58" s="231">
        <v>77.516230145413175</v>
      </c>
      <c r="P58" s="231">
        <v>76.492911876817558</v>
      </c>
      <c r="Q58" s="231">
        <v>68.088773361898831</v>
      </c>
      <c r="R58" s="231">
        <v>62.781207758666802</v>
      </c>
      <c r="S58" s="231">
        <v>61.816972235339918</v>
      </c>
      <c r="T58" s="231">
        <v>70.430242672031113</v>
      </c>
      <c r="U58" s="231">
        <v>68.870992009736653</v>
      </c>
      <c r="V58" s="231">
        <v>36.600265517085823</v>
      </c>
      <c r="W58" s="231">
        <v>10.030315614730471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2.16800578722422</v>
      </c>
      <c r="H60" s="231">
        <v>2.1716323344962909</v>
      </c>
      <c r="I60" s="231">
        <v>0</v>
      </c>
      <c r="J60" s="231">
        <v>2.0742752562074398</v>
      </c>
      <c r="K60" s="231">
        <v>2.108979222208712</v>
      </c>
      <c r="L60" s="231">
        <v>2.421703817323452</v>
      </c>
      <c r="M60" s="231">
        <v>2.4151323543999972</v>
      </c>
      <c r="N60" s="231">
        <v>2.380428469797804</v>
      </c>
      <c r="O60" s="231">
        <v>2.337889904873736</v>
      </c>
      <c r="P60" s="231">
        <v>2.338507223657929</v>
      </c>
      <c r="Q60" s="231">
        <v>2.3056903237978368</v>
      </c>
      <c r="R60" s="231">
        <v>2.3446334483563231</v>
      </c>
      <c r="S60" s="231">
        <v>0.81874454354552728</v>
      </c>
      <c r="T60" s="231">
        <v>0.78987155752200888</v>
      </c>
      <c r="U60" s="231">
        <v>0.70604245311086122</v>
      </c>
      <c r="V60" s="231">
        <v>0.23711690864544879</v>
      </c>
      <c r="W60" s="231">
        <v>0.34850033599381802</v>
      </c>
      <c r="DA60" s="73" t="s">
        <v>2078</v>
      </c>
    </row>
    <row r="61" spans="1:105" ht="12" customHeight="1" x14ac:dyDescent="0.25">
      <c r="A61" s="64" t="s">
        <v>160</v>
      </c>
      <c r="B61" s="231">
        <v>6.0450041388409517</v>
      </c>
      <c r="C61" s="231">
        <v>2.2521132442616292</v>
      </c>
      <c r="D61" s="231">
        <v>2.2757334348374929</v>
      </c>
      <c r="E61" s="231">
        <v>1.9257159129797989</v>
      </c>
      <c r="F61" s="231">
        <v>1.983050097923321</v>
      </c>
      <c r="G61" s="231">
        <v>2.2359320081483931</v>
      </c>
      <c r="H61" s="231">
        <v>4.4796557303616726</v>
      </c>
      <c r="I61" s="231">
        <v>2.5206073278211769</v>
      </c>
      <c r="J61" s="231">
        <v>2.2106703545362181</v>
      </c>
      <c r="K61" s="231">
        <v>4.4943095492328524</v>
      </c>
      <c r="L61" s="231">
        <v>5.1886376332287494</v>
      </c>
      <c r="M61" s="231">
        <v>5.1755456284683037</v>
      </c>
      <c r="N61" s="231">
        <v>5.1031244352349541</v>
      </c>
      <c r="O61" s="231">
        <v>5.0080679636566359</v>
      </c>
      <c r="P61" s="231">
        <v>2.5102296452532631</v>
      </c>
      <c r="Q61" s="231">
        <v>2.4763230361577349</v>
      </c>
      <c r="R61" s="231">
        <v>2.5178438917874688</v>
      </c>
      <c r="S61" s="231">
        <v>1.888612605689701</v>
      </c>
      <c r="T61" s="231">
        <v>3.8634787912634221</v>
      </c>
      <c r="U61" s="231">
        <v>2.0136393799943391</v>
      </c>
      <c r="V61" s="231">
        <v>2.6455867774137101</v>
      </c>
      <c r="W61" s="231">
        <v>2.9934667906673709</v>
      </c>
      <c r="DA61" s="73" t="s">
        <v>2079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24.17967100860664</v>
      </c>
      <c r="G62" s="231">
        <v>47.698914890139548</v>
      </c>
      <c r="H62" s="231">
        <v>20.47655829156626</v>
      </c>
      <c r="I62" s="231">
        <v>2.5848907802414658</v>
      </c>
      <c r="J62" s="231">
        <v>4.5437213407286716</v>
      </c>
      <c r="K62" s="231">
        <v>13.88065858204839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1.2172666483498251E-2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118.4600753485124</v>
      </c>
      <c r="C64" s="231">
        <v>106.1368162285312</v>
      </c>
      <c r="D64" s="231">
        <v>133.21500594628631</v>
      </c>
      <c r="E64" s="231">
        <v>134.94159048448921</v>
      </c>
      <c r="F64" s="231">
        <v>152.12606646441421</v>
      </c>
      <c r="G64" s="231">
        <v>177.86773611953831</v>
      </c>
      <c r="H64" s="231">
        <v>162.78875916707861</v>
      </c>
      <c r="I64" s="231">
        <v>200.41893732771169</v>
      </c>
      <c r="J64" s="231">
        <v>169.62251695088071</v>
      </c>
      <c r="K64" s="231">
        <v>164.07605844222741</v>
      </c>
      <c r="L64" s="231">
        <v>178.09613956141149</v>
      </c>
      <c r="M64" s="231">
        <v>153.97156809964341</v>
      </c>
      <c r="N64" s="231">
        <v>152.47002695621489</v>
      </c>
      <c r="O64" s="231">
        <v>140.69861259151381</v>
      </c>
      <c r="P64" s="231">
        <v>138.64360105138371</v>
      </c>
      <c r="Q64" s="231">
        <v>135.8598764162542</v>
      </c>
      <c r="R64" s="231">
        <v>142.56793509654679</v>
      </c>
      <c r="S64" s="231">
        <v>142.63527027588319</v>
      </c>
      <c r="T64" s="231">
        <v>139.2034668131873</v>
      </c>
      <c r="U64" s="231">
        <v>144.43087355964451</v>
      </c>
      <c r="V64" s="231">
        <v>144.01962569747869</v>
      </c>
      <c r="W64" s="231">
        <v>144.49700114276391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22.937167453436629</v>
      </c>
      <c r="C69" s="263">
        <f t="shared" si="3"/>
        <v>23.59177146627346</v>
      </c>
      <c r="D69" s="263">
        <f t="shared" si="3"/>
        <v>27.74578441019111</v>
      </c>
      <c r="E69" s="263">
        <f t="shared" si="3"/>
        <v>25.501706205579421</v>
      </c>
      <c r="F69" s="263">
        <f t="shared" si="3"/>
        <v>31.106469772590419</v>
      </c>
      <c r="G69" s="263">
        <f t="shared" si="3"/>
        <v>38.94239997147578</v>
      </c>
      <c r="H69" s="263">
        <f t="shared" si="3"/>
        <v>32.983126462047458</v>
      </c>
      <c r="I69" s="263">
        <f t="shared" si="3"/>
        <v>34.170920758344216</v>
      </c>
      <c r="J69" s="263">
        <f t="shared" si="3"/>
        <v>27.963652314387101</v>
      </c>
      <c r="K69" s="263">
        <f t="shared" si="3"/>
        <v>28.402921545664611</v>
      </c>
      <c r="L69" s="263">
        <f t="shared" si="3"/>
        <v>29.524858044236641</v>
      </c>
      <c r="M69" s="263">
        <f t="shared" si="3"/>
        <v>28.325211368303091</v>
      </c>
      <c r="N69" s="263">
        <f t="shared" si="3"/>
        <v>27.425547360840461</v>
      </c>
      <c r="O69" s="263">
        <f t="shared" si="3"/>
        <v>26.31542673730328</v>
      </c>
      <c r="P69" s="263">
        <f t="shared" si="3"/>
        <v>25.664945809663049</v>
      </c>
      <c r="Q69" s="263">
        <f t="shared" si="3"/>
        <v>24.351910699445941</v>
      </c>
      <c r="R69" s="263">
        <f t="shared" si="3"/>
        <v>24.524689022791641</v>
      </c>
      <c r="S69" s="263">
        <f t="shared" si="3"/>
        <v>24.168619960386739</v>
      </c>
      <c r="T69" s="263">
        <f t="shared" si="3"/>
        <v>25.000156980633719</v>
      </c>
      <c r="U69" s="263">
        <f t="shared" si="3"/>
        <v>25.202513863623349</v>
      </c>
      <c r="V69" s="263">
        <f t="shared" si="3"/>
        <v>21.410056216162459</v>
      </c>
      <c r="W69" s="263">
        <f t="shared" si="3"/>
        <v>18.41808311981811</v>
      </c>
      <c r="DA69" s="70"/>
    </row>
    <row r="70" spans="1:105" ht="12" customHeight="1" x14ac:dyDescent="0.25">
      <c r="A70" s="60" t="s">
        <v>1916</v>
      </c>
      <c r="B70" s="264">
        <v>22.937167453436629</v>
      </c>
      <c r="C70" s="264">
        <v>23.59177146627346</v>
      </c>
      <c r="D70" s="264">
        <v>27.74578441019111</v>
      </c>
      <c r="E70" s="264">
        <v>25.501706205579421</v>
      </c>
      <c r="F70" s="264">
        <v>31.106469772590419</v>
      </c>
      <c r="G70" s="264">
        <v>38.94239997147578</v>
      </c>
      <c r="H70" s="264">
        <v>32.983126462047458</v>
      </c>
      <c r="I70" s="264">
        <v>34.170920758344216</v>
      </c>
      <c r="J70" s="264">
        <v>27.963652314387101</v>
      </c>
      <c r="K70" s="264">
        <v>28.402921545664611</v>
      </c>
      <c r="L70" s="264">
        <v>29.524858044236641</v>
      </c>
      <c r="M70" s="264">
        <v>28.325211368303091</v>
      </c>
      <c r="N70" s="264">
        <v>27.425547360840461</v>
      </c>
      <c r="O70" s="264">
        <v>26.31542673730328</v>
      </c>
      <c r="P70" s="264">
        <v>25.664945809663049</v>
      </c>
      <c r="Q70" s="264">
        <v>24.351910699445941</v>
      </c>
      <c r="R70" s="264">
        <v>24.524689022791641</v>
      </c>
      <c r="S70" s="264">
        <v>24.168619960386739</v>
      </c>
      <c r="T70" s="264">
        <v>25.000156980633719</v>
      </c>
      <c r="U70" s="264">
        <v>25.202513863623349</v>
      </c>
      <c r="V70" s="264">
        <v>21.410056216162459</v>
      </c>
      <c r="W70" s="264">
        <v>18.41808311981811</v>
      </c>
      <c r="DA70" s="72" t="s">
        <v>2087</v>
      </c>
    </row>
    <row r="71" spans="1:105" ht="12" customHeight="1" x14ac:dyDescent="0.25">
      <c r="A71" s="64" t="s">
        <v>30</v>
      </c>
      <c r="B71" s="231">
        <v>8.4115748465787732</v>
      </c>
      <c r="C71" s="231">
        <v>10.94639636111433</v>
      </c>
      <c r="D71" s="231">
        <v>11.93853148239338</v>
      </c>
      <c r="E71" s="231">
        <v>9.5338537925414109</v>
      </c>
      <c r="F71" s="231">
        <v>10.30611122264699</v>
      </c>
      <c r="G71" s="231">
        <v>12.11249794421996</v>
      </c>
      <c r="H71" s="231">
        <v>10.82618915097218</v>
      </c>
      <c r="I71" s="231">
        <v>10.193069957503949</v>
      </c>
      <c r="J71" s="231">
        <v>7.1443475257792954</v>
      </c>
      <c r="K71" s="231">
        <v>6.8709208694976427</v>
      </c>
      <c r="L71" s="231">
        <v>7.8591019261742669</v>
      </c>
      <c r="M71" s="231">
        <v>9.4762826586767712</v>
      </c>
      <c r="N71" s="231">
        <v>8.764296377028284</v>
      </c>
      <c r="O71" s="231">
        <v>9.0435601836315112</v>
      </c>
      <c r="P71" s="231">
        <v>8.9241730522953606</v>
      </c>
      <c r="Q71" s="231">
        <v>7.9436902255548434</v>
      </c>
      <c r="R71" s="231">
        <v>7.3244742385111099</v>
      </c>
      <c r="S71" s="231">
        <v>7.2119800941229739</v>
      </c>
      <c r="T71" s="231">
        <v>8.2168616450702743</v>
      </c>
      <c r="U71" s="231">
        <v>8.0349490678025877</v>
      </c>
      <c r="V71" s="231">
        <v>4.2700309769933336</v>
      </c>
      <c r="W71" s="231">
        <v>1.170203488385219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0.25293400850949171</v>
      </c>
      <c r="H73" s="231">
        <v>0.25335710569123338</v>
      </c>
      <c r="I73" s="231">
        <v>0</v>
      </c>
      <c r="J73" s="231">
        <v>0.2419987798908674</v>
      </c>
      <c r="K73" s="231">
        <v>0.2460475759243492</v>
      </c>
      <c r="L73" s="231">
        <v>0.28253211202106859</v>
      </c>
      <c r="M73" s="231">
        <v>0.28176544134666559</v>
      </c>
      <c r="N73" s="231">
        <v>0.27771665480974311</v>
      </c>
      <c r="O73" s="231">
        <v>0.27275382223526828</v>
      </c>
      <c r="P73" s="231">
        <v>0.27282584276009098</v>
      </c>
      <c r="Q73" s="231">
        <v>0.26899720444308017</v>
      </c>
      <c r="R73" s="231">
        <v>0.27354056897490381</v>
      </c>
      <c r="S73" s="231">
        <v>9.5520196746977981E-2</v>
      </c>
      <c r="T73" s="231">
        <v>9.2151681710900782E-2</v>
      </c>
      <c r="U73" s="231">
        <v>8.2371619529600273E-2</v>
      </c>
      <c r="V73" s="231">
        <v>2.766363934196896E-2</v>
      </c>
      <c r="W73" s="231">
        <v>4.0658372532612022E-2</v>
      </c>
      <c r="DA73" s="73" t="s">
        <v>2090</v>
      </c>
    </row>
    <row r="74" spans="1:105" ht="12" customHeight="1" x14ac:dyDescent="0.25">
      <c r="A74" s="64" t="s">
        <v>160</v>
      </c>
      <c r="B74" s="231">
        <v>0.70525048286477554</v>
      </c>
      <c r="C74" s="231">
        <v>0.26274654516385609</v>
      </c>
      <c r="D74" s="231">
        <v>0.26550223406437351</v>
      </c>
      <c r="E74" s="231">
        <v>0.2246668565143094</v>
      </c>
      <c r="F74" s="231">
        <v>0.2313558447577202</v>
      </c>
      <c r="G74" s="231">
        <v>0.2608587342839786</v>
      </c>
      <c r="H74" s="231">
        <v>0.52262650187552728</v>
      </c>
      <c r="I74" s="231">
        <v>0.29407085491246993</v>
      </c>
      <c r="J74" s="231">
        <v>0.25791154136255812</v>
      </c>
      <c r="K74" s="231">
        <v>0.52433611407716474</v>
      </c>
      <c r="L74" s="231">
        <v>0.60534105721001907</v>
      </c>
      <c r="M74" s="231">
        <v>0.60381365665463382</v>
      </c>
      <c r="N74" s="231">
        <v>0.59536451744407648</v>
      </c>
      <c r="O74" s="231">
        <v>0.58427459575993912</v>
      </c>
      <c r="P74" s="231">
        <v>0.29286012527954669</v>
      </c>
      <c r="Q74" s="231">
        <v>0.2889043542184016</v>
      </c>
      <c r="R74" s="231">
        <v>0.29374845404187061</v>
      </c>
      <c r="S74" s="231">
        <v>0.22033813733046459</v>
      </c>
      <c r="T74" s="231">
        <v>0.45073919231406467</v>
      </c>
      <c r="U74" s="231">
        <v>0.23492459433267221</v>
      </c>
      <c r="V74" s="231">
        <v>0.30865179069826543</v>
      </c>
      <c r="W74" s="231">
        <v>0.34923779224452589</v>
      </c>
      <c r="DA74" s="73" t="s">
        <v>2091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2.8209616176707688</v>
      </c>
      <c r="G75" s="231">
        <v>5.5648734038496013</v>
      </c>
      <c r="H75" s="231">
        <v>2.388931800682724</v>
      </c>
      <c r="I75" s="231">
        <v>0.30157059102817041</v>
      </c>
      <c r="J75" s="231">
        <v>0.5301008230850105</v>
      </c>
      <c r="K75" s="231">
        <v>1.6194101679056421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1.4201444230747919E-3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13.820342123993081</v>
      </c>
      <c r="C77" s="231">
        <v>12.38262855999527</v>
      </c>
      <c r="D77" s="231">
        <v>15.541750693733359</v>
      </c>
      <c r="E77" s="231">
        <v>15.7431855565237</v>
      </c>
      <c r="F77" s="231">
        <v>17.748041087514942</v>
      </c>
      <c r="G77" s="231">
        <v>20.75123588061275</v>
      </c>
      <c r="H77" s="231">
        <v>18.992021902825801</v>
      </c>
      <c r="I77" s="231">
        <v>23.38220935489964</v>
      </c>
      <c r="J77" s="231">
        <v>19.789293644269371</v>
      </c>
      <c r="K77" s="231">
        <v>19.142206818259819</v>
      </c>
      <c r="L77" s="231">
        <v>20.777882948831291</v>
      </c>
      <c r="M77" s="231">
        <v>17.96334961162502</v>
      </c>
      <c r="N77" s="231">
        <v>17.788169811558362</v>
      </c>
      <c r="O77" s="231">
        <v>16.414838135676561</v>
      </c>
      <c r="P77" s="231">
        <v>16.175086789328059</v>
      </c>
      <c r="Q77" s="231">
        <v>15.850318915229609</v>
      </c>
      <c r="R77" s="231">
        <v>16.63292576126376</v>
      </c>
      <c r="S77" s="231">
        <v>16.640781532186331</v>
      </c>
      <c r="T77" s="231">
        <v>16.240404461538471</v>
      </c>
      <c r="U77" s="231">
        <v>16.850268581958481</v>
      </c>
      <c r="V77" s="231">
        <v>16.80228966470581</v>
      </c>
      <c r="W77" s="231">
        <v>16.85798346665575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1.851822460685953</v>
      </c>
      <c r="C83" s="225">
        <v>1.052257436099423</v>
      </c>
      <c r="D83" s="225">
        <v>1.629484373531406</v>
      </c>
      <c r="E83" s="225">
        <v>2.410210621715783</v>
      </c>
      <c r="F83" s="225">
        <v>2.9236756447568868</v>
      </c>
      <c r="G83" s="225">
        <v>2.9340257159546979</v>
      </c>
      <c r="H83" s="225">
        <v>1.7291595092731831</v>
      </c>
      <c r="I83" s="225">
        <v>0.95651209229042977</v>
      </c>
      <c r="J83" s="225">
        <v>1.293622033058845</v>
      </c>
      <c r="K83" s="225">
        <v>1.2603660804898871</v>
      </c>
      <c r="L83" s="225">
        <v>0.71191357114994391</v>
      </c>
      <c r="M83" s="225">
        <v>0.59681600548096025</v>
      </c>
      <c r="N83" s="225">
        <v>0.58161886661922424</v>
      </c>
      <c r="O83" s="225">
        <v>0.59348652601666119</v>
      </c>
      <c r="P83" s="225">
        <v>0.42820412320781392</v>
      </c>
      <c r="Q83" s="225">
        <v>0.39394532266991228</v>
      </c>
      <c r="R83" s="225">
        <v>0.41528700090619181</v>
      </c>
      <c r="S83" s="225">
        <v>0.59519053802804012</v>
      </c>
      <c r="T83" s="225">
        <v>0.43139806509689121</v>
      </c>
      <c r="U83" s="225">
        <v>0.2844105152488251</v>
      </c>
      <c r="V83" s="225">
        <v>0.40895906379824659</v>
      </c>
      <c r="W83" s="225">
        <v>0.37773076397557148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1.851822460685953</v>
      </c>
      <c r="C88" s="262">
        <v>1.052257436099423</v>
      </c>
      <c r="D88" s="262">
        <v>1.629484373531406</v>
      </c>
      <c r="E88" s="262">
        <v>2.410210621715783</v>
      </c>
      <c r="F88" s="262">
        <v>2.9236756447568868</v>
      </c>
      <c r="G88" s="262">
        <v>2.9340257159546979</v>
      </c>
      <c r="H88" s="262">
        <v>1.7291595092731831</v>
      </c>
      <c r="I88" s="262">
        <v>0.95651209229042977</v>
      </c>
      <c r="J88" s="262">
        <v>1.293622033058845</v>
      </c>
      <c r="K88" s="262">
        <v>1.2603660804898871</v>
      </c>
      <c r="L88" s="262">
        <v>0.71191357114994391</v>
      </c>
      <c r="M88" s="262">
        <v>0.59681600548096025</v>
      </c>
      <c r="N88" s="262">
        <v>0.58161886661922424</v>
      </c>
      <c r="O88" s="262">
        <v>0.59348652601666119</v>
      </c>
      <c r="P88" s="262">
        <v>0.42820412320781392</v>
      </c>
      <c r="Q88" s="262">
        <v>0.39394532266991228</v>
      </c>
      <c r="R88" s="262">
        <v>0.41528700090619181</v>
      </c>
      <c r="S88" s="262">
        <v>0.59519053802804012</v>
      </c>
      <c r="T88" s="262">
        <v>0.43139806509689121</v>
      </c>
      <c r="U88" s="262">
        <v>0.2844105152488251</v>
      </c>
      <c r="V88" s="262">
        <v>0.40895906379824659</v>
      </c>
      <c r="W88" s="262">
        <v>0.37773076397557148</v>
      </c>
      <c r="DA88" s="68" t="s">
        <v>2104</v>
      </c>
    </row>
    <row r="89" spans="1:105" ht="12" customHeight="1" x14ac:dyDescent="0.25">
      <c r="A89" s="37" t="s">
        <v>160</v>
      </c>
      <c r="B89" s="228">
        <v>8.9910182663529681E-2</v>
      </c>
      <c r="C89" s="228">
        <v>2.186388332958995E-2</v>
      </c>
      <c r="D89" s="228">
        <v>2.736919207415053E-2</v>
      </c>
      <c r="E89" s="228">
        <v>3.3911538628459852E-2</v>
      </c>
      <c r="F89" s="228">
        <v>3.7621364673036409E-2</v>
      </c>
      <c r="G89" s="228">
        <v>3.642503275603818E-2</v>
      </c>
      <c r="H89" s="228">
        <v>4.6309037538105648E-2</v>
      </c>
      <c r="I89" s="228">
        <v>1.188034295173575E-2</v>
      </c>
      <c r="J89" s="228">
        <v>1.6642721486479151E-2</v>
      </c>
      <c r="K89" s="228">
        <v>3.3603031057996169E-2</v>
      </c>
      <c r="L89" s="228">
        <v>2.01536734442062E-2</v>
      </c>
      <c r="M89" s="228">
        <v>1.9408762093190798E-2</v>
      </c>
      <c r="N89" s="228">
        <v>1.8836162277828718E-2</v>
      </c>
      <c r="O89" s="228">
        <v>2.0398658774471969E-2</v>
      </c>
      <c r="P89" s="228">
        <v>7.615030204926241E-3</v>
      </c>
      <c r="Q89" s="228">
        <v>7.0519204761706877E-3</v>
      </c>
      <c r="R89" s="228">
        <v>7.2069629832877454E-3</v>
      </c>
      <c r="S89" s="228">
        <v>7.7778449519523363E-3</v>
      </c>
      <c r="T89" s="228">
        <v>1.16497718466848E-2</v>
      </c>
      <c r="U89" s="228">
        <v>3.910697656699289E-3</v>
      </c>
      <c r="V89" s="228">
        <v>7.3769142213825738E-3</v>
      </c>
      <c r="W89" s="228">
        <v>7.6664242348504288E-3</v>
      </c>
      <c r="DA89" s="69" t="s">
        <v>2105</v>
      </c>
    </row>
    <row r="90" spans="1:105" ht="12" customHeight="1" x14ac:dyDescent="0.25">
      <c r="A90" s="37" t="s">
        <v>162</v>
      </c>
      <c r="B90" s="228">
        <v>1.761912278022423</v>
      </c>
      <c r="C90" s="228">
        <v>1.0303935527698329</v>
      </c>
      <c r="D90" s="228">
        <v>1.6021151814572561</v>
      </c>
      <c r="E90" s="228">
        <v>2.3762990830873241</v>
      </c>
      <c r="F90" s="228">
        <v>2.8860542800838509</v>
      </c>
      <c r="G90" s="228">
        <v>2.89760068319866</v>
      </c>
      <c r="H90" s="228">
        <v>1.682850471735077</v>
      </c>
      <c r="I90" s="228">
        <v>0.94463174933869398</v>
      </c>
      <c r="J90" s="228">
        <v>1.276979311572366</v>
      </c>
      <c r="K90" s="228">
        <v>1.22676304943189</v>
      </c>
      <c r="L90" s="228">
        <v>0.69175989770573776</v>
      </c>
      <c r="M90" s="228">
        <v>0.5774072433877695</v>
      </c>
      <c r="N90" s="228">
        <v>0.56278270434139555</v>
      </c>
      <c r="O90" s="228">
        <v>0.57308786724218919</v>
      </c>
      <c r="P90" s="228">
        <v>0.42058909300288772</v>
      </c>
      <c r="Q90" s="228">
        <v>0.38689340219374158</v>
      </c>
      <c r="R90" s="228">
        <v>0.40808003792290398</v>
      </c>
      <c r="S90" s="228">
        <v>0.58741269307608779</v>
      </c>
      <c r="T90" s="228">
        <v>0.41974829325020641</v>
      </c>
      <c r="U90" s="228">
        <v>0.28049981759212578</v>
      </c>
      <c r="V90" s="228">
        <v>0.401582149576864</v>
      </c>
      <c r="W90" s="228">
        <v>0.37006433974072112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1.0000000000000002</v>
      </c>
      <c r="D98" s="234">
        <f t="shared" si="4"/>
        <v>1.0000000000000002</v>
      </c>
      <c r="E98" s="234">
        <f t="shared" si="4"/>
        <v>1.0000000000000004</v>
      </c>
      <c r="F98" s="234">
        <f t="shared" si="4"/>
        <v>1</v>
      </c>
      <c r="G98" s="234">
        <f t="shared" si="4"/>
        <v>1</v>
      </c>
      <c r="H98" s="234">
        <f t="shared" si="4"/>
        <v>1.0000000000000002</v>
      </c>
      <c r="I98" s="234">
        <f t="shared" si="4"/>
        <v>1</v>
      </c>
      <c r="J98" s="234">
        <f t="shared" si="4"/>
        <v>1</v>
      </c>
      <c r="K98" s="234">
        <f t="shared" si="4"/>
        <v>1</v>
      </c>
      <c r="L98" s="234">
        <f t="shared" si="4"/>
        <v>0.99999999999999978</v>
      </c>
      <c r="M98" s="234">
        <f t="shared" si="4"/>
        <v>1.0000000000000002</v>
      </c>
      <c r="N98" s="234">
        <f t="shared" si="4"/>
        <v>1.0000000000000002</v>
      </c>
      <c r="O98" s="234">
        <f t="shared" si="4"/>
        <v>1</v>
      </c>
      <c r="P98" s="234">
        <f t="shared" si="4"/>
        <v>0.99999999999999989</v>
      </c>
      <c r="Q98" s="234">
        <f t="shared" si="4"/>
        <v>0.99999999999999989</v>
      </c>
      <c r="R98" s="234">
        <f t="shared" si="4"/>
        <v>1.0000000000000002</v>
      </c>
      <c r="S98" s="234">
        <f t="shared" si="4"/>
        <v>1</v>
      </c>
      <c r="T98" s="234">
        <f t="shared" si="4"/>
        <v>0.99999999999999989</v>
      </c>
      <c r="U98" s="234">
        <f t="shared" si="4"/>
        <v>1</v>
      </c>
      <c r="V98" s="234">
        <f t="shared" si="4"/>
        <v>0.99999999999999978</v>
      </c>
      <c r="W98" s="234">
        <f t="shared" si="4"/>
        <v>0.99999999999999944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1.5716782555210015E-2</v>
      </c>
      <c r="C103" s="270">
        <f t="shared" si="9"/>
        <v>1.2036529512416067E-2</v>
      </c>
      <c r="D103" s="270">
        <f t="shared" si="9"/>
        <v>1.428897502090468E-2</v>
      </c>
      <c r="E103" s="270">
        <f t="shared" si="9"/>
        <v>1.6023020569083214E-2</v>
      </c>
      <c r="F103" s="270">
        <f t="shared" si="9"/>
        <v>1.5920179713306823E-2</v>
      </c>
      <c r="G103" s="270">
        <f t="shared" si="9"/>
        <v>1.537450968108345E-2</v>
      </c>
      <c r="H103" s="270">
        <f t="shared" si="9"/>
        <v>1.3027143721153669E-2</v>
      </c>
      <c r="I103" s="270">
        <f t="shared" si="9"/>
        <v>1.0417342256546173E-2</v>
      </c>
      <c r="J103" s="270">
        <f t="shared" si="9"/>
        <v>1.219022008749435E-2</v>
      </c>
      <c r="K103" s="270">
        <f t="shared" si="9"/>
        <v>1.2008851189191797E-2</v>
      </c>
      <c r="L103" s="270">
        <f t="shared" si="9"/>
        <v>1.0011365827775677E-2</v>
      </c>
      <c r="M103" s="270">
        <f t="shared" si="9"/>
        <v>9.0017766858106335E-3</v>
      </c>
      <c r="N103" s="270">
        <f t="shared" si="9"/>
        <v>8.9169438601720379E-3</v>
      </c>
      <c r="O103" s="270">
        <f t="shared" si="9"/>
        <v>8.9815277611612534E-3</v>
      </c>
      <c r="P103" s="270">
        <f t="shared" si="9"/>
        <v>7.7587515935004202E-3</v>
      </c>
      <c r="Q103" s="270">
        <f t="shared" si="9"/>
        <v>7.6838129113036826E-3</v>
      </c>
      <c r="R103" s="270">
        <f t="shared" si="9"/>
        <v>8.0989242019149539E-3</v>
      </c>
      <c r="S103" s="270">
        <f t="shared" si="9"/>
        <v>8.3485621618963196E-3</v>
      </c>
      <c r="T103" s="270">
        <f t="shared" si="9"/>
        <v>8.2150690625103356E-3</v>
      </c>
      <c r="U103" s="270">
        <f t="shared" si="9"/>
        <v>7.841349751674111E-3</v>
      </c>
      <c r="V103" s="270">
        <f t="shared" si="9"/>
        <v>8.6018833113556334E-3</v>
      </c>
      <c r="W103" s="270">
        <f t="shared" si="9"/>
        <v>9.2344545734789618E-3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0.98428321744479008</v>
      </c>
      <c r="C105" s="271">
        <f t="shared" si="11"/>
        <v>0.98796347048758415</v>
      </c>
      <c r="D105" s="271">
        <f t="shared" si="11"/>
        <v>0.98571102497909557</v>
      </c>
      <c r="E105" s="271">
        <f t="shared" si="11"/>
        <v>0.98397697943091722</v>
      </c>
      <c r="F105" s="271">
        <f t="shared" si="11"/>
        <v>0.98407982028669316</v>
      </c>
      <c r="G105" s="271">
        <f t="shared" si="11"/>
        <v>0.98462549031891655</v>
      </c>
      <c r="H105" s="271">
        <f t="shared" si="11"/>
        <v>0.98697285627884646</v>
      </c>
      <c r="I105" s="271">
        <f t="shared" si="11"/>
        <v>0.98958265774345378</v>
      </c>
      <c r="J105" s="271">
        <f t="shared" si="11"/>
        <v>0.98780977991250574</v>
      </c>
      <c r="K105" s="271">
        <f t="shared" si="11"/>
        <v>0.9879911488108083</v>
      </c>
      <c r="L105" s="271">
        <f t="shared" si="11"/>
        <v>0.98998863417222405</v>
      </c>
      <c r="M105" s="271">
        <f t="shared" si="11"/>
        <v>0.99099822331418952</v>
      </c>
      <c r="N105" s="271">
        <f t="shared" si="11"/>
        <v>0.99108305613982817</v>
      </c>
      <c r="O105" s="271">
        <f t="shared" si="11"/>
        <v>0.99101847223883877</v>
      </c>
      <c r="P105" s="271">
        <f t="shared" si="11"/>
        <v>0.99224124840649952</v>
      </c>
      <c r="Q105" s="271">
        <f t="shared" si="11"/>
        <v>0.99231618708869618</v>
      </c>
      <c r="R105" s="271">
        <f t="shared" si="11"/>
        <v>0.99190107579808517</v>
      </c>
      <c r="S105" s="271">
        <f t="shared" si="11"/>
        <v>0.99165143783810372</v>
      </c>
      <c r="T105" s="271">
        <f t="shared" si="11"/>
        <v>0.99178493093748954</v>
      </c>
      <c r="U105" s="271">
        <f t="shared" si="11"/>
        <v>0.99215865024832584</v>
      </c>
      <c r="V105" s="271">
        <f t="shared" si="11"/>
        <v>0.99139811668864419</v>
      </c>
      <c r="W105" s="271">
        <f t="shared" si="11"/>
        <v>0.99076554542652051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0.98428321744479008</v>
      </c>
      <c r="C106" s="320">
        <f t="shared" si="12"/>
        <v>0.98796347048758415</v>
      </c>
      <c r="D106" s="320">
        <f t="shared" si="12"/>
        <v>0.98571102497909557</v>
      </c>
      <c r="E106" s="320">
        <f t="shared" si="12"/>
        <v>0.98397697943091722</v>
      </c>
      <c r="F106" s="320">
        <f t="shared" si="12"/>
        <v>0.98407982028669316</v>
      </c>
      <c r="G106" s="320">
        <f t="shared" si="12"/>
        <v>0.98462549031891655</v>
      </c>
      <c r="H106" s="320">
        <f t="shared" si="12"/>
        <v>0.98697285627884646</v>
      </c>
      <c r="I106" s="320">
        <f t="shared" si="12"/>
        <v>0.98958265774345378</v>
      </c>
      <c r="J106" s="320">
        <f t="shared" si="12"/>
        <v>0.98780977991250574</v>
      </c>
      <c r="K106" s="320">
        <f t="shared" si="12"/>
        <v>0.9879911488108083</v>
      </c>
      <c r="L106" s="320">
        <f t="shared" si="12"/>
        <v>0.98998863417222405</v>
      </c>
      <c r="M106" s="320">
        <f t="shared" si="12"/>
        <v>0.99099822331418952</v>
      </c>
      <c r="N106" s="320">
        <f t="shared" si="12"/>
        <v>0.99108305613982817</v>
      </c>
      <c r="O106" s="320">
        <f t="shared" si="12"/>
        <v>0.99101847223883877</v>
      </c>
      <c r="P106" s="320">
        <f t="shared" si="12"/>
        <v>0.99224124840649952</v>
      </c>
      <c r="Q106" s="320">
        <f t="shared" si="12"/>
        <v>0.99231618708869618</v>
      </c>
      <c r="R106" s="320">
        <f t="shared" si="12"/>
        <v>0.99190107579808517</v>
      </c>
      <c r="S106" s="320">
        <f t="shared" si="12"/>
        <v>0.99165143783810372</v>
      </c>
      <c r="T106" s="320">
        <f t="shared" si="12"/>
        <v>0.99178493093748954</v>
      </c>
      <c r="U106" s="320">
        <f t="shared" si="12"/>
        <v>0.99215865024832584</v>
      </c>
      <c r="V106" s="320">
        <f t="shared" si="12"/>
        <v>0.99139811668864419</v>
      </c>
      <c r="W106" s="320">
        <f t="shared" si="12"/>
        <v>0.99076554542652051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1.0000000000000004</v>
      </c>
      <c r="C110" s="234">
        <f t="shared" si="15"/>
        <v>1</v>
      </c>
      <c r="D110" s="234">
        <f t="shared" si="15"/>
        <v>1.0000000000000004</v>
      </c>
      <c r="E110" s="234">
        <f t="shared" si="15"/>
        <v>1</v>
      </c>
      <c r="F110" s="234">
        <f t="shared" si="15"/>
        <v>1</v>
      </c>
      <c r="G110" s="234">
        <f t="shared" si="15"/>
        <v>1.0000000000000002</v>
      </c>
      <c r="H110" s="234">
        <f t="shared" si="15"/>
        <v>1.0000000000000007</v>
      </c>
      <c r="I110" s="234">
        <f t="shared" si="15"/>
        <v>1.0000000000000002</v>
      </c>
      <c r="J110" s="234">
        <f t="shared" si="15"/>
        <v>1.0000000000000004</v>
      </c>
      <c r="K110" s="234">
        <f t="shared" si="15"/>
        <v>1</v>
      </c>
      <c r="L110" s="234">
        <f t="shared" si="15"/>
        <v>1</v>
      </c>
      <c r="M110" s="234">
        <f t="shared" si="15"/>
        <v>1.0000000000000002</v>
      </c>
      <c r="N110" s="234">
        <f t="shared" si="15"/>
        <v>1.0000000000000004</v>
      </c>
      <c r="O110" s="234">
        <f t="shared" si="15"/>
        <v>1</v>
      </c>
      <c r="P110" s="234">
        <f t="shared" si="15"/>
        <v>1</v>
      </c>
      <c r="Q110" s="234">
        <f t="shared" si="15"/>
        <v>1</v>
      </c>
      <c r="R110" s="234">
        <f t="shared" si="15"/>
        <v>1</v>
      </c>
      <c r="S110" s="234">
        <f t="shared" si="15"/>
        <v>0.99999999999999989</v>
      </c>
      <c r="T110" s="234">
        <f t="shared" si="15"/>
        <v>1</v>
      </c>
      <c r="U110" s="234">
        <f t="shared" si="15"/>
        <v>1</v>
      </c>
      <c r="V110" s="234">
        <f t="shared" si="15"/>
        <v>1.0000000000000002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1.2067057306890012E-2</v>
      </c>
      <c r="C115" s="302">
        <f t="shared" si="20"/>
        <v>9.2334094582049234E-3</v>
      </c>
      <c r="D115" s="302">
        <f t="shared" si="20"/>
        <v>1.0967118521272219E-2</v>
      </c>
      <c r="E115" s="302">
        <f t="shared" si="20"/>
        <v>1.2303070127819725E-2</v>
      </c>
      <c r="F115" s="302">
        <f t="shared" si="20"/>
        <v>1.2223808494195651E-2</v>
      </c>
      <c r="G115" s="302">
        <f t="shared" si="20"/>
        <v>1.1803313341856725E-2</v>
      </c>
      <c r="H115" s="302">
        <f t="shared" si="20"/>
        <v>9.9956591418451091E-3</v>
      </c>
      <c r="I115" s="302">
        <f t="shared" si="20"/>
        <v>7.9882567302726627E-3</v>
      </c>
      <c r="J115" s="302">
        <f t="shared" si="20"/>
        <v>9.3516466879663071E-3</v>
      </c>
      <c r="K115" s="302">
        <f t="shared" si="20"/>
        <v>9.2121168815503477E-3</v>
      </c>
      <c r="L115" s="302">
        <f t="shared" si="20"/>
        <v>7.6762103892783822E-3</v>
      </c>
      <c r="M115" s="302">
        <f t="shared" si="20"/>
        <v>6.9004669505822848E-3</v>
      </c>
      <c r="N115" s="302">
        <f t="shared" si="20"/>
        <v>6.8353002997106052E-3</v>
      </c>
      <c r="O115" s="302">
        <f t="shared" si="20"/>
        <v>6.8849119497033998E-3</v>
      </c>
      <c r="P115" s="302">
        <f t="shared" si="20"/>
        <v>5.9458637181959428E-3</v>
      </c>
      <c r="Q115" s="302">
        <f t="shared" si="20"/>
        <v>5.8883310851218281E-3</v>
      </c>
      <c r="R115" s="302">
        <f t="shared" si="20"/>
        <v>6.207049777936363E-3</v>
      </c>
      <c r="S115" s="302">
        <f t="shared" si="20"/>
        <v>6.3987495525341742E-3</v>
      </c>
      <c r="T115" s="302">
        <f t="shared" si="20"/>
        <v>6.2962359081755841E-3</v>
      </c>
      <c r="U115" s="302">
        <f t="shared" si="20"/>
        <v>6.0092791090366584E-3</v>
      </c>
      <c r="V115" s="302">
        <f t="shared" si="20"/>
        <v>6.5933007337051321E-3</v>
      </c>
      <c r="W115" s="302">
        <f t="shared" si="20"/>
        <v>7.0792181905404974E-3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2.8635737469365513E-2</v>
      </c>
      <c r="C116" s="303">
        <f t="shared" si="21"/>
        <v>2.8717872189617258E-2</v>
      </c>
      <c r="D116" s="303">
        <f t="shared" si="21"/>
        <v>2.8667619753006624E-2</v>
      </c>
      <c r="E116" s="303">
        <f t="shared" si="21"/>
        <v>2.8628896518034214E-2</v>
      </c>
      <c r="F116" s="303">
        <f t="shared" si="21"/>
        <v>2.8631193956689973E-2</v>
      </c>
      <c r="G116" s="303">
        <f t="shared" si="21"/>
        <v>2.864338222197518E-2</v>
      </c>
      <c r="H116" s="303">
        <f t="shared" si="21"/>
        <v>2.8695777995888551E-2</v>
      </c>
      <c r="I116" s="303">
        <f t="shared" si="21"/>
        <v>2.8753963573035588E-2</v>
      </c>
      <c r="J116" s="303">
        <f t="shared" si="21"/>
        <v>2.8714445023537219E-2</v>
      </c>
      <c r="K116" s="303">
        <f t="shared" si="21"/>
        <v>2.8718489365752175E-2</v>
      </c>
      <c r="L116" s="303">
        <f t="shared" si="21"/>
        <v>2.8763008394513671E-2</v>
      </c>
      <c r="M116" s="303">
        <f t="shared" si="21"/>
        <v>2.8785493711577341E-2</v>
      </c>
      <c r="N116" s="303">
        <f t="shared" si="21"/>
        <v>2.8787382600008404E-2</v>
      </c>
      <c r="O116" s="303">
        <f t="shared" si="21"/>
        <v>2.8785944581168017E-2</v>
      </c>
      <c r="P116" s="303">
        <f t="shared" si="21"/>
        <v>2.8813163370487074E-2</v>
      </c>
      <c r="Q116" s="303">
        <f t="shared" si="21"/>
        <v>2.8814830983039944E-2</v>
      </c>
      <c r="R116" s="303">
        <f t="shared" si="21"/>
        <v>2.8805592760059819E-2</v>
      </c>
      <c r="S116" s="303">
        <f t="shared" si="21"/>
        <v>2.8800036244854096E-2</v>
      </c>
      <c r="T116" s="303">
        <f t="shared" si="21"/>
        <v>2.880300765483548E-2</v>
      </c>
      <c r="U116" s="303">
        <f t="shared" si="21"/>
        <v>2.8811325243216331E-2</v>
      </c>
      <c r="V116" s="303">
        <f t="shared" si="21"/>
        <v>2.8794397080182478E-2</v>
      </c>
      <c r="W116" s="303">
        <f t="shared" si="21"/>
        <v>2.8780312516216218E-2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2.8635737469365513E-2</v>
      </c>
      <c r="C117" s="304">
        <f t="shared" si="22"/>
        <v>2.8717872189617258E-2</v>
      </c>
      <c r="D117" s="304">
        <f t="shared" si="22"/>
        <v>2.8667619753006624E-2</v>
      </c>
      <c r="E117" s="304">
        <f t="shared" si="22"/>
        <v>2.8628896518034214E-2</v>
      </c>
      <c r="F117" s="304">
        <f t="shared" si="22"/>
        <v>2.8631193956689973E-2</v>
      </c>
      <c r="G117" s="304">
        <f t="shared" si="22"/>
        <v>2.864338222197518E-2</v>
      </c>
      <c r="H117" s="304">
        <f t="shared" si="22"/>
        <v>2.8695777995888551E-2</v>
      </c>
      <c r="I117" s="304">
        <f t="shared" si="22"/>
        <v>2.8753963573035588E-2</v>
      </c>
      <c r="J117" s="304">
        <f t="shared" si="22"/>
        <v>2.8714445023537219E-2</v>
      </c>
      <c r="K117" s="304">
        <f t="shared" si="22"/>
        <v>2.8718489365752175E-2</v>
      </c>
      <c r="L117" s="304">
        <f t="shared" si="22"/>
        <v>2.8763008394513671E-2</v>
      </c>
      <c r="M117" s="304">
        <f t="shared" si="22"/>
        <v>2.8785493711577341E-2</v>
      </c>
      <c r="N117" s="304">
        <f t="shared" si="22"/>
        <v>2.8787382600008404E-2</v>
      </c>
      <c r="O117" s="304">
        <f t="shared" si="22"/>
        <v>2.8785944581168017E-2</v>
      </c>
      <c r="P117" s="304">
        <f t="shared" si="22"/>
        <v>2.8813163370487074E-2</v>
      </c>
      <c r="Q117" s="304">
        <f t="shared" si="22"/>
        <v>2.8814830983039944E-2</v>
      </c>
      <c r="R117" s="304">
        <f t="shared" si="22"/>
        <v>2.8805592760059819E-2</v>
      </c>
      <c r="S117" s="304">
        <f t="shared" si="22"/>
        <v>2.8800036244854096E-2</v>
      </c>
      <c r="T117" s="304">
        <f t="shared" si="22"/>
        <v>2.880300765483548E-2</v>
      </c>
      <c r="U117" s="304">
        <f t="shared" si="22"/>
        <v>2.8811325243216331E-2</v>
      </c>
      <c r="V117" s="304">
        <f t="shared" si="22"/>
        <v>2.8794397080182478E-2</v>
      </c>
      <c r="W117" s="304">
        <f t="shared" si="22"/>
        <v>2.8780312516216218E-2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0.85907212408096578</v>
      </c>
      <c r="C119" s="303">
        <f t="shared" si="24"/>
        <v>0.86153616568851776</v>
      </c>
      <c r="D119" s="303">
        <f t="shared" si="24"/>
        <v>0.86002859259019859</v>
      </c>
      <c r="E119" s="303">
        <f t="shared" si="24"/>
        <v>0.85886689554102658</v>
      </c>
      <c r="F119" s="303">
        <f t="shared" si="24"/>
        <v>0.85893581870069968</v>
      </c>
      <c r="G119" s="303">
        <f t="shared" si="24"/>
        <v>0.85930146665925544</v>
      </c>
      <c r="H119" s="303">
        <f t="shared" si="24"/>
        <v>0.86087333987665715</v>
      </c>
      <c r="I119" s="303">
        <f t="shared" si="24"/>
        <v>0.86261890719106771</v>
      </c>
      <c r="J119" s="303">
        <f t="shared" si="24"/>
        <v>0.86143335070611693</v>
      </c>
      <c r="K119" s="303">
        <f t="shared" si="24"/>
        <v>0.86155468097256516</v>
      </c>
      <c r="L119" s="303">
        <f t="shared" si="24"/>
        <v>0.86289025183541035</v>
      </c>
      <c r="M119" s="303">
        <f t="shared" si="24"/>
        <v>0.8635648113473201</v>
      </c>
      <c r="N119" s="303">
        <f t="shared" si="24"/>
        <v>0.86362147800025213</v>
      </c>
      <c r="O119" s="303">
        <f t="shared" si="24"/>
        <v>0.86357833743504075</v>
      </c>
      <c r="P119" s="303">
        <f t="shared" si="24"/>
        <v>0.86439490111461237</v>
      </c>
      <c r="Q119" s="303">
        <f t="shared" si="24"/>
        <v>0.86444492949119867</v>
      </c>
      <c r="R119" s="303">
        <f t="shared" si="24"/>
        <v>0.86416778280179474</v>
      </c>
      <c r="S119" s="303">
        <f t="shared" si="24"/>
        <v>0.86400108734562264</v>
      </c>
      <c r="T119" s="303">
        <f t="shared" si="24"/>
        <v>0.86409022964506499</v>
      </c>
      <c r="U119" s="303">
        <f t="shared" si="24"/>
        <v>0.86433975729649004</v>
      </c>
      <c r="V119" s="303">
        <f t="shared" si="24"/>
        <v>0.86383191240547419</v>
      </c>
      <c r="W119" s="303">
        <f t="shared" si="24"/>
        <v>0.86340937548648677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0.85907212408096578</v>
      </c>
      <c r="C120" s="304">
        <f t="shared" si="25"/>
        <v>0.86153616568851776</v>
      </c>
      <c r="D120" s="304">
        <f t="shared" si="25"/>
        <v>0.86002859259019859</v>
      </c>
      <c r="E120" s="304">
        <f t="shared" si="25"/>
        <v>0.85886689554102658</v>
      </c>
      <c r="F120" s="304">
        <f t="shared" si="25"/>
        <v>0.85893581870069968</v>
      </c>
      <c r="G120" s="304">
        <f t="shared" si="25"/>
        <v>0.85930146665925544</v>
      </c>
      <c r="H120" s="304">
        <f t="shared" si="25"/>
        <v>0.86087333987665715</v>
      </c>
      <c r="I120" s="304">
        <f t="shared" si="25"/>
        <v>0.86261890719106771</v>
      </c>
      <c r="J120" s="304">
        <f t="shared" si="25"/>
        <v>0.86143335070611693</v>
      </c>
      <c r="K120" s="304">
        <f t="shared" si="25"/>
        <v>0.86155468097256516</v>
      </c>
      <c r="L120" s="304">
        <f t="shared" si="25"/>
        <v>0.86289025183541035</v>
      </c>
      <c r="M120" s="304">
        <f t="shared" si="25"/>
        <v>0.8635648113473201</v>
      </c>
      <c r="N120" s="304">
        <f t="shared" si="25"/>
        <v>0.86362147800025213</v>
      </c>
      <c r="O120" s="304">
        <f t="shared" si="25"/>
        <v>0.86357833743504075</v>
      </c>
      <c r="P120" s="304">
        <f t="shared" si="25"/>
        <v>0.86439490111461237</v>
      </c>
      <c r="Q120" s="304">
        <f t="shared" si="25"/>
        <v>0.86444492949119867</v>
      </c>
      <c r="R120" s="304">
        <f t="shared" si="25"/>
        <v>0.86416778280179474</v>
      </c>
      <c r="S120" s="304">
        <f t="shared" si="25"/>
        <v>0.86400108734562264</v>
      </c>
      <c r="T120" s="304">
        <f t="shared" si="25"/>
        <v>0.86409022964506499</v>
      </c>
      <c r="U120" s="304">
        <f t="shared" si="25"/>
        <v>0.86433975729649004</v>
      </c>
      <c r="V120" s="304">
        <f t="shared" si="25"/>
        <v>0.86383191240547419</v>
      </c>
      <c r="W120" s="304">
        <f t="shared" si="25"/>
        <v>0.86340937548648677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0.10022508114277906</v>
      </c>
      <c r="C122" s="303">
        <f t="shared" si="27"/>
        <v>0.10051255266366015</v>
      </c>
      <c r="D122" s="303">
        <f t="shared" si="27"/>
        <v>0.10033666913552289</v>
      </c>
      <c r="E122" s="303">
        <f t="shared" si="27"/>
        <v>0.10020113781311951</v>
      </c>
      <c r="F122" s="303">
        <f t="shared" si="27"/>
        <v>0.10020917884841471</v>
      </c>
      <c r="G122" s="303">
        <f t="shared" si="27"/>
        <v>0.10025183777691289</v>
      </c>
      <c r="H122" s="303">
        <f t="shared" si="27"/>
        <v>0.10043522298560972</v>
      </c>
      <c r="I122" s="303">
        <f t="shared" si="27"/>
        <v>0.10063887250562428</v>
      </c>
      <c r="J122" s="303">
        <f t="shared" si="27"/>
        <v>0.10050055758238005</v>
      </c>
      <c r="K122" s="303">
        <f t="shared" si="27"/>
        <v>0.10051471278013233</v>
      </c>
      <c r="L122" s="303">
        <f t="shared" si="27"/>
        <v>0.10067052938079757</v>
      </c>
      <c r="M122" s="303">
        <f t="shared" si="27"/>
        <v>0.10074922799052043</v>
      </c>
      <c r="N122" s="303">
        <f t="shared" si="27"/>
        <v>0.10075583910002917</v>
      </c>
      <c r="O122" s="303">
        <f t="shared" si="27"/>
        <v>0.10075080603408781</v>
      </c>
      <c r="P122" s="303">
        <f t="shared" si="27"/>
        <v>0.10084607179670452</v>
      </c>
      <c r="Q122" s="303">
        <f t="shared" si="27"/>
        <v>0.10085190844063958</v>
      </c>
      <c r="R122" s="303">
        <f t="shared" si="27"/>
        <v>0.1008195746602091</v>
      </c>
      <c r="S122" s="303">
        <f t="shared" si="27"/>
        <v>0.10080012685698905</v>
      </c>
      <c r="T122" s="303">
        <f t="shared" si="27"/>
        <v>0.10081052679192395</v>
      </c>
      <c r="U122" s="303">
        <f t="shared" si="27"/>
        <v>0.10083963835125692</v>
      </c>
      <c r="V122" s="303">
        <f t="shared" si="27"/>
        <v>0.10078038978063843</v>
      </c>
      <c r="W122" s="303">
        <f t="shared" si="27"/>
        <v>0.10073109380675656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0.10022508114277906</v>
      </c>
      <c r="C123" s="304">
        <f t="shared" si="28"/>
        <v>0.10051255266366015</v>
      </c>
      <c r="D123" s="304">
        <f t="shared" si="28"/>
        <v>0.10033666913552289</v>
      </c>
      <c r="E123" s="304">
        <f t="shared" si="28"/>
        <v>0.10020113781311951</v>
      </c>
      <c r="F123" s="304">
        <f t="shared" si="28"/>
        <v>0.10020917884841471</v>
      </c>
      <c r="G123" s="304">
        <f t="shared" si="28"/>
        <v>0.10025183777691289</v>
      </c>
      <c r="H123" s="304">
        <f t="shared" si="28"/>
        <v>0.10043522298560972</v>
      </c>
      <c r="I123" s="304">
        <f t="shared" si="28"/>
        <v>0.10063887250562428</v>
      </c>
      <c r="J123" s="304">
        <f t="shared" si="28"/>
        <v>0.10050055758238005</v>
      </c>
      <c r="K123" s="304">
        <f t="shared" si="28"/>
        <v>0.10051471278013233</v>
      </c>
      <c r="L123" s="304">
        <f t="shared" si="28"/>
        <v>0.10067052938079757</v>
      </c>
      <c r="M123" s="304">
        <f t="shared" si="28"/>
        <v>0.10074922799052043</v>
      </c>
      <c r="N123" s="304">
        <f t="shared" si="28"/>
        <v>0.10075583910002917</v>
      </c>
      <c r="O123" s="304">
        <f t="shared" si="28"/>
        <v>0.10075080603408781</v>
      </c>
      <c r="P123" s="304">
        <f t="shared" si="28"/>
        <v>0.10084607179670452</v>
      </c>
      <c r="Q123" s="304">
        <f t="shared" si="28"/>
        <v>0.10085190844063958</v>
      </c>
      <c r="R123" s="304">
        <f t="shared" si="28"/>
        <v>0.1008195746602091</v>
      </c>
      <c r="S123" s="304">
        <f t="shared" si="28"/>
        <v>0.10080012685698905</v>
      </c>
      <c r="T123" s="304">
        <f t="shared" si="28"/>
        <v>0.10081052679192395</v>
      </c>
      <c r="U123" s="304">
        <f t="shared" si="28"/>
        <v>0.10083963835125692</v>
      </c>
      <c r="V123" s="304">
        <f t="shared" si="28"/>
        <v>0.10078038978063843</v>
      </c>
      <c r="W123" s="304">
        <f t="shared" si="28"/>
        <v>0.10073109380675656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1.206629659128988</v>
      </c>
      <c r="C136" s="322">
        <f>IF(C$5=0,0,C$5/PPA_fec!C$5)</f>
        <v>1.1073646501529821</v>
      </c>
      <c r="D136" s="322">
        <f>IF(D$5=0,0,D$5/PPA_fec!D$5)</f>
        <v>1.2037712581613518</v>
      </c>
      <c r="E136" s="322">
        <f>IF(E$5=0,0,E$5/PPA_fec!E$5)</f>
        <v>1.3385996594096068</v>
      </c>
      <c r="F136" s="322">
        <f>IF(F$5=0,0,F$5/PPA_fec!F$5)</f>
        <v>1.4013232080200584</v>
      </c>
      <c r="G136" s="322">
        <f>IF(G$5=0,0,G$5/PPA_fec!G$5)</f>
        <v>1.4034885641617472</v>
      </c>
      <c r="H136" s="322">
        <f>IF(H$5=0,0,H$5/PPA_fec!H$5)</f>
        <v>1.3337685318110317</v>
      </c>
      <c r="I136" s="322">
        <f>IF(I$5=0,0,I$5/PPA_fec!I$5)</f>
        <v>1.2394554897890002</v>
      </c>
      <c r="J136" s="322">
        <f>IF(J$5=0,0,J$5/PPA_fec!J$5)</f>
        <v>1.3644901681042823</v>
      </c>
      <c r="K136" s="322">
        <f>IF(K$5=0,0,K$5/PPA_fec!K$5)</f>
        <v>1.3728069987515139</v>
      </c>
      <c r="L136" s="322">
        <f>IF(L$5=0,0,L$5/PPA_fec!L$5)</f>
        <v>1.1562005250519087</v>
      </c>
      <c r="M136" s="322">
        <f>IF(M$5=0,0,M$5/PPA_fec!M$5)</f>
        <v>1.1542590886643744</v>
      </c>
      <c r="N136" s="322">
        <f>IF(N$5=0,0,N$5/PPA_fec!N$5)</f>
        <v>1.1477388021340365</v>
      </c>
      <c r="O136" s="322">
        <f>IF(O$5=0,0,O$5/PPA_fec!O$5)</f>
        <v>1.1759391590168393</v>
      </c>
      <c r="P136" s="322">
        <f>IF(P$5=0,0,P$5/PPA_fec!P$5)</f>
        <v>1.0903699468215757</v>
      </c>
      <c r="Q136" s="322">
        <f>IF(Q$5=0,0,Q$5/PPA_fec!Q$5)</f>
        <v>1.059420103423395</v>
      </c>
      <c r="R136" s="322">
        <f>IF(R$5=0,0,R$5/PPA_fec!R$5)</f>
        <v>1.0315189572003531</v>
      </c>
      <c r="S136" s="322">
        <f>IF(S$5=0,0,S$5/PPA_fec!S$5)</f>
        <v>1.02856053098297</v>
      </c>
      <c r="T136" s="322">
        <f>IF(T$5=0,0,T$5/PPA_fec!T$5)</f>
        <v>1.0655343244920932</v>
      </c>
      <c r="U136" s="322">
        <f>IF(U$5=0,0,U$5/PPA_fec!U$5)</f>
        <v>1.0233541888142195</v>
      </c>
      <c r="V136" s="322">
        <f>IF(V$5=0,0,V$5/PPA_fec!V$5)</f>
        <v>0.96473131086735409</v>
      </c>
      <c r="W136" s="322">
        <f>IF(W$5=0,0,W$5/PPA_fec!W$5)</f>
        <v>0.92217676967950113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1.5891045136043371</v>
      </c>
      <c r="C141" s="277">
        <f>IF(C$10=0,0,C$10/PPA_fec!C$10)</f>
        <v>1.1012568448348914</v>
      </c>
      <c r="D141" s="277">
        <f>IF(D$10=0,0,D$10/PPA_fec!D$10)</f>
        <v>1.4419662778001539</v>
      </c>
      <c r="E141" s="277">
        <f>IF(E$10=0,0,E$10/PPA_fec!E$10)</f>
        <v>1.7751993386348659</v>
      </c>
      <c r="F141" s="277">
        <f>IF(F$10=0,0,F$10/PPA_fec!F$10)</f>
        <v>1.8369476253334023</v>
      </c>
      <c r="G141" s="277">
        <f>IF(G$10=0,0,G$10/PPA_fec!G$10)</f>
        <v>1.7846107548178007</v>
      </c>
      <c r="H141" s="277">
        <f>IF(H$10=0,0,H$10/PPA_fec!H$10)</f>
        <v>1.4526513102494185</v>
      </c>
      <c r="I141" s="277">
        <f>IF(I$10=0,0,I$10/PPA_fec!I$10)</f>
        <v>1.0662829414314674</v>
      </c>
      <c r="J141" s="277">
        <f>IF(J$10=0,0,J$10/PPA_fec!J$10)</f>
        <v>1.3903574912196834</v>
      </c>
      <c r="K141" s="277">
        <f>IF(K$10=0,0,K$10/PPA_fec!K$10)</f>
        <v>1.3775816448027831</v>
      </c>
      <c r="L141" s="277">
        <f>IF(L$10=0,0,L$10/PPA_fec!L$10)</f>
        <v>0.94602947896493983</v>
      </c>
      <c r="M141" s="277">
        <f>IF(M$10=0,0,M$10/PPA_fec!M$10)</f>
        <v>0.83322221978966371</v>
      </c>
      <c r="N141" s="277">
        <f>IF(N$10=0,0,N$10/PPA_fec!N$10)</f>
        <v>0.81866554992680662</v>
      </c>
      <c r="O141" s="277">
        <f>IF(O$10=0,0,O$10/PPA_fec!O$10)</f>
        <v>0.84675385666471792</v>
      </c>
      <c r="P141" s="277">
        <f>IF(P$10=0,0,P$10/PPA_fec!P$10)</f>
        <v>0.65440271916902559</v>
      </c>
      <c r="Q141" s="277">
        <f>IF(Q$10=0,0,Q$10/PPA_fec!Q$10)</f>
        <v>0.62522918748986811</v>
      </c>
      <c r="R141" s="277">
        <f>IF(R$10=0,0,R$10/PPA_fec!R$10)</f>
        <v>0.64561767566912664</v>
      </c>
      <c r="S141" s="277">
        <f>IF(S$10=0,0,S$10/PPA_fec!S$10)</f>
        <v>0.66577919146729991</v>
      </c>
      <c r="T141" s="277">
        <f>IF(T$10=0,0,T$10/PPA_fec!T$10)</f>
        <v>0.68061819594124151</v>
      </c>
      <c r="U141" s="277">
        <f>IF(U$10=0,0,U$10/PPA_fec!U$10)</f>
        <v>0.61571725601777483</v>
      </c>
      <c r="V141" s="277">
        <f>IF(V$10=0,0,V$10/PPA_fec!V$10)</f>
        <v>0.64273863075161974</v>
      </c>
      <c r="W141" s="277">
        <f>IF(W$10=0,0,W$10/PPA_fec!W$10)</f>
        <v>0.66648248399596444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1.4338197684006375</v>
      </c>
      <c r="C143" s="278">
        <f>IF(C$17=0,0,C$17/PPA_fec!C$17)</f>
        <v>1.3493418539543107</v>
      </c>
      <c r="D143" s="278">
        <f>IF(D$17=0,0,D$17/PPA_fec!D$17)</f>
        <v>1.4437325663489065</v>
      </c>
      <c r="E143" s="278">
        <f>IF(E$17=0,0,E$17/PPA_fec!E$17)</f>
        <v>1.575087575794869</v>
      </c>
      <c r="F143" s="278">
        <f>IF(F$17=0,0,F$17/PPA_fec!F$17)</f>
        <v>1.6422214770068244</v>
      </c>
      <c r="G143" s="278">
        <f>IF(G$17=0,0,G$17/PPA_fec!G$17)</f>
        <v>1.6527250251704155</v>
      </c>
      <c r="H143" s="278">
        <f>IF(H$17=0,0,H$17/PPA_fec!H$17)</f>
        <v>1.60758858767729</v>
      </c>
      <c r="I143" s="278">
        <f>IF(I$17=0,0,I$17/PPA_fec!I$17)</f>
        <v>1.542809936456522</v>
      </c>
      <c r="J143" s="278">
        <f>IF(J$17=0,0,J$17/PPA_fec!J$17)</f>
        <v>1.6619556742268253</v>
      </c>
      <c r="K143" s="278">
        <f>IF(K$17=0,0,K$17/PPA_fec!K$17)</f>
        <v>1.6732799966549488</v>
      </c>
      <c r="L143" s="278">
        <f>IF(L$17=0,0,L$17/PPA_fec!L$17)</f>
        <v>1.4516548029858556</v>
      </c>
      <c r="M143" s="278">
        <f>IF(M$17=0,0,M$17/PPA_fec!M$17)</f>
        <v>1.4560697200492159</v>
      </c>
      <c r="N143" s="278">
        <f>IF(N$17=0,0,N$17/PPA_fec!N$17)</f>
        <v>1.449042679287333</v>
      </c>
      <c r="O143" s="278">
        <f>IF(O$17=0,0,O$17/PPA_fec!O$17)</f>
        <v>1.4795840047498765</v>
      </c>
      <c r="P143" s="278">
        <f>IF(P$17=0,0,P$17/PPA_fec!P$17)</f>
        <v>1.3889016573596551</v>
      </c>
      <c r="Q143" s="278">
        <f>IF(Q$17=0,0,Q$17/PPA_fec!Q$17)</f>
        <v>1.3519287511887288</v>
      </c>
      <c r="R143" s="278">
        <f>IF(R$17=0,0,R$17/PPA_fec!R$17)</f>
        <v>1.3154365496404286</v>
      </c>
      <c r="S143" s="278">
        <f>IF(S$17=0,0,S$17/PPA_fec!S$17)</f>
        <v>1.3079102537038552</v>
      </c>
      <c r="T143" s="278">
        <f>IF(T$17=0,0,T$17/PPA_fec!T$17)</f>
        <v>1.3541759754628586</v>
      </c>
      <c r="U143" s="278">
        <f>IF(U$17=0,0,U$17/PPA_fec!U$17)</f>
        <v>1.3077628837485489</v>
      </c>
      <c r="V143" s="278">
        <f>IF(V$17=0,0,V$17/PPA_fec!V$17)</f>
        <v>1.23262569469761</v>
      </c>
      <c r="W143" s="278">
        <f>IF(W$17=0,0,W$17/PPA_fec!W$17)</f>
        <v>1.1794802515227376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1.5935675138845964</v>
      </c>
      <c r="C146" s="322">
        <f>IF(C$32=0,0,C$32/PPA_fec!C$32)</f>
        <v>1.566787554149365</v>
      </c>
      <c r="D146" s="322">
        <f>IF(D$32=0,0,D$32/PPA_fec!D$32)</f>
        <v>1.6301280839171071</v>
      </c>
      <c r="E146" s="322">
        <f>IF(E$32=0,0,E$32/PPA_fec!E$32)</f>
        <v>1.7154449126331126</v>
      </c>
      <c r="F146" s="322">
        <f>IF(F$32=0,0,F$32/PPA_fec!F$32)</f>
        <v>1.7728083897655533</v>
      </c>
      <c r="G146" s="322">
        <f>IF(G$32=0,0,G$32/PPA_fec!G$32)</f>
        <v>1.7994798764694417</v>
      </c>
      <c r="H146" s="322">
        <f>IF(H$32=0,0,H$32/PPA_fec!H$32)</f>
        <v>1.8278776034405617</v>
      </c>
      <c r="I146" s="322">
        <f>IF(I$32=0,0,I$32/PPA_fec!I$32)</f>
        <v>1.8741740953897266</v>
      </c>
      <c r="J146" s="322">
        <f>IF(J$32=0,0,J$32/PPA_fec!J$32)</f>
        <v>1.92983987141032</v>
      </c>
      <c r="K146" s="322">
        <f>IF(K$32=0,0,K$32/PPA_fec!K$32)</f>
        <v>1.9450464310691959</v>
      </c>
      <c r="L146" s="322">
        <f>IF(L$32=0,0,L$32/PPA_fec!L$32)</f>
        <v>1.7982199566926174</v>
      </c>
      <c r="M146" s="322">
        <f>IF(M$32=0,0,M$32/PPA_fec!M$32)</f>
        <v>1.8174452890225758</v>
      </c>
      <c r="N146" s="322">
        <f>IF(N$32=0,0,N$32/PPA_fec!N$32)</f>
        <v>1.8117374228724223</v>
      </c>
      <c r="O146" s="322">
        <f>IF(O$32=0,0,O$32/PPA_fec!O$32)</f>
        <v>1.8346053148024219</v>
      </c>
      <c r="P146" s="322">
        <f>IF(P$32=0,0,P$32/PPA_fec!P$32)</f>
        <v>1.7667169084732537</v>
      </c>
      <c r="Q146" s="322">
        <f>IF(Q$32=0,0,Q$32/PPA_fec!Q$32)</f>
        <v>1.7267592435831634</v>
      </c>
      <c r="R146" s="322">
        <f>IF(R$32=0,0,R$32/PPA_fec!R$32)</f>
        <v>1.6801294144096119</v>
      </c>
      <c r="S146" s="322">
        <f>IF(S$32=0,0,S$32/PPA_fec!S$32)</f>
        <v>1.6597632984244368</v>
      </c>
      <c r="T146" s="322">
        <f>IF(T$32=0,0,T$32/PPA_fec!T$32)</f>
        <v>1.7154933032839943</v>
      </c>
      <c r="U146" s="322">
        <f>IF(U$32=0,0,U$32/PPA_fec!U$32)</f>
        <v>1.6774257484687625</v>
      </c>
      <c r="V146" s="322">
        <f>IF(V$32=0,0,V$32/PPA_fec!V$32)</f>
        <v>1.5852594592117808</v>
      </c>
      <c r="W146" s="322">
        <f>IF(W$32=0,0,W$32/PPA_fec!W$32)</f>
        <v>1.5253127172322298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1.5891045136043371</v>
      </c>
      <c r="C151" s="277">
        <f>IF(C$37=0,0,C$37/PPA_fec!C$37)</f>
        <v>1.1012568448348923</v>
      </c>
      <c r="D151" s="277">
        <f>IF(D$37=0,0,D$37/PPA_fec!D$37)</f>
        <v>1.4419662778001545</v>
      </c>
      <c r="E151" s="277">
        <f>IF(E$37=0,0,E$37/PPA_fec!E$37)</f>
        <v>1.7751993386348659</v>
      </c>
      <c r="F151" s="277">
        <f>IF(F$37=0,0,F$37/PPA_fec!F$37)</f>
        <v>1.8369476253334029</v>
      </c>
      <c r="G151" s="277">
        <f>IF(G$37=0,0,G$37/PPA_fec!G$37)</f>
        <v>1.784610754817801</v>
      </c>
      <c r="H151" s="277">
        <f>IF(H$37=0,0,H$37/PPA_fec!H$37)</f>
        <v>1.452651310249419</v>
      </c>
      <c r="I151" s="277">
        <f>IF(I$37=0,0,I$37/PPA_fec!I$37)</f>
        <v>1.0662829414314676</v>
      </c>
      <c r="J151" s="277">
        <f>IF(J$37=0,0,J$37/PPA_fec!J$37)</f>
        <v>1.3903574912196834</v>
      </c>
      <c r="K151" s="277">
        <f>IF(K$37=0,0,K$37/PPA_fec!K$37)</f>
        <v>1.3775816448027833</v>
      </c>
      <c r="L151" s="277">
        <f>IF(L$37=0,0,L$37/PPA_fec!L$37)</f>
        <v>0.94602947896493961</v>
      </c>
      <c r="M151" s="277">
        <f>IF(M$37=0,0,M$37/PPA_fec!M$37)</f>
        <v>0.8332222197896636</v>
      </c>
      <c r="N151" s="277">
        <f>IF(N$37=0,0,N$37/PPA_fec!N$37)</f>
        <v>0.81866554992680629</v>
      </c>
      <c r="O151" s="277">
        <f>IF(O$37=0,0,O$37/PPA_fec!O$37)</f>
        <v>0.8467538566647177</v>
      </c>
      <c r="P151" s="277">
        <f>IF(P$37=0,0,P$37/PPA_fec!P$37)</f>
        <v>0.65440271916902548</v>
      </c>
      <c r="Q151" s="277">
        <f>IF(Q$37=0,0,Q$37/PPA_fec!Q$37)</f>
        <v>0.62522918748986811</v>
      </c>
      <c r="R151" s="277">
        <f>IF(R$37=0,0,R$37/PPA_fec!R$37)</f>
        <v>0.64561767566912664</v>
      </c>
      <c r="S151" s="277">
        <f>IF(S$37=0,0,S$37/PPA_fec!S$37)</f>
        <v>0.66577919146729958</v>
      </c>
      <c r="T151" s="277">
        <f>IF(T$37=0,0,T$37/PPA_fec!T$37)</f>
        <v>0.6806181959412414</v>
      </c>
      <c r="U151" s="277">
        <f>IF(U$37=0,0,U$37/PPA_fec!U$37)</f>
        <v>0.61571725601777527</v>
      </c>
      <c r="V151" s="277">
        <f>IF(V$37=0,0,V$37/PPA_fec!V$37)</f>
        <v>0.64273863075161963</v>
      </c>
      <c r="W151" s="277">
        <f>IF(W$37=0,0,W$37/PPA_fec!W$37)</f>
        <v>0.66648248399596477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0.75055025497384809</v>
      </c>
      <c r="C152" s="278">
        <f>IF(C$43=0,0,C$43/PPA_fec!C$43)</f>
        <v>0.63826995167589262</v>
      </c>
      <c r="D152" s="278">
        <f>IF(D$43=0,0,D$43/PPA_fec!D$43)</f>
        <v>0.72733851832732876</v>
      </c>
      <c r="E152" s="278">
        <f>IF(E$43=0,0,E$43/PPA_fec!E$43)</f>
        <v>0.86598089748596152</v>
      </c>
      <c r="F152" s="278">
        <f>IF(F$43=0,0,F$43/PPA_fec!F$43)</f>
        <v>0.92303877534408019</v>
      </c>
      <c r="G152" s="278">
        <f>IF(G$43=0,0,G$43/PPA_fec!G$43)</f>
        <v>0.90815301200934828</v>
      </c>
      <c r="H152" s="278">
        <f>IF(H$43=0,0,H$43/PPA_fec!H$43)</f>
        <v>0.79588283754335409</v>
      </c>
      <c r="I152" s="278">
        <f>IF(I$43=0,0,I$43/PPA_fec!I$43)</f>
        <v>0.66882000954422716</v>
      </c>
      <c r="J152" s="278">
        <f>IF(J$43=0,0,J$43/PPA_fec!J$43)</f>
        <v>0.78654629137263743</v>
      </c>
      <c r="K152" s="278">
        <f>IF(K$43=0,0,K$43/PPA_fec!K$43)</f>
        <v>0.78999510745757073</v>
      </c>
      <c r="L152" s="278">
        <f>IF(L$43=0,0,L$43/PPA_fec!L$43)</f>
        <v>0.60811904499347857</v>
      </c>
      <c r="M152" s="278">
        <f>IF(M$43=0,0,M$43/PPA_fec!M$43)</f>
        <v>0.60130043839330094</v>
      </c>
      <c r="N152" s="278">
        <f>IF(N$43=0,0,N$43/PPA_fec!N$43)</f>
        <v>0.59665167820374176</v>
      </c>
      <c r="O152" s="278">
        <f>IF(O$43=0,0,O$43/PPA_fec!O$43)</f>
        <v>0.61767547220030061</v>
      </c>
      <c r="P152" s="278">
        <f>IF(P$43=0,0,P$43/PPA_fec!P$43)</f>
        <v>0.55520916478461779</v>
      </c>
      <c r="Q152" s="278">
        <f>IF(Q$43=0,0,Q$43/PPA_fec!Q$43)</f>
        <v>0.53687716572931532</v>
      </c>
      <c r="R152" s="278">
        <f>IF(R$43=0,0,R$43/PPA_fec!R$43)</f>
        <v>0.52273928949746562</v>
      </c>
      <c r="S152" s="278">
        <f>IF(S$43=0,0,S$43/PPA_fec!S$43)</f>
        <v>0.5251599074335197</v>
      </c>
      <c r="T152" s="278">
        <f>IF(T$43=0,0,T$43/PPA_fec!T$43)</f>
        <v>0.54516712943005574</v>
      </c>
      <c r="U152" s="278">
        <f>IF(U$43=0,0,U$43/PPA_fec!U$43)</f>
        <v>0.51608917925660558</v>
      </c>
      <c r="V152" s="278">
        <f>IF(V$43=0,0,V$43/PPA_fec!V$43)</f>
        <v>0.48504176163162649</v>
      </c>
      <c r="W152" s="278">
        <f>IF(W$43=0,0,W$43/PPA_fec!W$43)</f>
        <v>0.46077278826563828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1.7851460272496051</v>
      </c>
      <c r="C153" s="278">
        <f>IF(C$56=0,0,C$56/PPA_fec!C$56)</f>
        <v>1.7774209360213176</v>
      </c>
      <c r="D153" s="278">
        <f>IF(D$56=0,0,D$56/PPA_fec!D$56)</f>
        <v>1.8343163580269888</v>
      </c>
      <c r="E153" s="278">
        <f>IF(E$56=0,0,E$56/PPA_fec!E$56)</f>
        <v>1.9138884114750956</v>
      </c>
      <c r="F153" s="278">
        <f>IF(F$56=0,0,F$56/PPA_fec!F$56)</f>
        <v>1.974867049891494</v>
      </c>
      <c r="G153" s="278">
        <f>IF(G$56=0,0,G$56/PPA_fec!G$56)</f>
        <v>2.008767638615669</v>
      </c>
      <c r="H153" s="278">
        <f>IF(H$56=0,0,H$56/PPA_fec!H$56)</f>
        <v>2.0622866586586799</v>
      </c>
      <c r="I153" s="278">
        <f>IF(I$56=0,0,I$56/PPA_fec!I$56)</f>
        <v>2.1502642115640143</v>
      </c>
      <c r="J153" s="278">
        <f>IF(J$56=0,0,J$56/PPA_fec!J$56)</f>
        <v>2.188536913553548</v>
      </c>
      <c r="K153" s="278">
        <f>IF(K$56=0,0,K$56/PPA_fec!K$56)</f>
        <v>2.2066594957511327</v>
      </c>
      <c r="L153" s="278">
        <f>IF(L$56=0,0,L$56/PPA_fec!L$56)</f>
        <v>2.0734207434200327</v>
      </c>
      <c r="M153" s="278">
        <f>IF(M$56=0,0,M$56/PPA_fec!M$56)</f>
        <v>2.1020623776195282</v>
      </c>
      <c r="N153" s="278">
        <f>IF(N$56=0,0,N$56/PPA_fec!N$56)</f>
        <v>2.0965567466987234</v>
      </c>
      <c r="O153" s="278">
        <f>IF(O$56=0,0,O$56/PPA_fec!O$56)</f>
        <v>2.118732033074771</v>
      </c>
      <c r="P153" s="278">
        <f>IF(P$56=0,0,P$56/PPA_fec!P$56)</f>
        <v>2.0564711513625462</v>
      </c>
      <c r="Q153" s="278">
        <f>IF(Q$56=0,0,Q$56/PPA_fec!Q$56)</f>
        <v>2.0123890249683716</v>
      </c>
      <c r="R153" s="278">
        <f>IF(R$56=0,0,R$56/PPA_fec!R$56)</f>
        <v>1.9569956524151291</v>
      </c>
      <c r="S153" s="278">
        <f>IF(S$56=0,0,S$56/PPA_fec!S$56)</f>
        <v>1.9297053713957748</v>
      </c>
      <c r="T153" s="278">
        <f>IF(T$56=0,0,T$56/PPA_fec!T$56)</f>
        <v>1.9938109044123167</v>
      </c>
      <c r="U153" s="278">
        <f>IF(U$56=0,0,U$56/PPA_fec!U$56)</f>
        <v>1.9566277782866617</v>
      </c>
      <c r="V153" s="278">
        <f>IF(V$56=0,0,V$56/PPA_fec!V$56)</f>
        <v>1.848569743681699</v>
      </c>
      <c r="W153" s="278">
        <f>IF(W$56=0,0,W$56/PPA_fec!W$56)</f>
        <v>1.7795466436664718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1.6021478832337084</v>
      </c>
      <c r="C154" s="279">
        <f>IF(C$69=0,0,C$69/PPA_fec!C$69)</f>
        <v>1.6337063056293253</v>
      </c>
      <c r="D154" s="279">
        <f>IF(D$69=0,0,D$69/PPA_fec!D$69)</f>
        <v>1.660117479787143</v>
      </c>
      <c r="E154" s="279">
        <f>IF(E$69=0,0,E$69/PPA_fec!E$69)</f>
        <v>1.7010063498959724</v>
      </c>
      <c r="F154" s="279">
        <f>IF(F$69=0,0,F$69/PPA_fec!F$69)</f>
        <v>1.7480872080209584</v>
      </c>
      <c r="G154" s="279">
        <f>IF(G$69=0,0,G$69/PPA_fec!G$69)</f>
        <v>1.7855184059111129</v>
      </c>
      <c r="H154" s="279">
        <f>IF(H$69=0,0,H$69/PPA_fec!H$69)</f>
        <v>1.8740246531437195</v>
      </c>
      <c r="I154" s="279">
        <f>IF(I$69=0,0,I$69/PPA_fec!I$69)</f>
        <v>2.0283072124971198</v>
      </c>
      <c r="J154" s="279">
        <f>IF(J$69=0,0,J$69/PPA_fec!J$69)</f>
        <v>2.0113735443473582</v>
      </c>
      <c r="K154" s="279">
        <f>IF(K$69=0,0,K$69/PPA_fec!K$69)</f>
        <v>2.029330007795775</v>
      </c>
      <c r="L154" s="279">
        <f>IF(L$69=0,0,L$69/PPA_fec!L$69)</f>
        <v>1.9792600586767821</v>
      </c>
      <c r="M154" s="279">
        <f>IF(M$69=0,0,M$69/PPA_fec!M$69)</f>
        <v>2.0172235229677176</v>
      </c>
      <c r="N154" s="279">
        <f>IF(N$69=0,0,N$69/PPA_fec!N$69)</f>
        <v>2.0141748687809762</v>
      </c>
      <c r="O154" s="279">
        <f>IF(O$69=0,0,O$69/PPA_fec!O$69)</f>
        <v>2.0249604996636315</v>
      </c>
      <c r="P154" s="279">
        <f>IF(P$69=0,0,P$69/PPA_fec!P$69)</f>
        <v>1.9990376895042556</v>
      </c>
      <c r="Q154" s="279">
        <f>IF(Q$69=0,0,Q$69/PPA_fec!Q$69)</f>
        <v>1.9616051986783103</v>
      </c>
      <c r="R154" s="279">
        <f>IF(R$69=0,0,R$69/PPA_fec!R$69)</f>
        <v>1.9071022148289112</v>
      </c>
      <c r="S154" s="279">
        <f>IF(S$69=0,0,S$69/PPA_fec!S$69)</f>
        <v>1.8723622015293231</v>
      </c>
      <c r="T154" s="279">
        <f>IF(T$69=0,0,T$69/PPA_fec!T$69)</f>
        <v>1.9324896106560487</v>
      </c>
      <c r="U154" s="279">
        <f>IF(U$69=0,0,U$69/PPA_fec!U$69)</f>
        <v>1.9124198699906869</v>
      </c>
      <c r="V154" s="279">
        <f>IF(V$69=0,0,V$69/PPA_fec!V$69)</f>
        <v>1.8091433914389907</v>
      </c>
      <c r="W154" s="279">
        <f>IF(W$69=0,0,W$69/PPA_fec!W$69)</f>
        <v>1.7472952144948148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0.33297056477346793</v>
      </c>
      <c r="C156" s="322">
        <f>IF(C$83=0,0,C$83/PPA_fec!C$83)</f>
        <v>0.20394354086261191</v>
      </c>
      <c r="D156" s="322">
        <f>IF(D$83=0,0,D$83/PPA_fec!D$83)</f>
        <v>0.28673951834501477</v>
      </c>
      <c r="E156" s="322">
        <f>IF(E$83=0,0,E$83/PPA_fec!E$83)</f>
        <v>0.40203753618355509</v>
      </c>
      <c r="F156" s="322">
        <f>IF(F$83=0,0,F$83/PPA_fec!F$83)</f>
        <v>0.43101460238387712</v>
      </c>
      <c r="G156" s="322">
        <f>IF(G$83=0,0,G$83/PPA_fec!G$83)</f>
        <v>0.40405495934250996</v>
      </c>
      <c r="H156" s="322">
        <f>IF(H$83=0,0,H$83/PPA_fec!H$83)</f>
        <v>0.28282451564829997</v>
      </c>
      <c r="I156" s="322">
        <f>IF(I$83=0,0,I$83/PPA_fec!I$83)</f>
        <v>0.1773671141459664</v>
      </c>
      <c r="J156" s="322">
        <f>IF(J$83=0,0,J$83/PPA_fec!J$83)</f>
        <v>0.25535926777716367</v>
      </c>
      <c r="K156" s="322">
        <f>IF(K$83=0,0,K$83/PPA_fec!K$83)</f>
        <v>0.25229613082827268</v>
      </c>
      <c r="L156" s="322">
        <f>IF(L$83=0,0,L$83/PPA_fec!L$83)</f>
        <v>0.15236547990190008</v>
      </c>
      <c r="M156" s="322">
        <f>IF(M$83=0,0,M$83/PPA_fec!M$83)</f>
        <v>0.13400501175619953</v>
      </c>
      <c r="N156" s="322">
        <f>IF(N$83=0,0,N$83/PPA_fec!N$83)</f>
        <v>0.13148288317295787</v>
      </c>
      <c r="O156" s="322">
        <f>IF(O$83=0,0,O$83/PPA_fec!O$83)</f>
        <v>0.13793002426458825</v>
      </c>
      <c r="P156" s="322">
        <f>IF(P$83=0,0,P$83/PPA_fec!P$83)</f>
        <v>0.10439368929143594</v>
      </c>
      <c r="Q156" s="322">
        <f>IF(Q$83=0,0,Q$83/PPA_fec!Q$83)</f>
        <v>9.9572596634633664E-2</v>
      </c>
      <c r="R156" s="322">
        <f>IF(R$83=0,0,R$83/PPA_fec!R$83)</f>
        <v>0.10238928336095422</v>
      </c>
      <c r="S156" s="322">
        <f>IF(S$83=0,0,S$83/PPA_fec!S$83)</f>
        <v>0.10654112933648849</v>
      </c>
      <c r="T156" s="322">
        <f>IF(T$83=0,0,T$83/PPA_fec!T$83)</f>
        <v>0.1089897066707497</v>
      </c>
      <c r="U156" s="322">
        <f>IF(U$83=0,0,U$83/PPA_fec!U$83)</f>
        <v>9.7452323859872431E-2</v>
      </c>
      <c r="V156" s="322">
        <f>IF(V$83=0,0,V$83/PPA_fec!V$83)</f>
        <v>0.10064243862402271</v>
      </c>
      <c r="W156" s="322">
        <f>IF(W$83=0,0,W$83/PPA_fec!W$83)</f>
        <v>0.10265429192904653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1.5891045136043369</v>
      </c>
      <c r="C161" s="334">
        <f>IF(C$88=0,0,C$88/PPA_fec!C$88)</f>
        <v>1.1012568448348918</v>
      </c>
      <c r="D161" s="334">
        <f>IF(D$88=0,0,D$88/PPA_fec!D$88)</f>
        <v>1.4419662778001536</v>
      </c>
      <c r="E161" s="334">
        <f>IF(E$88=0,0,E$88/PPA_fec!E$88)</f>
        <v>1.7751993386348659</v>
      </c>
      <c r="F161" s="334">
        <f>IF(F$88=0,0,F$88/PPA_fec!F$88)</f>
        <v>1.8369476253334016</v>
      </c>
      <c r="G161" s="334">
        <f>IF(G$88=0,0,G$88/PPA_fec!G$88)</f>
        <v>1.7846107548178014</v>
      </c>
      <c r="H161" s="334">
        <f>IF(H$88=0,0,H$88/PPA_fec!H$88)</f>
        <v>1.4526513102494192</v>
      </c>
      <c r="I161" s="334">
        <f>IF(I$88=0,0,I$88/PPA_fec!I$88)</f>
        <v>1.0662829414314674</v>
      </c>
      <c r="J161" s="334">
        <f>IF(J$88=0,0,J$88/PPA_fec!J$88)</f>
        <v>1.390357491219683</v>
      </c>
      <c r="K161" s="334">
        <f>IF(K$88=0,0,K$88/PPA_fec!K$88)</f>
        <v>1.3775816448027838</v>
      </c>
      <c r="L161" s="334">
        <f>IF(L$88=0,0,L$88/PPA_fec!L$88)</f>
        <v>0.94602947896493961</v>
      </c>
      <c r="M161" s="334">
        <f>IF(M$88=0,0,M$88/PPA_fec!M$88)</f>
        <v>0.8332222197896636</v>
      </c>
      <c r="N161" s="334">
        <f>IF(N$88=0,0,N$88/PPA_fec!N$88)</f>
        <v>0.8186655499268064</v>
      </c>
      <c r="O161" s="334">
        <f>IF(O$88=0,0,O$88/PPA_fec!O$88)</f>
        <v>0.84675385666471759</v>
      </c>
      <c r="P161" s="334">
        <f>IF(P$88=0,0,P$88/PPA_fec!P$88)</f>
        <v>0.65440271916902559</v>
      </c>
      <c r="Q161" s="334">
        <f>IF(Q$88=0,0,Q$88/PPA_fec!Q$88)</f>
        <v>0.62522918748986811</v>
      </c>
      <c r="R161" s="334">
        <f>IF(R$88=0,0,R$88/PPA_fec!R$88)</f>
        <v>0.64561767566912687</v>
      </c>
      <c r="S161" s="334">
        <f>IF(S$88=0,0,S$88/PPA_fec!S$88)</f>
        <v>0.66577919146729969</v>
      </c>
      <c r="T161" s="334">
        <f>IF(T$88=0,0,T$88/PPA_fec!T$88)</f>
        <v>0.68061819594124129</v>
      </c>
      <c r="U161" s="334">
        <f>IF(U$88=0,0,U$88/PPA_fec!U$88)</f>
        <v>0.61571725601777494</v>
      </c>
      <c r="V161" s="334">
        <f>IF(V$88=0,0,V$88/PPA_fec!V$88)</f>
        <v>0.64273863075161952</v>
      </c>
      <c r="W161" s="334">
        <f>IF(W$88=0,0,W$88/PPA_fec!W$88)</f>
        <v>0.66648248399596455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SI: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647.43490987521182</v>
      </c>
      <c r="C3" s="205">
        <v>661.45722809601671</v>
      </c>
      <c r="D3" s="205">
        <v>657.41762572915025</v>
      </c>
      <c r="E3" s="205">
        <v>649.36606676480358</v>
      </c>
      <c r="F3" s="205">
        <v>589.19305150460934</v>
      </c>
      <c r="G3" s="205">
        <v>546.66420681225929</v>
      </c>
      <c r="H3" s="205">
        <v>541.73776456894893</v>
      </c>
      <c r="I3" s="205">
        <v>547.40031167925372</v>
      </c>
      <c r="J3" s="205">
        <v>488.98737996400217</v>
      </c>
      <c r="K3" s="205">
        <v>518.44355614026199</v>
      </c>
      <c r="L3" s="205">
        <v>475.6032391992436</v>
      </c>
      <c r="M3" s="205">
        <v>467.13031118330878</v>
      </c>
      <c r="N3" s="205">
        <v>462.13615930679578</v>
      </c>
      <c r="O3" s="205">
        <v>472.04455115917762</v>
      </c>
      <c r="P3" s="205">
        <v>502.66849957546589</v>
      </c>
      <c r="Q3" s="205">
        <v>521</v>
      </c>
      <c r="R3" s="205">
        <v>541.83290597867506</v>
      </c>
      <c r="S3" s="205">
        <v>553.79391763339936</v>
      </c>
      <c r="T3" s="205">
        <v>602.03760709826838</v>
      </c>
      <c r="U3" s="205">
        <v>639.56629468860035</v>
      </c>
      <c r="V3" s="205">
        <v>618.47050067534667</v>
      </c>
      <c r="W3" s="205">
        <v>628.62150368409766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707.06021057345822</v>
      </c>
      <c r="C5" s="205">
        <v>691.88171127371106</v>
      </c>
      <c r="D5" s="205">
        <v>639.97184481335842</v>
      </c>
      <c r="E5" s="205">
        <v>828.91282442221222</v>
      </c>
      <c r="F5" s="205">
        <v>667.50022855098655</v>
      </c>
      <c r="G5" s="205">
        <v>692.08209250240452</v>
      </c>
      <c r="H5" s="205">
        <v>884.81815172543497</v>
      </c>
      <c r="I5" s="205">
        <v>665.26735711576646</v>
      </c>
      <c r="J5" s="205">
        <v>652.92409414023416</v>
      </c>
      <c r="K5" s="205">
        <v>626.46042835992353</v>
      </c>
      <c r="L5" s="205">
        <v>600.78276207594524</v>
      </c>
      <c r="M5" s="205">
        <v>564.93014792276074</v>
      </c>
      <c r="N5" s="205">
        <v>508.77918275076809</v>
      </c>
      <c r="O5" s="205">
        <v>525.87109232918283</v>
      </c>
      <c r="P5" s="205">
        <v>619.89658046224906</v>
      </c>
      <c r="Q5" s="205">
        <v>580.79667834674251</v>
      </c>
      <c r="R5" s="205">
        <v>553.01865726431265</v>
      </c>
      <c r="S5" s="205">
        <v>567.01523381970571</v>
      </c>
      <c r="T5" s="205">
        <v>620.51851068994381</v>
      </c>
      <c r="U5" s="205">
        <v>588.76691389304767</v>
      </c>
      <c r="V5" s="205">
        <v>577.92900730590986</v>
      </c>
      <c r="W5" s="205">
        <v>551.17920133075552</v>
      </c>
      <c r="DA5" s="112" t="s">
        <v>2113</v>
      </c>
    </row>
    <row r="6" spans="1:105" ht="12" customHeight="1" x14ac:dyDescent="0.25">
      <c r="A6" s="154" t="s">
        <v>2114</v>
      </c>
      <c r="B6" s="340">
        <v>883.82526321682269</v>
      </c>
      <c r="C6" s="340">
        <v>839.63400005598157</v>
      </c>
      <c r="D6" s="340">
        <v>839.63400005598157</v>
      </c>
      <c r="E6" s="340">
        <v>883.82526321682269</v>
      </c>
      <c r="F6" s="340">
        <v>839.63400005598157</v>
      </c>
      <c r="G6" s="340">
        <v>795.44273689514046</v>
      </c>
      <c r="H6" s="340">
        <v>972.20778953850504</v>
      </c>
      <c r="I6" s="340">
        <v>928.01652637766392</v>
      </c>
      <c r="J6" s="340">
        <v>883.8252632168228</v>
      </c>
      <c r="K6" s="340">
        <v>883.8252632168228</v>
      </c>
      <c r="L6" s="340">
        <v>839.63400005598169</v>
      </c>
      <c r="M6" s="340">
        <v>839.63400005598169</v>
      </c>
      <c r="N6" s="340">
        <v>795.44273689514057</v>
      </c>
      <c r="O6" s="340">
        <v>751.25147373429945</v>
      </c>
      <c r="P6" s="340">
        <v>751.25147373429945</v>
      </c>
      <c r="Q6" s="340">
        <v>707.06021057345833</v>
      </c>
      <c r="R6" s="340">
        <v>662.86894741261722</v>
      </c>
      <c r="S6" s="340">
        <v>618.6776842517761</v>
      </c>
      <c r="T6" s="340">
        <v>662.86894741261722</v>
      </c>
      <c r="U6" s="340">
        <v>662.86894741261722</v>
      </c>
      <c r="V6" s="340">
        <v>618.6776842517761</v>
      </c>
      <c r="W6" s="340">
        <v>618.6776842517761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88.382526321682278</v>
      </c>
      <c r="F7" s="342">
        <v>0</v>
      </c>
      <c r="G7" s="342">
        <v>0</v>
      </c>
      <c r="H7" s="342">
        <v>176.76505264336461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44.191263160841139</v>
      </c>
      <c r="U7" s="342">
        <v>44.191263160841139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44.191263160841117</v>
      </c>
      <c r="D8" s="344">
        <f t="shared" si="0"/>
        <v>0</v>
      </c>
      <c r="E8" s="344">
        <f t="shared" si="0"/>
        <v>44.191263160841117</v>
      </c>
      <c r="F8" s="344">
        <f t="shared" si="0"/>
        <v>44.191263160841117</v>
      </c>
      <c r="G8" s="344">
        <f t="shared" si="0"/>
        <v>44.191263160841117</v>
      </c>
      <c r="H8" s="344">
        <f t="shared" si="0"/>
        <v>0</v>
      </c>
      <c r="I8" s="344">
        <f t="shared" si="0"/>
        <v>44.191263160841117</v>
      </c>
      <c r="J8" s="344">
        <f t="shared" si="0"/>
        <v>44.191263160841117</v>
      </c>
      <c r="K8" s="344">
        <f t="shared" si="0"/>
        <v>0</v>
      </c>
      <c r="L8" s="344">
        <f t="shared" si="0"/>
        <v>44.191263160841117</v>
      </c>
      <c r="M8" s="344">
        <f t="shared" si="0"/>
        <v>0</v>
      </c>
      <c r="N8" s="344">
        <f t="shared" si="0"/>
        <v>44.191263160841117</v>
      </c>
      <c r="O8" s="344">
        <f t="shared" si="0"/>
        <v>44.191263160841117</v>
      </c>
      <c r="P8" s="344">
        <f t="shared" si="0"/>
        <v>0</v>
      </c>
      <c r="Q8" s="344">
        <f t="shared" si="0"/>
        <v>44.191263160841117</v>
      </c>
      <c r="R8" s="344">
        <f t="shared" si="0"/>
        <v>44.191263160841117</v>
      </c>
      <c r="S8" s="344">
        <f t="shared" si="0"/>
        <v>44.191263160841117</v>
      </c>
      <c r="T8" s="344">
        <f t="shared" si="0"/>
        <v>0</v>
      </c>
      <c r="U8" s="344">
        <f t="shared" si="0"/>
        <v>44.191263160841117</v>
      </c>
      <c r="V8" s="344">
        <f t="shared" si="0"/>
        <v>44.191263160841117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176.76505264336447</v>
      </c>
      <c r="C9" s="345">
        <f t="shared" si="1"/>
        <v>147.75228878227051</v>
      </c>
      <c r="D9" s="345">
        <f t="shared" si="1"/>
        <v>199.66215524262316</v>
      </c>
      <c r="E9" s="345">
        <f t="shared" si="1"/>
        <v>54.912438794610466</v>
      </c>
      <c r="F9" s="345">
        <f t="shared" si="1"/>
        <v>172.13377150499502</v>
      </c>
      <c r="G9" s="345">
        <f t="shared" si="1"/>
        <v>103.36064439273594</v>
      </c>
      <c r="H9" s="345">
        <f t="shared" si="1"/>
        <v>87.389637813070067</v>
      </c>
      <c r="I9" s="345">
        <f t="shared" si="1"/>
        <v>262.74916926189746</v>
      </c>
      <c r="J9" s="345">
        <f t="shared" si="1"/>
        <v>230.90116907658864</v>
      </c>
      <c r="K9" s="345">
        <f t="shared" si="1"/>
        <v>257.36483485689928</v>
      </c>
      <c r="L9" s="345">
        <f t="shared" si="1"/>
        <v>238.85123798003644</v>
      </c>
      <c r="M9" s="345">
        <f t="shared" si="1"/>
        <v>274.70385213322095</v>
      </c>
      <c r="N9" s="345">
        <f t="shared" si="1"/>
        <v>286.66355414437248</v>
      </c>
      <c r="O9" s="345">
        <f t="shared" si="1"/>
        <v>225.38038140511662</v>
      </c>
      <c r="P9" s="345">
        <f t="shared" si="1"/>
        <v>131.35489327205039</v>
      </c>
      <c r="Q9" s="345">
        <f t="shared" si="1"/>
        <v>126.26353222671582</v>
      </c>
      <c r="R9" s="345">
        <f t="shared" si="1"/>
        <v>109.85029014830457</v>
      </c>
      <c r="S9" s="345">
        <f t="shared" si="1"/>
        <v>51.662450432070386</v>
      </c>
      <c r="T9" s="345">
        <f t="shared" si="1"/>
        <v>42.350436722673408</v>
      </c>
      <c r="U9" s="345">
        <f t="shared" si="1"/>
        <v>74.102033519569545</v>
      </c>
      <c r="V9" s="345">
        <f t="shared" si="1"/>
        <v>40.748676945866237</v>
      </c>
      <c r="W9" s="345">
        <f t="shared" si="1"/>
        <v>67.498482921020582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93.13422184006879</v>
      </c>
      <c r="C12" s="212">
        <v>91.569303525365413</v>
      </c>
      <c r="D12" s="212">
        <v>86.225795356835761</v>
      </c>
      <c r="E12" s="212">
        <v>112.381943250215</v>
      </c>
      <c r="F12" s="212">
        <v>88.795786758383485</v>
      </c>
      <c r="G12" s="212">
        <v>88.82545141874462</v>
      </c>
      <c r="H12" s="212">
        <v>109.281513327601</v>
      </c>
      <c r="I12" s="212">
        <v>81.807308684436791</v>
      </c>
      <c r="J12" s="212">
        <v>79.931900257953558</v>
      </c>
      <c r="K12" s="212">
        <v>73.734909716251067</v>
      </c>
      <c r="L12" s="212">
        <v>72.511521926053305</v>
      </c>
      <c r="M12" s="212">
        <v>67.916165090283741</v>
      </c>
      <c r="N12" s="212">
        <v>61.625623387790199</v>
      </c>
      <c r="O12" s="212">
        <v>62.600257953568359</v>
      </c>
      <c r="P12" s="212">
        <v>72.808684436801386</v>
      </c>
      <c r="Q12" s="212">
        <v>67.044883920894222</v>
      </c>
      <c r="R12" s="212">
        <v>64.695958727429058</v>
      </c>
      <c r="S12" s="212">
        <v>66.474806534823728</v>
      </c>
      <c r="T12" s="212">
        <v>73.487790197764383</v>
      </c>
      <c r="U12" s="212">
        <v>68.109372312983666</v>
      </c>
      <c r="V12" s="212">
        <v>67.749613069647452</v>
      </c>
      <c r="W12" s="212">
        <v>69.304815133276009</v>
      </c>
      <c r="DA12" s="109" t="s">
        <v>2120</v>
      </c>
    </row>
    <row r="13" spans="1:105" ht="12" customHeight="1" x14ac:dyDescent="0.25">
      <c r="A13" s="24" t="s">
        <v>30</v>
      </c>
      <c r="B13" s="215">
        <v>1.400687876182287</v>
      </c>
      <c r="C13" s="215">
        <v>0.70034393809114348</v>
      </c>
      <c r="D13" s="215">
        <v>0.72132416165090274</v>
      </c>
      <c r="E13" s="215">
        <v>0.70472914875322434</v>
      </c>
      <c r="F13" s="215">
        <v>0</v>
      </c>
      <c r="G13" s="215">
        <v>0.67936371453138433</v>
      </c>
      <c r="H13" s="215">
        <v>0.70687876182287179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34.338865004299223</v>
      </c>
      <c r="C14" s="206">
        <f t="shared" si="2"/>
        <v>34.993379191745476</v>
      </c>
      <c r="D14" s="206">
        <f t="shared" si="2"/>
        <v>31.85012897678417</v>
      </c>
      <c r="E14" s="206">
        <f t="shared" si="2"/>
        <v>32.201203783319002</v>
      </c>
      <c r="F14" s="206">
        <f t="shared" si="2"/>
        <v>33.104127257093722</v>
      </c>
      <c r="G14" s="206">
        <f t="shared" si="2"/>
        <v>27.417110920034396</v>
      </c>
      <c r="H14" s="206">
        <f t="shared" si="2"/>
        <v>36.125537403267408</v>
      </c>
      <c r="I14" s="206">
        <f t="shared" si="2"/>
        <v>17.311779879621664</v>
      </c>
      <c r="J14" s="206">
        <f t="shared" si="2"/>
        <v>15.273946689595869</v>
      </c>
      <c r="K14" s="206">
        <f t="shared" si="2"/>
        <v>13.275924333619955</v>
      </c>
      <c r="L14" s="206">
        <f t="shared" si="2"/>
        <v>14.292863284608767</v>
      </c>
      <c r="M14" s="206">
        <f t="shared" si="2"/>
        <v>13.356577815993118</v>
      </c>
      <c r="N14" s="206">
        <f t="shared" si="2"/>
        <v>10.221238177128118</v>
      </c>
      <c r="O14" s="206">
        <f t="shared" si="2"/>
        <v>11.238865004299225</v>
      </c>
      <c r="P14" s="206">
        <f t="shared" si="2"/>
        <v>11.320206362854687</v>
      </c>
      <c r="Q14" s="206">
        <f t="shared" si="2"/>
        <v>11.319690455717971</v>
      </c>
      <c r="R14" s="206">
        <f t="shared" si="2"/>
        <v>9.3219260533104027</v>
      </c>
      <c r="S14" s="206">
        <f t="shared" si="2"/>
        <v>9.0068787618228718</v>
      </c>
      <c r="T14" s="206">
        <f t="shared" si="2"/>
        <v>7.4200343938091136</v>
      </c>
      <c r="U14" s="206">
        <f t="shared" si="2"/>
        <v>7.7800515907136711</v>
      </c>
      <c r="V14" s="206">
        <f t="shared" si="2"/>
        <v>7.4460017196904547</v>
      </c>
      <c r="W14" s="206">
        <f t="shared" si="2"/>
        <v>6.5544282029234742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1.129750644883921</v>
      </c>
      <c r="C16" s="206">
        <v>1.129750644883921</v>
      </c>
      <c r="D16" s="206">
        <v>1.129750644883921</v>
      </c>
      <c r="E16" s="206">
        <v>2.259501289767841</v>
      </c>
      <c r="F16" s="206">
        <v>2.259501289767841</v>
      </c>
      <c r="G16" s="206">
        <v>3.389251934651762</v>
      </c>
      <c r="H16" s="206">
        <v>3.389251934651762</v>
      </c>
      <c r="I16" s="206">
        <v>1.099914015477214</v>
      </c>
      <c r="J16" s="206">
        <v>1.099914015477214</v>
      </c>
      <c r="K16" s="206">
        <v>1.099914015477214</v>
      </c>
      <c r="L16" s="206">
        <v>1.099914015477214</v>
      </c>
      <c r="M16" s="206">
        <v>2.1997420464316422</v>
      </c>
      <c r="N16" s="206">
        <v>1.099914015477214</v>
      </c>
      <c r="O16" s="206">
        <v>1.099914015477214</v>
      </c>
      <c r="P16" s="206">
        <v>2.1997420464316422</v>
      </c>
      <c r="Q16" s="206">
        <v>2.1997420464316422</v>
      </c>
      <c r="R16" s="206">
        <v>2.1997420464316422</v>
      </c>
      <c r="S16" s="206">
        <v>3.3205503009458299</v>
      </c>
      <c r="T16" s="206">
        <v>2.975150472914875</v>
      </c>
      <c r="U16" s="206">
        <v>3.6724849527085119</v>
      </c>
      <c r="V16" s="206">
        <v>4.2653482373172826</v>
      </c>
      <c r="W16" s="206">
        <v>3.7594153052450561</v>
      </c>
      <c r="DA16" s="71" t="s">
        <v>2123</v>
      </c>
    </row>
    <row r="17" spans="1:105" ht="12" customHeight="1" x14ac:dyDescent="0.25">
      <c r="A17" s="18" t="s">
        <v>69</v>
      </c>
      <c r="B17" s="206">
        <v>22.594840928632841</v>
      </c>
      <c r="C17" s="206">
        <v>17.45967325881341</v>
      </c>
      <c r="D17" s="206">
        <v>13.351504729148751</v>
      </c>
      <c r="E17" s="206">
        <v>16.432588134135859</v>
      </c>
      <c r="F17" s="206">
        <v>15.40558899398108</v>
      </c>
      <c r="G17" s="206">
        <v>14.378503869303531</v>
      </c>
      <c r="H17" s="206">
        <v>17.29724849527085</v>
      </c>
      <c r="I17" s="206">
        <v>14.24479793637145</v>
      </c>
      <c r="J17" s="206">
        <v>12.209802235597589</v>
      </c>
      <c r="K17" s="206">
        <v>11.192347377472061</v>
      </c>
      <c r="L17" s="206">
        <v>12.209802235597589</v>
      </c>
      <c r="M17" s="206">
        <v>10.17480653482373</v>
      </c>
      <c r="N17" s="206">
        <v>8.139896818572657</v>
      </c>
      <c r="O17" s="206">
        <v>9.1576096302665508</v>
      </c>
      <c r="P17" s="206">
        <v>8.1394668959587282</v>
      </c>
      <c r="Q17" s="206">
        <v>8.139638865004299</v>
      </c>
      <c r="R17" s="206">
        <v>7.1221840068787614</v>
      </c>
      <c r="S17" s="206">
        <v>5.507652622527945</v>
      </c>
      <c r="T17" s="206">
        <v>4.243938091143594</v>
      </c>
      <c r="U17" s="206">
        <v>4.1075666380051592</v>
      </c>
      <c r="V17" s="206">
        <v>3.180653482373172</v>
      </c>
      <c r="W17" s="206">
        <v>2.7950128976784181</v>
      </c>
      <c r="DA17" s="71" t="s">
        <v>2124</v>
      </c>
    </row>
    <row r="18" spans="1:105" ht="12" customHeight="1" x14ac:dyDescent="0.25">
      <c r="A18" s="18" t="s">
        <v>70</v>
      </c>
      <c r="B18" s="206">
        <v>10.614273430782459</v>
      </c>
      <c r="C18" s="206">
        <v>16.403955288048149</v>
      </c>
      <c r="D18" s="206">
        <v>17.368873602751499</v>
      </c>
      <c r="E18" s="206">
        <v>13.5091143594153</v>
      </c>
      <c r="F18" s="206">
        <v>15.4390369733448</v>
      </c>
      <c r="G18" s="206">
        <v>9.6493551160791053</v>
      </c>
      <c r="H18" s="206">
        <v>15.4390369733448</v>
      </c>
      <c r="I18" s="206">
        <v>1.967067927773001</v>
      </c>
      <c r="J18" s="206">
        <v>1.964230438521066</v>
      </c>
      <c r="K18" s="206">
        <v>0.98366294067067916</v>
      </c>
      <c r="L18" s="206">
        <v>0.98314703353396371</v>
      </c>
      <c r="M18" s="206">
        <v>0.98202923473774706</v>
      </c>
      <c r="N18" s="206">
        <v>0.98142734307824586</v>
      </c>
      <c r="O18" s="206">
        <v>0.98134135855546001</v>
      </c>
      <c r="P18" s="206">
        <v>0.98099742046431637</v>
      </c>
      <c r="Q18" s="206">
        <v>0.9803095442820291</v>
      </c>
      <c r="R18" s="206">
        <v>0</v>
      </c>
      <c r="S18" s="206">
        <v>0.1754944110060189</v>
      </c>
      <c r="T18" s="206">
        <v>0.2009458297506449</v>
      </c>
      <c r="U18" s="206">
        <v>0</v>
      </c>
      <c r="V18" s="206">
        <v>0</v>
      </c>
      <c r="W18" s="206">
        <v>0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3.1814273430782461E-3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34.995700773860698</v>
      </c>
      <c r="C20" s="206">
        <f t="shared" si="3"/>
        <v>33.104041272570932</v>
      </c>
      <c r="D20" s="206">
        <f t="shared" si="3"/>
        <v>31.81427343078246</v>
      </c>
      <c r="E20" s="206">
        <f t="shared" si="3"/>
        <v>52.55803955288048</v>
      </c>
      <c r="F20" s="206">
        <f t="shared" si="3"/>
        <v>30.24505588993981</v>
      </c>
      <c r="G20" s="206">
        <f t="shared" si="3"/>
        <v>31.384350816852969</v>
      </c>
      <c r="H20" s="206">
        <f t="shared" si="3"/>
        <v>36.951848667239886</v>
      </c>
      <c r="I20" s="206">
        <f t="shared" si="3"/>
        <v>32.695614789337917</v>
      </c>
      <c r="J20" s="206">
        <f t="shared" si="3"/>
        <v>35.146173688736027</v>
      </c>
      <c r="K20" s="206">
        <f t="shared" si="3"/>
        <v>32.351676698194318</v>
      </c>
      <c r="L20" s="206">
        <f t="shared" si="3"/>
        <v>30.331040412725709</v>
      </c>
      <c r="M20" s="206">
        <f t="shared" si="3"/>
        <v>26.375752364574371</v>
      </c>
      <c r="N20" s="206">
        <f t="shared" si="3"/>
        <v>23.688736027515041</v>
      </c>
      <c r="O20" s="206">
        <f t="shared" si="3"/>
        <v>24.11865864144454</v>
      </c>
      <c r="P20" s="206">
        <f t="shared" si="3"/>
        <v>33.147033533963892</v>
      </c>
      <c r="Q20" s="206">
        <f t="shared" si="3"/>
        <v>26.203783319002579</v>
      </c>
      <c r="R20" s="206">
        <f t="shared" si="3"/>
        <v>26.268271711092002</v>
      </c>
      <c r="S20" s="206">
        <f t="shared" si="3"/>
        <v>26.95124677558039</v>
      </c>
      <c r="T20" s="206">
        <f t="shared" si="3"/>
        <v>37.915993121238166</v>
      </c>
      <c r="U20" s="206">
        <f t="shared" si="3"/>
        <v>29.83705932932072</v>
      </c>
      <c r="V20" s="206">
        <f t="shared" si="3"/>
        <v>30.770851246775582</v>
      </c>
      <c r="W20" s="206">
        <f t="shared" si="3"/>
        <v>32.918314703353388</v>
      </c>
      <c r="DA20" s="71"/>
    </row>
    <row r="21" spans="1:105" ht="12" customHeight="1" x14ac:dyDescent="0.25">
      <c r="A21" s="18" t="s">
        <v>72</v>
      </c>
      <c r="B21" s="206">
        <v>34.995700773860698</v>
      </c>
      <c r="C21" s="206">
        <v>33.104041272570932</v>
      </c>
      <c r="D21" s="206">
        <v>31.81427343078246</v>
      </c>
      <c r="E21" s="206">
        <v>52.55803955288048</v>
      </c>
      <c r="F21" s="206">
        <v>30.24505588993981</v>
      </c>
      <c r="G21" s="206">
        <v>31.384350816852969</v>
      </c>
      <c r="H21" s="206">
        <v>36.951848667239886</v>
      </c>
      <c r="I21" s="206">
        <v>32.695614789337917</v>
      </c>
      <c r="J21" s="206">
        <v>35.146173688736027</v>
      </c>
      <c r="K21" s="206">
        <v>32.351676698194318</v>
      </c>
      <c r="L21" s="206">
        <v>30.331040412725709</v>
      </c>
      <c r="M21" s="206">
        <v>26.375752364574371</v>
      </c>
      <c r="N21" s="206">
        <v>23.688736027515041</v>
      </c>
      <c r="O21" s="206">
        <v>24.11865864144454</v>
      </c>
      <c r="P21" s="206">
        <v>33.147033533963892</v>
      </c>
      <c r="Q21" s="206">
        <v>26.203783319002579</v>
      </c>
      <c r="R21" s="206">
        <v>26.268271711092002</v>
      </c>
      <c r="S21" s="206">
        <v>26.95124677558039</v>
      </c>
      <c r="T21" s="206">
        <v>37.915993121238166</v>
      </c>
      <c r="U21" s="206">
        <v>29.83705932932072</v>
      </c>
      <c r="V21" s="206">
        <v>30.770851246775582</v>
      </c>
      <c r="W21" s="206">
        <v>32.918314703353388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0.2149613069647463</v>
      </c>
      <c r="C23" s="206">
        <f t="shared" si="4"/>
        <v>7.1625107480653469E-2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7.1625107480653469E-2</v>
      </c>
      <c r="I23" s="206">
        <f t="shared" si="4"/>
        <v>0</v>
      </c>
      <c r="J23" s="206">
        <f t="shared" si="4"/>
        <v>0</v>
      </c>
      <c r="K23" s="206">
        <f t="shared" si="4"/>
        <v>0.16715391229578669</v>
      </c>
      <c r="L23" s="206">
        <f t="shared" si="4"/>
        <v>0</v>
      </c>
      <c r="M23" s="206">
        <f t="shared" si="4"/>
        <v>0.35829750644883918</v>
      </c>
      <c r="N23" s="206">
        <f t="shared" si="4"/>
        <v>0.5493551160791057</v>
      </c>
      <c r="O23" s="206">
        <f t="shared" si="4"/>
        <v>1.1703353396388649</v>
      </c>
      <c r="P23" s="206">
        <f t="shared" si="4"/>
        <v>1.361392949269131</v>
      </c>
      <c r="Q23" s="206">
        <f t="shared" si="4"/>
        <v>1.5286328460877039</v>
      </c>
      <c r="R23" s="206">
        <f t="shared" si="4"/>
        <v>1.050902837489252</v>
      </c>
      <c r="S23" s="206">
        <f t="shared" si="4"/>
        <v>1.1142734307824591</v>
      </c>
      <c r="T23" s="206">
        <f t="shared" si="4"/>
        <v>1.0769561478933789</v>
      </c>
      <c r="U23" s="206">
        <f t="shared" si="4"/>
        <v>1.6152192605331039</v>
      </c>
      <c r="V23" s="206">
        <f t="shared" si="4"/>
        <v>1.2772141014617371</v>
      </c>
      <c r="W23" s="206">
        <f t="shared" si="4"/>
        <v>1.434135855546002</v>
      </c>
      <c r="DA23" s="71"/>
    </row>
    <row r="24" spans="1:105" ht="12" customHeight="1" x14ac:dyDescent="0.25">
      <c r="A24" s="18" t="s">
        <v>73</v>
      </c>
      <c r="B24" s="206">
        <v>0.2149613069647463</v>
      </c>
      <c r="C24" s="206">
        <v>7.1625107480653469E-2</v>
      </c>
      <c r="D24" s="206">
        <v>0</v>
      </c>
      <c r="E24" s="206">
        <v>0</v>
      </c>
      <c r="F24" s="206">
        <v>0</v>
      </c>
      <c r="G24" s="206">
        <v>0</v>
      </c>
      <c r="H24" s="206">
        <v>7.1625107480653469E-2</v>
      </c>
      <c r="I24" s="206">
        <v>0</v>
      </c>
      <c r="J24" s="206">
        <v>0</v>
      </c>
      <c r="K24" s="206">
        <v>0</v>
      </c>
      <c r="L24" s="206">
        <v>0</v>
      </c>
      <c r="M24" s="206">
        <v>0.35829750644883918</v>
      </c>
      <c r="N24" s="206">
        <v>0.5493551160791057</v>
      </c>
      <c r="O24" s="206">
        <v>1.1703353396388649</v>
      </c>
      <c r="P24" s="206">
        <v>1.361392949269131</v>
      </c>
      <c r="Q24" s="206">
        <v>1.5286328460877039</v>
      </c>
      <c r="R24" s="206">
        <v>1.050902837489252</v>
      </c>
      <c r="S24" s="206">
        <v>1.1142734307824591</v>
      </c>
      <c r="T24" s="206">
        <v>1.0769561478933789</v>
      </c>
      <c r="U24" s="206">
        <v>1.6152192605331039</v>
      </c>
      <c r="V24" s="206">
        <v>1.2772141014617371</v>
      </c>
      <c r="W24" s="206">
        <v>1.434135855546002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0.16715391229578669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1.1226139294926909</v>
      </c>
      <c r="F30" s="206">
        <v>1.026999140154772</v>
      </c>
      <c r="G30" s="206">
        <v>3.893207222699913</v>
      </c>
      <c r="H30" s="206">
        <v>5.1590713671539117</v>
      </c>
      <c r="I30" s="206">
        <v>4.3708512467755796</v>
      </c>
      <c r="J30" s="206">
        <v>4.0603611349957003</v>
      </c>
      <c r="K30" s="206">
        <v>4.0364574376612206</v>
      </c>
      <c r="L30" s="206">
        <v>4.1558899398108338</v>
      </c>
      <c r="M30" s="206">
        <v>4.1797936371453126</v>
      </c>
      <c r="N30" s="206">
        <v>3.6065348237317281</v>
      </c>
      <c r="O30" s="206">
        <v>3.2005159071367149</v>
      </c>
      <c r="P30" s="206">
        <v>2.8184006878761818</v>
      </c>
      <c r="Q30" s="206">
        <v>3.0572656921754078</v>
      </c>
      <c r="R30" s="206">
        <v>3.463284608770421</v>
      </c>
      <c r="S30" s="206">
        <v>3.5821152192605328</v>
      </c>
      <c r="T30" s="206">
        <v>3.451160791057609</v>
      </c>
      <c r="U30" s="206">
        <v>4.3663800515907134</v>
      </c>
      <c r="V30" s="206">
        <v>4.242476354256234</v>
      </c>
      <c r="W30" s="206">
        <v>3.9374032674118662</v>
      </c>
      <c r="DA30" s="71" t="s">
        <v>2135</v>
      </c>
    </row>
    <row r="31" spans="1:105" ht="12" customHeight="1" x14ac:dyDescent="0.25">
      <c r="A31" s="21" t="s">
        <v>38</v>
      </c>
      <c r="B31" s="209">
        <v>22.184006878761821</v>
      </c>
      <c r="C31" s="209">
        <v>22.699914015477209</v>
      </c>
      <c r="D31" s="209">
        <v>21.840068787618229</v>
      </c>
      <c r="E31" s="209">
        <v>25.79535683576956</v>
      </c>
      <c r="F31" s="209">
        <v>24.419604471195179</v>
      </c>
      <c r="G31" s="209">
        <v>25.451418744625961</v>
      </c>
      <c r="H31" s="209">
        <v>30.266552020636279</v>
      </c>
      <c r="I31" s="209">
        <v>27.42906276870163</v>
      </c>
      <c r="J31" s="209">
        <v>25.451418744625961</v>
      </c>
      <c r="K31" s="209">
        <v>23.903697334479791</v>
      </c>
      <c r="L31" s="209">
        <v>23.731728288907991</v>
      </c>
      <c r="M31" s="209">
        <v>23.645743766122099</v>
      </c>
      <c r="N31" s="209">
        <v>23.559759243336199</v>
      </c>
      <c r="O31" s="209">
        <v>22.871883061049012</v>
      </c>
      <c r="P31" s="209">
        <v>24.16165090283749</v>
      </c>
      <c r="Q31" s="209">
        <v>24.93551160791057</v>
      </c>
      <c r="R31" s="209">
        <v>24.591573516766982</v>
      </c>
      <c r="S31" s="209">
        <v>25.820292347377471</v>
      </c>
      <c r="T31" s="209">
        <v>23.623645743766119</v>
      </c>
      <c r="U31" s="209">
        <v>24.510662080825451</v>
      </c>
      <c r="V31" s="209">
        <v>24.01306964746345</v>
      </c>
      <c r="W31" s="209">
        <v>24.460533104041271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195.95628827757869</v>
      </c>
      <c r="C33" s="205">
        <f>FBT_emi!C5</f>
        <v>191.20426451828641</v>
      </c>
      <c r="D33" s="205">
        <f>FBT_emi!D5</f>
        <v>178.6505506786657</v>
      </c>
      <c r="E33" s="205">
        <f>FBT_emi!E5</f>
        <v>227.33460611836671</v>
      </c>
      <c r="F33" s="205">
        <f>FBT_emi!F5</f>
        <v>174.83481323868611</v>
      </c>
      <c r="G33" s="205">
        <f>FBT_emi!G5</f>
        <v>161.59240595836781</v>
      </c>
      <c r="H33" s="205">
        <f>FBT_emi!H5</f>
        <v>202.60977071862209</v>
      </c>
      <c r="I33" s="205">
        <f>FBT_emi!I5</f>
        <v>130.26889692212171</v>
      </c>
      <c r="J33" s="205">
        <f>FBT_emi!J5</f>
        <v>129.702152881605</v>
      </c>
      <c r="K33" s="205">
        <f>FBT_emi!K5</f>
        <v>116.8042712410647</v>
      </c>
      <c r="L33" s="205">
        <f>FBT_emi!L5</f>
        <v>115.2131104812661</v>
      </c>
      <c r="M33" s="205">
        <f>FBT_emi!M5</f>
        <v>102.51152280104129</v>
      </c>
      <c r="N33" s="205">
        <f>FBT_emi!N5</f>
        <v>86.979576601913905</v>
      </c>
      <c r="O33" s="205">
        <f>FBT_emi!O5</f>
        <v>91.146469321405874</v>
      </c>
      <c r="P33" s="205">
        <f>FBT_emi!P5</f>
        <v>112.09805316154601</v>
      </c>
      <c r="Q33" s="205">
        <f>FBT_emi!Q5</f>
        <v>95.788087561699484</v>
      </c>
      <c r="R33" s="205">
        <f>FBT_emi!R5</f>
        <v>89.606211841883635</v>
      </c>
      <c r="S33" s="205">
        <f>FBT_emi!S5</f>
        <v>89.740393200960597</v>
      </c>
      <c r="T33" s="205">
        <f>FBT_emi!T5</f>
        <v>110.73450564173631</v>
      </c>
      <c r="U33" s="205">
        <f>FBT_emi!U5</f>
        <v>92.526752521216011</v>
      </c>
      <c r="V33" s="205">
        <f>FBT_emi!V5</f>
        <v>93.410633521080072</v>
      </c>
      <c r="W33" s="205">
        <f>FBT_emi!W5</f>
        <v>95.921556481078454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143.8510967195447</v>
      </c>
      <c r="C35" s="286">
        <f t="shared" si="5"/>
        <v>138.43571380865353</v>
      </c>
      <c r="D35" s="286">
        <f t="shared" si="5"/>
        <v>131.15832612671684</v>
      </c>
      <c r="E35" s="286">
        <f t="shared" si="5"/>
        <v>173.06408357632748</v>
      </c>
      <c r="F35" s="286">
        <f t="shared" si="5"/>
        <v>150.70745748210649</v>
      </c>
      <c r="G35" s="286">
        <f t="shared" si="5"/>
        <v>162.48631300869113</v>
      </c>
      <c r="H35" s="286">
        <f t="shared" si="5"/>
        <v>201.7240083208051</v>
      </c>
      <c r="I35" s="286">
        <f t="shared" si="5"/>
        <v>149.44695305977712</v>
      </c>
      <c r="J35" s="286">
        <f t="shared" si="5"/>
        <v>163.46413738497282</v>
      </c>
      <c r="K35" s="286">
        <f t="shared" si="5"/>
        <v>142.22360147591939</v>
      </c>
      <c r="L35" s="286">
        <f t="shared" si="5"/>
        <v>152.46221209119264</v>
      </c>
      <c r="M35" s="286">
        <f t="shared" si="5"/>
        <v>145.39019084041507</v>
      </c>
      <c r="N35" s="286">
        <f t="shared" si="5"/>
        <v>133.34949483335956</v>
      </c>
      <c r="O35" s="286">
        <f t="shared" si="5"/>
        <v>132.61514787077584</v>
      </c>
      <c r="P35" s="286">
        <f t="shared" si="5"/>
        <v>144.84433478185474</v>
      </c>
      <c r="Q35" s="286">
        <f t="shared" si="5"/>
        <v>128.68499792877969</v>
      </c>
      <c r="R35" s="286">
        <f t="shared" si="5"/>
        <v>119.402048147248</v>
      </c>
      <c r="S35" s="286">
        <f t="shared" si="5"/>
        <v>120.03527741673165</v>
      </c>
      <c r="T35" s="286">
        <f t="shared" si="5"/>
        <v>122.06511575242713</v>
      </c>
      <c r="U35" s="286">
        <f t="shared" si="5"/>
        <v>106.49306081106974</v>
      </c>
      <c r="V35" s="286">
        <f t="shared" si="5"/>
        <v>109.5438068520122</v>
      </c>
      <c r="W35" s="286">
        <f t="shared" si="5"/>
        <v>110.24887746777414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132.34820639613676</v>
      </c>
      <c r="D36" s="346">
        <f t="shared" si="6"/>
        <v>134.73373251597135</v>
      </c>
      <c r="E36" s="346">
        <f t="shared" si="6"/>
        <v>135.57751785122883</v>
      </c>
      <c r="F36" s="346">
        <f t="shared" si="6"/>
        <v>133.02735034434656</v>
      </c>
      <c r="G36" s="346">
        <f t="shared" si="6"/>
        <v>128.34525323083116</v>
      </c>
      <c r="H36" s="346">
        <f t="shared" si="6"/>
        <v>123.50731403339451</v>
      </c>
      <c r="I36" s="346">
        <f t="shared" si="6"/>
        <v>122.96907071933953</v>
      </c>
      <c r="J36" s="346">
        <f t="shared" si="6"/>
        <v>122.4214284253169</v>
      </c>
      <c r="K36" s="346">
        <f t="shared" si="6"/>
        <v>117.70082574774823</v>
      </c>
      <c r="L36" s="346">
        <f t="shared" si="6"/>
        <v>120.69507732794618</v>
      </c>
      <c r="M36" s="346">
        <f t="shared" si="6"/>
        <v>120.22046502565036</v>
      </c>
      <c r="N36" s="346">
        <f t="shared" si="6"/>
        <v>121.12449855869652</v>
      </c>
      <c r="O36" s="346">
        <f t="shared" si="6"/>
        <v>119.04107083791189</v>
      </c>
      <c r="P36" s="346">
        <f t="shared" si="6"/>
        <v>117.45295381773016</v>
      </c>
      <c r="Q36" s="346">
        <f t="shared" si="6"/>
        <v>115.43606639028957</v>
      </c>
      <c r="R36" s="346">
        <f t="shared" si="6"/>
        <v>116.98693683766248</v>
      </c>
      <c r="S36" s="346">
        <f t="shared" si="6"/>
        <v>117.23636786090438</v>
      </c>
      <c r="T36" s="346">
        <f t="shared" si="6"/>
        <v>118.42965025500138</v>
      </c>
      <c r="U36" s="346">
        <f t="shared" si="6"/>
        <v>115.68138546140528</v>
      </c>
      <c r="V36" s="346">
        <f t="shared" si="6"/>
        <v>117.22826197195216</v>
      </c>
      <c r="W36" s="346">
        <f t="shared" si="6"/>
        <v>125.73916970369694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61.415250377056047</v>
      </c>
      <c r="C37" s="346">
        <f>IF(FBT_ued!C$5=0,"",FBT_ued!C$5/C$5*1000)</f>
        <v>61.531464935438677</v>
      </c>
      <c r="D37" s="346">
        <f>IF(FBT_ued!D$5=0,"",FBT_ued!D$5/D$5*1000)</f>
        <v>62.640825401937676</v>
      </c>
      <c r="E37" s="346">
        <f>IF(FBT_ued!E$5=0,"",FBT_ued!E$5/E$5*1000)</f>
        <v>63.542588889019747</v>
      </c>
      <c r="F37" s="346">
        <f>IF(FBT_ued!F$5=0,"",FBT_ued!F$5/F$5*1000)</f>
        <v>62.365529157460649</v>
      </c>
      <c r="G37" s="346">
        <f>IF(FBT_ued!G$5=0,"",FBT_ued!G$5/G$5*1000)</f>
        <v>60.854292192542182</v>
      </c>
      <c r="H37" s="346">
        <f>IF(FBT_ued!H$5=0,"",FBT_ued!H$5/H$5*1000)</f>
        <v>58.219496215915775</v>
      </c>
      <c r="I37" s="346">
        <f>IF(FBT_ued!I$5=0,"",FBT_ued!I$5/I$5*1000)</f>
        <v>59.634342688345022</v>
      </c>
      <c r="J37" s="346">
        <f>IF(FBT_ued!J$5=0,"",FBT_ued!J$5/J$5*1000)</f>
        <v>59.245505958689968</v>
      </c>
      <c r="K37" s="346">
        <f>IF(FBT_ued!K$5=0,"",FBT_ued!K$5/K$5*1000)</f>
        <v>57.117503442822382</v>
      </c>
      <c r="L37" s="346">
        <f>IF(FBT_ued!L$5=0,"",FBT_ued!L$5/L$5*1000)</f>
        <v>58.549410907076563</v>
      </c>
      <c r="M37" s="346">
        <f>IF(FBT_ued!M$5=0,"",FBT_ued!M$5/M$5*1000)</f>
        <v>58.536238116233783</v>
      </c>
      <c r="N37" s="346">
        <f>IF(FBT_ued!N$5=0,"",FBT_ued!N$5/N$5*1000)</f>
        <v>59.393643131899658</v>
      </c>
      <c r="O37" s="346">
        <f>IF(FBT_ued!O$5=0,"",FBT_ued!O$5/O$5*1000)</f>
        <v>58.046861288968323</v>
      </c>
      <c r="P37" s="346">
        <f>IF(FBT_ued!P$5=0,"",FBT_ued!P$5/P$5*1000)</f>
        <v>57.005173331399646</v>
      </c>
      <c r="Q37" s="346">
        <f>IF(FBT_ued!Q$5=0,"",FBT_ued!Q$5/Q$5*1000)</f>
        <v>56.381866814071778</v>
      </c>
      <c r="R37" s="346">
        <f>IF(FBT_ued!R$5=0,"",FBT_ued!R$5/R$5*1000)</f>
        <v>57.442099915478963</v>
      </c>
      <c r="S37" s="346">
        <f>IF(FBT_ued!S$5=0,"",FBT_ued!S$5/S$5*1000)</f>
        <v>57.694438822575755</v>
      </c>
      <c r="T37" s="346">
        <f>IF(FBT_ued!T$5=0,"",FBT_ued!T$5/T$5*1000)</f>
        <v>57.661725106365033</v>
      </c>
      <c r="U37" s="346">
        <f>IF(FBT_ued!U$5=0,"",FBT_ued!U$5/U$5*1000)</f>
        <v>56.669589894810485</v>
      </c>
      <c r="V37" s="346">
        <f>IF(FBT_ued!V$5=0,"",FBT_ued!V$5/V$5*1000)</f>
        <v>57.437512748463021</v>
      </c>
      <c r="W37" s="346">
        <f>IF(FBT_ued!W$5=0,"",FBT_ued!W$5/W$5*1000)</f>
        <v>61.603286167839656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2.1040202452550383</v>
      </c>
      <c r="C38" s="347">
        <f t="shared" si="7"/>
        <v>2.0880825468473869</v>
      </c>
      <c r="D38" s="347">
        <f t="shared" si="7"/>
        <v>2.0718921749499728</v>
      </c>
      <c r="E38" s="347">
        <f t="shared" si="7"/>
        <v>2.0228748457589232</v>
      </c>
      <c r="F38" s="347">
        <f t="shared" si="7"/>
        <v>1.9689539292491196</v>
      </c>
      <c r="G38" s="347">
        <f t="shared" si="7"/>
        <v>1.8192128874930473</v>
      </c>
      <c r="H38" s="347">
        <f t="shared" si="7"/>
        <v>1.8540168830865682</v>
      </c>
      <c r="I38" s="347">
        <f t="shared" si="7"/>
        <v>1.592387025279373</v>
      </c>
      <c r="J38" s="347">
        <f t="shared" si="7"/>
        <v>1.6226581935752127</v>
      </c>
      <c r="K38" s="347">
        <f t="shared" si="7"/>
        <v>1.5841108599787328</v>
      </c>
      <c r="L38" s="347">
        <f t="shared" si="7"/>
        <v>1.5888938395026317</v>
      </c>
      <c r="M38" s="347">
        <f t="shared" si="7"/>
        <v>1.5093832619195817</v>
      </c>
      <c r="N38" s="347">
        <f t="shared" si="7"/>
        <v>1.4114190140451714</v>
      </c>
      <c r="O38" s="347">
        <f t="shared" si="7"/>
        <v>1.4560078872040865</v>
      </c>
      <c r="P38" s="347">
        <f t="shared" si="7"/>
        <v>1.5396247580719324</v>
      </c>
      <c r="Q38" s="347">
        <f t="shared" si="7"/>
        <v>1.4287158387017145</v>
      </c>
      <c r="R38" s="347">
        <f t="shared" si="7"/>
        <v>1.3850356900869825</v>
      </c>
      <c r="S38" s="347">
        <f t="shared" si="7"/>
        <v>1.3499910398979329</v>
      </c>
      <c r="T38" s="347">
        <f t="shared" si="7"/>
        <v>1.5068422297600266</v>
      </c>
      <c r="U38" s="347">
        <f t="shared" si="7"/>
        <v>1.3585024994214734</v>
      </c>
      <c r="V38" s="347">
        <f t="shared" si="7"/>
        <v>1.3787626126374002</v>
      </c>
      <c r="W38" s="347">
        <f t="shared" si="7"/>
        <v>1.3840532767689713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SI: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93.134221840068761</v>
      </c>
      <c r="C5" s="225">
        <v>91.569303525365427</v>
      </c>
      <c r="D5" s="225">
        <v>86.225795356835761</v>
      </c>
      <c r="E5" s="225">
        <v>112.3819432502149</v>
      </c>
      <c r="F5" s="225">
        <v>88.795786758383485</v>
      </c>
      <c r="G5" s="225">
        <v>88.825451418744635</v>
      </c>
      <c r="H5" s="225">
        <v>109.281513327601</v>
      </c>
      <c r="I5" s="225">
        <v>81.807308684436805</v>
      </c>
      <c r="J5" s="225">
        <v>79.931900257953558</v>
      </c>
      <c r="K5" s="225">
        <v>73.734909716251082</v>
      </c>
      <c r="L5" s="225">
        <v>72.511521926053291</v>
      </c>
      <c r="M5" s="225">
        <v>67.916165090283727</v>
      </c>
      <c r="N5" s="225">
        <v>61.625623387790213</v>
      </c>
      <c r="O5" s="225">
        <v>62.600257953568352</v>
      </c>
      <c r="P5" s="225">
        <v>72.808684436801371</v>
      </c>
      <c r="Q5" s="225">
        <v>67.044883920894222</v>
      </c>
      <c r="R5" s="225">
        <v>64.695958727429044</v>
      </c>
      <c r="S5" s="225">
        <v>66.474806534823742</v>
      </c>
      <c r="T5" s="225">
        <v>73.487790197764383</v>
      </c>
      <c r="U5" s="225">
        <v>68.109372312983652</v>
      </c>
      <c r="V5" s="225">
        <v>67.749613069647452</v>
      </c>
      <c r="W5" s="225">
        <v>69.304815133276023</v>
      </c>
      <c r="DA5" s="89" t="s">
        <v>2120</v>
      </c>
    </row>
    <row r="6" spans="1:105" ht="12" customHeight="1" x14ac:dyDescent="0.25">
      <c r="A6" s="55" t="s">
        <v>92</v>
      </c>
      <c r="B6" s="261">
        <v>1.1356171016240479</v>
      </c>
      <c r="C6" s="261">
        <v>1.15273308363232</v>
      </c>
      <c r="D6" s="261">
        <v>1.104147870855742</v>
      </c>
      <c r="E6" s="261">
        <v>1.3275559083260751</v>
      </c>
      <c r="F6" s="261">
        <v>1.213550476146307</v>
      </c>
      <c r="G6" s="261">
        <v>1.2498214629282931</v>
      </c>
      <c r="H6" s="261">
        <v>1.4956964458113791</v>
      </c>
      <c r="I6" s="261">
        <v>1.2989483201496901</v>
      </c>
      <c r="J6" s="261">
        <v>1.221411085378858</v>
      </c>
      <c r="K6" s="261">
        <v>1.1416452082244379</v>
      </c>
      <c r="L6" s="261">
        <v>1.130292020766362</v>
      </c>
      <c r="M6" s="261">
        <v>1.106314310553042</v>
      </c>
      <c r="N6" s="261">
        <v>1.075367105003489</v>
      </c>
      <c r="O6" s="261">
        <v>1.056360857844229</v>
      </c>
      <c r="P6" s="261">
        <v>1.14633237092185</v>
      </c>
      <c r="Q6" s="261">
        <v>1.1460410435118831</v>
      </c>
      <c r="R6" s="261">
        <v>1.1237460591640851</v>
      </c>
      <c r="S6" s="261">
        <v>1.172216110575004</v>
      </c>
      <c r="T6" s="261">
        <v>1.1290685100541979</v>
      </c>
      <c r="U6" s="261">
        <v>1.132491965838504</v>
      </c>
      <c r="V6" s="261">
        <v>1.1149751193974049</v>
      </c>
      <c r="W6" s="261">
        <v>1.138066670199587</v>
      </c>
      <c r="DA6" s="67" t="s">
        <v>2139</v>
      </c>
    </row>
    <row r="7" spans="1:105" ht="12" customHeight="1" x14ac:dyDescent="0.25">
      <c r="A7" s="202" t="s">
        <v>93</v>
      </c>
      <c r="B7" s="226">
        <v>1.324886618561389</v>
      </c>
      <c r="C7" s="226">
        <v>1.3448552642377061</v>
      </c>
      <c r="D7" s="226">
        <v>1.288172515998365</v>
      </c>
      <c r="E7" s="226">
        <v>1.5488152263804209</v>
      </c>
      <c r="F7" s="226">
        <v>1.415808888837359</v>
      </c>
      <c r="G7" s="226">
        <v>1.458125040083009</v>
      </c>
      <c r="H7" s="226">
        <v>1.744979186779942</v>
      </c>
      <c r="I7" s="226">
        <v>1.5154397068413059</v>
      </c>
      <c r="J7" s="226">
        <v>1.424979599608668</v>
      </c>
      <c r="K7" s="226">
        <v>1.331919409595177</v>
      </c>
      <c r="L7" s="226">
        <v>1.318674024227422</v>
      </c>
      <c r="M7" s="226">
        <v>1.290700028978548</v>
      </c>
      <c r="N7" s="226">
        <v>1.254594955837405</v>
      </c>
      <c r="O7" s="226">
        <v>1.2324210008182681</v>
      </c>
      <c r="P7" s="226">
        <v>1.337387766075492</v>
      </c>
      <c r="Q7" s="226">
        <v>1.3370478840971971</v>
      </c>
      <c r="R7" s="226">
        <v>1.3110370690247659</v>
      </c>
      <c r="S7" s="226">
        <v>1.3675854623375061</v>
      </c>
      <c r="T7" s="226">
        <v>1.3172465950632311</v>
      </c>
      <c r="U7" s="226">
        <v>1.3212406268115879</v>
      </c>
      <c r="V7" s="226">
        <v>1.3008043059636401</v>
      </c>
      <c r="W7" s="226">
        <v>1.3277444485661849</v>
      </c>
      <c r="DA7" s="174" t="s">
        <v>2140</v>
      </c>
    </row>
    <row r="8" spans="1:105" ht="12" customHeight="1" x14ac:dyDescent="0.25">
      <c r="A8" s="202" t="s">
        <v>94</v>
      </c>
      <c r="B8" s="226">
        <v>3.028312270997461</v>
      </c>
      <c r="C8" s="226">
        <v>3.0739548896861848</v>
      </c>
      <c r="D8" s="226">
        <v>2.9443943222819779</v>
      </c>
      <c r="E8" s="226">
        <v>3.5401490888695331</v>
      </c>
      <c r="F8" s="226">
        <v>3.2361346030568212</v>
      </c>
      <c r="G8" s="226">
        <v>3.332857234475449</v>
      </c>
      <c r="H8" s="226">
        <v>3.9885238554970091</v>
      </c>
      <c r="I8" s="226">
        <v>3.4638621870658408</v>
      </c>
      <c r="J8" s="226">
        <v>3.2570962276769571</v>
      </c>
      <c r="K8" s="226">
        <v>3.0443872219318329</v>
      </c>
      <c r="L8" s="226">
        <v>3.0141120553769651</v>
      </c>
      <c r="M8" s="226">
        <v>2.950171494808111</v>
      </c>
      <c r="N8" s="226">
        <v>2.867645613342638</v>
      </c>
      <c r="O8" s="226">
        <v>2.816962287584611</v>
      </c>
      <c r="P8" s="226">
        <v>3.0568863224582659</v>
      </c>
      <c r="Q8" s="226">
        <v>3.0561094493650209</v>
      </c>
      <c r="R8" s="226">
        <v>2.996656157770893</v>
      </c>
      <c r="S8" s="226">
        <v>3.1259096282000121</v>
      </c>
      <c r="T8" s="226">
        <v>3.0108493601445279</v>
      </c>
      <c r="U8" s="226">
        <v>3.0199785755693438</v>
      </c>
      <c r="V8" s="226">
        <v>2.9732669850597482</v>
      </c>
      <c r="W8" s="226">
        <v>3.0348444538655661</v>
      </c>
      <c r="DA8" s="174" t="s">
        <v>2141</v>
      </c>
    </row>
    <row r="9" spans="1:105" ht="12" customHeight="1" x14ac:dyDescent="0.25">
      <c r="A9" s="202" t="s">
        <v>95</v>
      </c>
      <c r="B9" s="226">
        <v>2.271234203248095</v>
      </c>
      <c r="C9" s="226">
        <v>2.305466167264639</v>
      </c>
      <c r="D9" s="226">
        <v>2.208295741711483</v>
      </c>
      <c r="E9" s="226">
        <v>2.6551118166521501</v>
      </c>
      <c r="F9" s="226">
        <v>2.4271009522926148</v>
      </c>
      <c r="G9" s="226">
        <v>2.4996429258565862</v>
      </c>
      <c r="H9" s="226">
        <v>2.9913928916227568</v>
      </c>
      <c r="I9" s="226">
        <v>2.5978966402993811</v>
      </c>
      <c r="J9" s="226">
        <v>2.4428221707577169</v>
      </c>
      <c r="K9" s="226">
        <v>2.283290416448875</v>
      </c>
      <c r="L9" s="226">
        <v>2.2605840415327241</v>
      </c>
      <c r="M9" s="226">
        <v>2.212628621106083</v>
      </c>
      <c r="N9" s="226">
        <v>2.1507342100069788</v>
      </c>
      <c r="O9" s="226">
        <v>2.1127217156884588</v>
      </c>
      <c r="P9" s="226">
        <v>2.2926647418436992</v>
      </c>
      <c r="Q9" s="226">
        <v>2.2920820870237661</v>
      </c>
      <c r="R9" s="226">
        <v>2.2474921183281702</v>
      </c>
      <c r="S9" s="226">
        <v>2.3444322211500088</v>
      </c>
      <c r="T9" s="226">
        <v>2.2581370201083959</v>
      </c>
      <c r="U9" s="226">
        <v>2.264983931677008</v>
      </c>
      <c r="V9" s="226">
        <v>2.2299502387948111</v>
      </c>
      <c r="W9" s="226">
        <v>2.2761333403991739</v>
      </c>
      <c r="DA9" s="174" t="s">
        <v>2142</v>
      </c>
    </row>
    <row r="10" spans="1:105" ht="12" customHeight="1" x14ac:dyDescent="0.25">
      <c r="A10" s="56" t="s">
        <v>96</v>
      </c>
      <c r="B10" s="262">
        <v>1.876557635986859</v>
      </c>
      <c r="C10" s="262">
        <v>1.825326010577335</v>
      </c>
      <c r="D10" s="262">
        <v>1.7110811862180759</v>
      </c>
      <c r="E10" s="262">
        <v>2.2698845000897299</v>
      </c>
      <c r="F10" s="262">
        <v>1.7563116187787631</v>
      </c>
      <c r="G10" s="262">
        <v>1.753425273084658</v>
      </c>
      <c r="H10" s="262">
        <v>2.150983065879517</v>
      </c>
      <c r="I10" s="262">
        <v>1.6350299038192839</v>
      </c>
      <c r="J10" s="262">
        <v>1.5903843058677469</v>
      </c>
      <c r="K10" s="262">
        <v>1.4684923046082541</v>
      </c>
      <c r="L10" s="262">
        <v>1.444931136460063</v>
      </c>
      <c r="M10" s="262">
        <v>1.363664774827994</v>
      </c>
      <c r="N10" s="262">
        <v>1.263500878448639</v>
      </c>
      <c r="O10" s="262">
        <v>1.2682327305799099</v>
      </c>
      <c r="P10" s="262">
        <v>1.4528965732530761</v>
      </c>
      <c r="Q10" s="262">
        <v>1.365612957128046</v>
      </c>
      <c r="R10" s="262">
        <v>1.3241662304827739</v>
      </c>
      <c r="S10" s="262">
        <v>1.3720194339302221</v>
      </c>
      <c r="T10" s="262">
        <v>1.4612245953964309</v>
      </c>
      <c r="U10" s="262">
        <v>1.375104842267671</v>
      </c>
      <c r="V10" s="262">
        <v>1.364352640458236</v>
      </c>
      <c r="W10" s="262">
        <v>1.394304215398001</v>
      </c>
      <c r="DA10" s="68" t="s">
        <v>2143</v>
      </c>
    </row>
    <row r="11" spans="1:105" ht="12" customHeight="1" x14ac:dyDescent="0.25">
      <c r="A11" s="37" t="s">
        <v>160</v>
      </c>
      <c r="B11" s="228">
        <v>0.62130697608093266</v>
      </c>
      <c r="C11" s="228">
        <v>0.50845935000193587</v>
      </c>
      <c r="D11" s="228">
        <v>0.39740248579875082</v>
      </c>
      <c r="E11" s="228">
        <v>0.46520701297485628</v>
      </c>
      <c r="F11" s="228">
        <v>0.43210862059866512</v>
      </c>
      <c r="G11" s="228">
        <v>0.38603199614949429</v>
      </c>
      <c r="H11" s="228">
        <v>0.49198588089992051</v>
      </c>
      <c r="I11" s="228">
        <v>0.29942914031823759</v>
      </c>
      <c r="J11" s="228">
        <v>0.26732625812687338</v>
      </c>
      <c r="K11" s="228">
        <v>0.239936438609825</v>
      </c>
      <c r="L11" s="228">
        <v>0.26054201901133878</v>
      </c>
      <c r="M11" s="228">
        <v>0.21149660351095101</v>
      </c>
      <c r="N11" s="228">
        <v>0.1506701232038743</v>
      </c>
      <c r="O11" s="228">
        <v>0.17900687709163471</v>
      </c>
      <c r="P11" s="228">
        <v>0.17450171209381801</v>
      </c>
      <c r="Q11" s="228">
        <v>0.15805868578387289</v>
      </c>
      <c r="R11" s="228">
        <v>0.13309589419955459</v>
      </c>
      <c r="S11" s="228">
        <v>0.1021915025172634</v>
      </c>
      <c r="T11" s="228">
        <v>9.376673874845573E-2</v>
      </c>
      <c r="U11" s="228">
        <v>8.4993330643179349E-2</v>
      </c>
      <c r="V11" s="228">
        <v>6.7104856137062685E-2</v>
      </c>
      <c r="W11" s="228">
        <v>5.8415265661596542E-2</v>
      </c>
      <c r="DA11" s="69" t="s">
        <v>2144</v>
      </c>
    </row>
    <row r="12" spans="1:105" ht="12" customHeight="1" x14ac:dyDescent="0.25">
      <c r="A12" s="37" t="s">
        <v>162</v>
      </c>
      <c r="B12" s="228">
        <v>0.91550411442938817</v>
      </c>
      <c r="C12" s="228">
        <v>0.91587962279084534</v>
      </c>
      <c r="D12" s="228">
        <v>0.90081886355114782</v>
      </c>
      <c r="E12" s="228">
        <v>1.429033217324728</v>
      </c>
      <c r="F12" s="228">
        <v>0.80468984080108497</v>
      </c>
      <c r="G12" s="228">
        <v>0.80137413749130049</v>
      </c>
      <c r="H12" s="228">
        <v>0.9968520046408772</v>
      </c>
      <c r="I12" s="228">
        <v>0.65896995524029067</v>
      </c>
      <c r="J12" s="228">
        <v>0.74010226848841587</v>
      </c>
      <c r="K12" s="228">
        <v>0.67073989549047897</v>
      </c>
      <c r="L12" s="228">
        <v>0.62152029226320549</v>
      </c>
      <c r="M12" s="228">
        <v>0.52539546934565451</v>
      </c>
      <c r="N12" s="228">
        <v>0.4207328891979556</v>
      </c>
      <c r="O12" s="228">
        <v>0.45203493527410599</v>
      </c>
      <c r="P12" s="228">
        <v>0.68479593303233843</v>
      </c>
      <c r="Q12" s="228">
        <v>0.48832378661315079</v>
      </c>
      <c r="R12" s="228">
        <v>0.4720118164964382</v>
      </c>
      <c r="S12" s="228">
        <v>0.48100374681061608</v>
      </c>
      <c r="T12" s="228">
        <v>0.81048949418656802</v>
      </c>
      <c r="U12" s="228">
        <v>0.59485805157033855</v>
      </c>
      <c r="V12" s="228">
        <v>0.62618026441600738</v>
      </c>
      <c r="W12" s="228">
        <v>0.66459399405920694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0.33974654547653821</v>
      </c>
      <c r="C15" s="228">
        <v>0.40098703778455358</v>
      </c>
      <c r="D15" s="228">
        <v>0.41285983686817729</v>
      </c>
      <c r="E15" s="228">
        <v>0.37564426979014581</v>
      </c>
      <c r="F15" s="228">
        <v>0.51951315737901327</v>
      </c>
      <c r="G15" s="228">
        <v>0.56601913944386284</v>
      </c>
      <c r="H15" s="228">
        <v>0.66214518033871894</v>
      </c>
      <c r="I15" s="228">
        <v>0.67663080826075606</v>
      </c>
      <c r="J15" s="228">
        <v>0.58295577925245812</v>
      </c>
      <c r="K15" s="228">
        <v>0.55781597050794984</v>
      </c>
      <c r="L15" s="228">
        <v>0.56286882518551873</v>
      </c>
      <c r="M15" s="228">
        <v>0.62677270197138879</v>
      </c>
      <c r="N15" s="228">
        <v>0.69209786604680923</v>
      </c>
      <c r="O15" s="228">
        <v>0.63719091821416929</v>
      </c>
      <c r="P15" s="228">
        <v>0.59359892812691939</v>
      </c>
      <c r="Q15" s="228">
        <v>0.71923048473102191</v>
      </c>
      <c r="R15" s="228">
        <v>0.71905851978678126</v>
      </c>
      <c r="S15" s="228">
        <v>0.78882418460234227</v>
      </c>
      <c r="T15" s="228">
        <v>0.55696836246140768</v>
      </c>
      <c r="U15" s="228">
        <v>0.69525346005415345</v>
      </c>
      <c r="V15" s="228">
        <v>0.67106751990516633</v>
      </c>
      <c r="W15" s="228">
        <v>0.67129495567719788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5.8003962771229851</v>
      </c>
      <c r="C16" s="263">
        <f t="shared" si="0"/>
        <v>5.6783637868831649</v>
      </c>
      <c r="D16" s="263">
        <f t="shared" si="0"/>
        <v>5.3354982184617592</v>
      </c>
      <c r="E16" s="263">
        <f t="shared" si="0"/>
        <v>7.0241973861752944</v>
      </c>
      <c r="F16" s="263">
        <f t="shared" si="0"/>
        <v>5.4458105883016774</v>
      </c>
      <c r="G16" s="263">
        <f t="shared" si="0"/>
        <v>5.4112010978639358</v>
      </c>
      <c r="H16" s="263">
        <f t="shared" si="0"/>
        <v>6.6630113489645399</v>
      </c>
      <c r="I16" s="263">
        <f t="shared" si="0"/>
        <v>5.0067356295760845</v>
      </c>
      <c r="J16" s="263">
        <f t="shared" si="0"/>
        <v>4.8712503366566136</v>
      </c>
      <c r="K16" s="263">
        <f t="shared" si="0"/>
        <v>4.4973806202961546</v>
      </c>
      <c r="L16" s="263">
        <f t="shared" si="0"/>
        <v>4.4252203336150489</v>
      </c>
      <c r="M16" s="263">
        <f t="shared" si="0"/>
        <v>4.1730298283732328</v>
      </c>
      <c r="N16" s="263">
        <f t="shared" si="0"/>
        <v>3.8646204583384032</v>
      </c>
      <c r="O16" s="263">
        <f t="shared" si="0"/>
        <v>3.8812207693781575</v>
      </c>
      <c r="P16" s="263">
        <f t="shared" si="0"/>
        <v>4.4490741576567174</v>
      </c>
      <c r="Q16" s="263">
        <f t="shared" si="0"/>
        <v>4.173854264202701</v>
      </c>
      <c r="R16" s="263">
        <f t="shared" si="0"/>
        <v>4.0503184012153435</v>
      </c>
      <c r="S16" s="263">
        <f t="shared" si="0"/>
        <v>4.1868309667798878</v>
      </c>
      <c r="T16" s="263">
        <f t="shared" si="0"/>
        <v>4.4757298151911238</v>
      </c>
      <c r="U16" s="263">
        <f t="shared" si="0"/>
        <v>4.2034818892841095</v>
      </c>
      <c r="V16" s="263">
        <f t="shared" si="0"/>
        <v>4.1704082056363623</v>
      </c>
      <c r="W16" s="263">
        <f t="shared" si="0"/>
        <v>4.264258822344055</v>
      </c>
      <c r="DA16" s="70"/>
    </row>
    <row r="17" spans="1:105" ht="12" customHeight="1" x14ac:dyDescent="0.25">
      <c r="A17" s="60" t="s">
        <v>2150</v>
      </c>
      <c r="B17" s="331">
        <v>4.8467344023105472</v>
      </c>
      <c r="C17" s="331">
        <v>4.6419116066911696</v>
      </c>
      <c r="D17" s="331">
        <v>4.3055664574250816</v>
      </c>
      <c r="E17" s="331">
        <v>5.9729519973405054</v>
      </c>
      <c r="F17" s="331">
        <v>4.1230276309840734</v>
      </c>
      <c r="G17" s="331">
        <v>3.9010780081281431</v>
      </c>
      <c r="H17" s="331">
        <v>4.9521590567308582</v>
      </c>
      <c r="I17" s="331">
        <v>2.952421546208932</v>
      </c>
      <c r="J17" s="331">
        <v>3.0961381196605449</v>
      </c>
      <c r="K17" s="331">
        <v>2.7828382064209172</v>
      </c>
      <c r="L17" s="331">
        <v>2.6976502261442721</v>
      </c>
      <c r="M17" s="331">
        <v>2.2957754515666329</v>
      </c>
      <c r="N17" s="331">
        <v>1.7711849567243489</v>
      </c>
      <c r="O17" s="331">
        <v>1.949586004761426</v>
      </c>
      <c r="P17" s="331">
        <v>2.6585899731861971</v>
      </c>
      <c r="Q17" s="331">
        <v>2.02697854614979</v>
      </c>
      <c r="R17" s="331">
        <v>1.8757521831329811</v>
      </c>
      <c r="S17" s="331">
        <v>1.84795903790986</v>
      </c>
      <c r="T17" s="331">
        <v>2.7920856188688918</v>
      </c>
      <c r="U17" s="331">
        <v>2.1444832750818592</v>
      </c>
      <c r="V17" s="331">
        <v>2.200552343354536</v>
      </c>
      <c r="W17" s="331">
        <v>2.2733440848916482</v>
      </c>
      <c r="DA17" s="72" t="s">
        <v>2151</v>
      </c>
    </row>
    <row r="18" spans="1:105" ht="12" customHeight="1" x14ac:dyDescent="0.25">
      <c r="A18" s="59" t="s">
        <v>30</v>
      </c>
      <c r="B18" s="232">
        <v>0.1005794074107879</v>
      </c>
      <c r="C18" s="232">
        <v>4.9467036536644367E-2</v>
      </c>
      <c r="D18" s="232">
        <v>5.0468165673195037E-2</v>
      </c>
      <c r="E18" s="232">
        <v>5.1654556873909158E-2</v>
      </c>
      <c r="F18" s="232">
        <v>0</v>
      </c>
      <c r="G18" s="232">
        <v>4.6694046674516203E-2</v>
      </c>
      <c r="H18" s="232">
        <v>4.9730506549511562E-2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2152</v>
      </c>
    </row>
    <row r="19" spans="1:105" ht="12" customHeight="1" x14ac:dyDescent="0.25">
      <c r="A19" s="59" t="s">
        <v>33</v>
      </c>
      <c r="B19" s="232">
        <v>8.1124176425435304E-2</v>
      </c>
      <c r="C19" s="232">
        <v>7.9797101664207573E-2</v>
      </c>
      <c r="D19" s="232">
        <v>7.9044132647527729E-2</v>
      </c>
      <c r="E19" s="232">
        <v>0.16561474445248719</v>
      </c>
      <c r="F19" s="232">
        <v>0.15384026471263801</v>
      </c>
      <c r="G19" s="232">
        <v>0.23295016298815399</v>
      </c>
      <c r="H19" s="232">
        <v>0.23844147629997531</v>
      </c>
      <c r="I19" s="232">
        <v>6.8076045315850903E-2</v>
      </c>
      <c r="J19" s="232">
        <v>7.084461299579449E-2</v>
      </c>
      <c r="K19" s="232">
        <v>7.0117947145572818E-2</v>
      </c>
      <c r="L19" s="232">
        <v>6.9755090264030845E-2</v>
      </c>
      <c r="M19" s="232">
        <v>0.1332634033191617</v>
      </c>
      <c r="N19" s="232">
        <v>6.0165685808589629E-2</v>
      </c>
      <c r="O19" s="232">
        <v>6.3569180770823575E-2</v>
      </c>
      <c r="P19" s="232">
        <v>0.13792118599800829</v>
      </c>
      <c r="Q19" s="232">
        <v>0.1244760068231618</v>
      </c>
      <c r="R19" s="232">
        <v>0.12144740981138991</v>
      </c>
      <c r="S19" s="232">
        <v>0.17866790127778481</v>
      </c>
      <c r="T19" s="232">
        <v>0.19229316591095191</v>
      </c>
      <c r="U19" s="232">
        <v>0.2196903291090295</v>
      </c>
      <c r="V19" s="232">
        <v>0.25762995853508641</v>
      </c>
      <c r="W19" s="232">
        <v>0.22711513647315959</v>
      </c>
      <c r="DA19" s="71" t="s">
        <v>2153</v>
      </c>
    </row>
    <row r="20" spans="1:105" ht="12" customHeight="1" x14ac:dyDescent="0.25">
      <c r="A20" s="59" t="s">
        <v>160</v>
      </c>
      <c r="B20" s="232">
        <v>1.5778568953506611</v>
      </c>
      <c r="C20" s="232">
        <v>1.1973064549585599</v>
      </c>
      <c r="D20" s="232">
        <v>0.90634670640811232</v>
      </c>
      <c r="E20" s="232">
        <v>1.170361688188321</v>
      </c>
      <c r="F20" s="232">
        <v>1.019483456257452</v>
      </c>
      <c r="G20" s="232">
        <v>0.96173098557025638</v>
      </c>
      <c r="H20" s="232">
        <v>1.18228792212557</v>
      </c>
      <c r="I20" s="232">
        <v>0.86310888373796091</v>
      </c>
      <c r="J20" s="232">
        <v>0.76920566237931443</v>
      </c>
      <c r="K20" s="232">
        <v>0.69820055069896725</v>
      </c>
      <c r="L20" s="232">
        <v>0.757806258732583</v>
      </c>
      <c r="M20" s="232">
        <v>0.60359104010584341</v>
      </c>
      <c r="N20" s="232">
        <v>0.4370135269151027</v>
      </c>
      <c r="O20" s="232">
        <v>0.51891549107888779</v>
      </c>
      <c r="P20" s="232">
        <v>0.49939375681499282</v>
      </c>
      <c r="Q20" s="232">
        <v>0.45165078808205222</v>
      </c>
      <c r="R20" s="232">
        <v>0.38586644720693408</v>
      </c>
      <c r="S20" s="232">
        <v>0.2908501020074184</v>
      </c>
      <c r="T20" s="232">
        <v>0.26823839523083048</v>
      </c>
      <c r="U20" s="232">
        <v>0.24063283175814529</v>
      </c>
      <c r="V20" s="232">
        <v>0.1880604721687627</v>
      </c>
      <c r="W20" s="232">
        <v>0.1653243108843078</v>
      </c>
      <c r="DA20" s="71" t="s">
        <v>2154</v>
      </c>
    </row>
    <row r="21" spans="1:105" ht="12" customHeight="1" x14ac:dyDescent="0.25">
      <c r="A21" s="59" t="s">
        <v>70</v>
      </c>
      <c r="B21" s="232">
        <v>0.76218074698694216</v>
      </c>
      <c r="C21" s="232">
        <v>1.158652215640017</v>
      </c>
      <c r="D21" s="232">
        <v>1.21523059554004</v>
      </c>
      <c r="E21" s="232">
        <v>0.99017802403815747</v>
      </c>
      <c r="F21" s="232">
        <v>1.051181314055196</v>
      </c>
      <c r="G21" s="232">
        <v>0.66321975774048314</v>
      </c>
      <c r="H21" s="232">
        <v>1.086170883591302</v>
      </c>
      <c r="I21" s="232">
        <v>0.1217460669708194</v>
      </c>
      <c r="J21" s="232">
        <v>0.12651456686021961</v>
      </c>
      <c r="K21" s="232">
        <v>6.2707107203357815E-2</v>
      </c>
      <c r="L21" s="232">
        <v>6.2349882901729901E-2</v>
      </c>
      <c r="M21" s="232">
        <v>5.9492683786426373E-2</v>
      </c>
      <c r="N21" s="232">
        <v>5.3684422906444797E-2</v>
      </c>
      <c r="O21" s="232">
        <v>5.6716311768090159E-2</v>
      </c>
      <c r="P21" s="232">
        <v>6.1507360788464097E-2</v>
      </c>
      <c r="Q21" s="232">
        <v>5.5472421287216828E-2</v>
      </c>
      <c r="R21" s="232">
        <v>0</v>
      </c>
      <c r="S21" s="232">
        <v>9.442777629808859E-3</v>
      </c>
      <c r="T21" s="232">
        <v>1.2987749739426461E-2</v>
      </c>
      <c r="U21" s="232">
        <v>0</v>
      </c>
      <c r="V21" s="232">
        <v>0</v>
      </c>
      <c r="W21" s="232">
        <v>0</v>
      </c>
      <c r="DA21" s="71" t="s">
        <v>2155</v>
      </c>
    </row>
    <row r="22" spans="1:105" ht="12" customHeight="1" x14ac:dyDescent="0.25">
      <c r="A22" s="59" t="s">
        <v>162</v>
      </c>
      <c r="B22" s="232">
        <v>2.3249931761367222</v>
      </c>
      <c r="C22" s="232">
        <v>2.1566887978917402</v>
      </c>
      <c r="D22" s="232">
        <v>2.0544768571562071</v>
      </c>
      <c r="E22" s="232">
        <v>3.595142983787631</v>
      </c>
      <c r="F22" s="232">
        <v>1.8985225959587879</v>
      </c>
      <c r="G22" s="232">
        <v>1.996483055154733</v>
      </c>
      <c r="H22" s="232">
        <v>2.3955282681644992</v>
      </c>
      <c r="I22" s="232">
        <v>1.8994905501843009</v>
      </c>
      <c r="J22" s="232">
        <v>2.1295732774252172</v>
      </c>
      <c r="K22" s="232">
        <v>1.951812601373019</v>
      </c>
      <c r="L22" s="232">
        <v>1.8077389942459281</v>
      </c>
      <c r="M22" s="232">
        <v>1.4994283243552009</v>
      </c>
      <c r="N22" s="232">
        <v>1.2203213210942121</v>
      </c>
      <c r="O22" s="232">
        <v>1.310385021143625</v>
      </c>
      <c r="P22" s="232">
        <v>1.959767669584731</v>
      </c>
      <c r="Q22" s="232">
        <v>1.39537932995736</v>
      </c>
      <c r="R22" s="232">
        <v>1.3684383261146571</v>
      </c>
      <c r="S22" s="232">
        <v>1.368998256994848</v>
      </c>
      <c r="T22" s="232">
        <v>2.318566307987683</v>
      </c>
      <c r="U22" s="232">
        <v>1.684160114214684</v>
      </c>
      <c r="V22" s="232">
        <v>1.754861912650687</v>
      </c>
      <c r="W22" s="232">
        <v>1.8809046375341809</v>
      </c>
      <c r="DA22" s="71" t="s">
        <v>2156</v>
      </c>
    </row>
    <row r="23" spans="1:105" ht="12" customHeight="1" x14ac:dyDescent="0.25">
      <c r="A23" s="60" t="s">
        <v>2157</v>
      </c>
      <c r="B23" s="331">
        <v>0.86281250668251475</v>
      </c>
      <c r="C23" s="331">
        <v>0.94423353350140971</v>
      </c>
      <c r="D23" s="331">
        <v>0.94159993136821796</v>
      </c>
      <c r="E23" s="331">
        <v>0.94504091616870345</v>
      </c>
      <c r="F23" s="331">
        <v>1.2256989192258989</v>
      </c>
      <c r="G23" s="331">
        <v>1.4101373727015289</v>
      </c>
      <c r="H23" s="331">
        <v>1.5911965765687719</v>
      </c>
      <c r="I23" s="331">
        <v>1.9503982177551771</v>
      </c>
      <c r="J23" s="331">
        <v>1.6773993301657599</v>
      </c>
      <c r="K23" s="331">
        <v>1.623210797217282</v>
      </c>
      <c r="L23" s="331">
        <v>1.637146745809468</v>
      </c>
      <c r="M23" s="331">
        <v>1.788749231962357</v>
      </c>
      <c r="N23" s="331">
        <v>2.0074061332137751</v>
      </c>
      <c r="O23" s="331">
        <v>1.847125895989193</v>
      </c>
      <c r="P23" s="331">
        <v>1.698777594796772</v>
      </c>
      <c r="Q23" s="331">
        <v>2.055192434571961</v>
      </c>
      <c r="R23" s="331">
        <v>2.0846665333492358</v>
      </c>
      <c r="S23" s="331">
        <v>2.245094640024027</v>
      </c>
      <c r="T23" s="331">
        <v>1.5933187155178961</v>
      </c>
      <c r="U23" s="331">
        <v>1.96839925693517</v>
      </c>
      <c r="V23" s="331">
        <v>1.8806578527300331</v>
      </c>
      <c r="W23" s="331">
        <v>1.8998694038364401</v>
      </c>
      <c r="DA23" s="72" t="s">
        <v>2158</v>
      </c>
    </row>
    <row r="24" spans="1:105" ht="12" customHeight="1" x14ac:dyDescent="0.25">
      <c r="A24" s="60" t="s">
        <v>2159</v>
      </c>
      <c r="B24" s="331">
        <v>9.0849368129923808E-2</v>
      </c>
      <c r="C24" s="331">
        <v>9.2218646690585535E-2</v>
      </c>
      <c r="D24" s="331">
        <v>8.833182966845933E-2</v>
      </c>
      <c r="E24" s="331">
        <v>0.106204472666086</v>
      </c>
      <c r="F24" s="331">
        <v>9.7084038091704586E-2</v>
      </c>
      <c r="G24" s="331">
        <v>9.9985717034263441E-2</v>
      </c>
      <c r="H24" s="331">
        <v>0.1196557156649103</v>
      </c>
      <c r="I24" s="331">
        <v>0.1039158656119752</v>
      </c>
      <c r="J24" s="331">
        <v>9.7712886830308668E-2</v>
      </c>
      <c r="K24" s="331">
        <v>9.1331616657955E-2</v>
      </c>
      <c r="L24" s="331">
        <v>9.0423361661308946E-2</v>
      </c>
      <c r="M24" s="331">
        <v>8.8505144844243322E-2</v>
      </c>
      <c r="N24" s="331">
        <v>8.6029368400279152E-2</v>
      </c>
      <c r="O24" s="331">
        <v>8.4508868627538342E-2</v>
      </c>
      <c r="P24" s="331">
        <v>9.1706589673747993E-2</v>
      </c>
      <c r="Q24" s="331">
        <v>9.1683283480950659E-2</v>
      </c>
      <c r="R24" s="331">
        <v>8.9899684733126789E-2</v>
      </c>
      <c r="S24" s="331">
        <v>9.3777288846000353E-2</v>
      </c>
      <c r="T24" s="331">
        <v>9.032548080433582E-2</v>
      </c>
      <c r="U24" s="331">
        <v>9.0599357267080335E-2</v>
      </c>
      <c r="V24" s="331">
        <v>8.9198009551792426E-2</v>
      </c>
      <c r="W24" s="331">
        <v>9.1045333615966978E-2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4.8336635642691563</v>
      </c>
      <c r="C25" s="263">
        <f t="shared" si="1"/>
        <v>4.731969822402637</v>
      </c>
      <c r="D25" s="263">
        <f t="shared" si="1"/>
        <v>4.4462485153847995</v>
      </c>
      <c r="E25" s="263">
        <f t="shared" si="1"/>
        <v>5.8534978218127449</v>
      </c>
      <c r="F25" s="263">
        <f t="shared" si="1"/>
        <v>4.5381754902513984</v>
      </c>
      <c r="G25" s="263">
        <f t="shared" si="1"/>
        <v>4.5093342482199477</v>
      </c>
      <c r="H25" s="263">
        <f t="shared" si="1"/>
        <v>5.5525094574704505</v>
      </c>
      <c r="I25" s="263">
        <f t="shared" si="1"/>
        <v>4.1722796913134044</v>
      </c>
      <c r="J25" s="263">
        <f t="shared" si="1"/>
        <v>4.0593752805471803</v>
      </c>
      <c r="K25" s="263">
        <f t="shared" si="1"/>
        <v>3.7478171835801297</v>
      </c>
      <c r="L25" s="263">
        <f t="shared" si="1"/>
        <v>3.6876836113458751</v>
      </c>
      <c r="M25" s="263">
        <f t="shared" si="1"/>
        <v>3.4775248569776926</v>
      </c>
      <c r="N25" s="263">
        <f t="shared" si="1"/>
        <v>3.2205170486153363</v>
      </c>
      <c r="O25" s="263">
        <f t="shared" si="1"/>
        <v>3.2343506411484642</v>
      </c>
      <c r="P25" s="263">
        <f t="shared" si="1"/>
        <v>3.7075617980472648</v>
      </c>
      <c r="Q25" s="263">
        <f t="shared" si="1"/>
        <v>3.4782118868355858</v>
      </c>
      <c r="R25" s="263">
        <f t="shared" si="1"/>
        <v>3.3752653343461194</v>
      </c>
      <c r="S25" s="263">
        <f t="shared" si="1"/>
        <v>3.4890258056499084</v>
      </c>
      <c r="T25" s="263">
        <f t="shared" si="1"/>
        <v>3.7297748459926052</v>
      </c>
      <c r="U25" s="263">
        <f t="shared" si="1"/>
        <v>3.5029015744034258</v>
      </c>
      <c r="V25" s="263">
        <f t="shared" si="1"/>
        <v>3.4753401713636358</v>
      </c>
      <c r="W25" s="263">
        <f t="shared" si="1"/>
        <v>3.5535490186200449</v>
      </c>
      <c r="DA25" s="70"/>
    </row>
    <row r="26" spans="1:105" ht="12" customHeight="1" x14ac:dyDescent="0.25">
      <c r="A26" s="60" t="s">
        <v>2162</v>
      </c>
      <c r="B26" s="331">
        <v>4.0389453352587914</v>
      </c>
      <c r="C26" s="331">
        <v>3.8682596722426408</v>
      </c>
      <c r="D26" s="331">
        <v>3.587972047854235</v>
      </c>
      <c r="E26" s="331">
        <v>4.9774599977837539</v>
      </c>
      <c r="F26" s="331">
        <v>3.4358563591533948</v>
      </c>
      <c r="G26" s="331">
        <v>3.250898340106787</v>
      </c>
      <c r="H26" s="331">
        <v>4.1267992139423821</v>
      </c>
      <c r="I26" s="331">
        <v>2.460351288507443</v>
      </c>
      <c r="J26" s="331">
        <v>2.5801150997171218</v>
      </c>
      <c r="K26" s="331">
        <v>2.319031838684098</v>
      </c>
      <c r="L26" s="331">
        <v>2.2480418551202268</v>
      </c>
      <c r="M26" s="331">
        <v>1.9131462096388601</v>
      </c>
      <c r="N26" s="331">
        <v>1.4759874639369579</v>
      </c>
      <c r="O26" s="331">
        <v>1.6246550039678549</v>
      </c>
      <c r="P26" s="331">
        <v>2.2154916443218311</v>
      </c>
      <c r="Q26" s="331">
        <v>1.6891487884581591</v>
      </c>
      <c r="R26" s="331">
        <v>1.5631268192774841</v>
      </c>
      <c r="S26" s="331">
        <v>1.539965864924884</v>
      </c>
      <c r="T26" s="331">
        <v>2.3267380157240778</v>
      </c>
      <c r="U26" s="331">
        <v>1.78706939590155</v>
      </c>
      <c r="V26" s="331">
        <v>1.8337936194621141</v>
      </c>
      <c r="W26" s="331">
        <v>1.894453404076373</v>
      </c>
      <c r="DA26" s="72" t="s">
        <v>2163</v>
      </c>
    </row>
    <row r="27" spans="1:105" ht="12" customHeight="1" x14ac:dyDescent="0.25">
      <c r="A27" s="59" t="s">
        <v>30</v>
      </c>
      <c r="B27" s="232">
        <v>8.3816172842323219E-2</v>
      </c>
      <c r="C27" s="232">
        <v>4.1222530447203642E-2</v>
      </c>
      <c r="D27" s="232">
        <v>4.2056804727662517E-2</v>
      </c>
      <c r="E27" s="232">
        <v>4.3045464061590967E-2</v>
      </c>
      <c r="F27" s="232">
        <v>0</v>
      </c>
      <c r="G27" s="232">
        <v>3.8911705562096853E-2</v>
      </c>
      <c r="H27" s="232">
        <v>4.1442088791259629E-2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2164</v>
      </c>
    </row>
    <row r="28" spans="1:105" ht="12" customHeight="1" x14ac:dyDescent="0.25">
      <c r="A28" s="59" t="s">
        <v>33</v>
      </c>
      <c r="B28" s="232">
        <v>6.7603480354529441E-2</v>
      </c>
      <c r="C28" s="232">
        <v>6.6497584720172961E-2</v>
      </c>
      <c r="D28" s="232">
        <v>6.5870110539606438E-2</v>
      </c>
      <c r="E28" s="232">
        <v>0.13801228704373919</v>
      </c>
      <c r="F28" s="232">
        <v>0.12820022059386499</v>
      </c>
      <c r="G28" s="232">
        <v>0.19412513582346169</v>
      </c>
      <c r="H28" s="232">
        <v>0.19870123024997929</v>
      </c>
      <c r="I28" s="232">
        <v>5.6730037763209097E-2</v>
      </c>
      <c r="J28" s="232">
        <v>5.9037177496495431E-2</v>
      </c>
      <c r="K28" s="232">
        <v>5.8431622621310707E-2</v>
      </c>
      <c r="L28" s="232">
        <v>5.8129241886692391E-2</v>
      </c>
      <c r="M28" s="232">
        <v>0.1110528360993014</v>
      </c>
      <c r="N28" s="232">
        <v>5.013807150715803E-2</v>
      </c>
      <c r="O28" s="232">
        <v>5.2974317309019629E-2</v>
      </c>
      <c r="P28" s="232">
        <v>0.1149343216650069</v>
      </c>
      <c r="Q28" s="232">
        <v>0.1037300056859682</v>
      </c>
      <c r="R28" s="232">
        <v>0.1012061748428249</v>
      </c>
      <c r="S28" s="232">
        <v>0.14888991773148741</v>
      </c>
      <c r="T28" s="232">
        <v>0.16024430492579339</v>
      </c>
      <c r="U28" s="232">
        <v>0.1830752742575246</v>
      </c>
      <c r="V28" s="232">
        <v>0.214691632112572</v>
      </c>
      <c r="W28" s="232">
        <v>0.18926261372763301</v>
      </c>
      <c r="DA28" s="71" t="s">
        <v>2165</v>
      </c>
    </row>
    <row r="29" spans="1:105" ht="12" customHeight="1" x14ac:dyDescent="0.25">
      <c r="A29" s="59" t="s">
        <v>160</v>
      </c>
      <c r="B29" s="232">
        <v>1.3148807461255509</v>
      </c>
      <c r="C29" s="232">
        <v>0.99775537913213341</v>
      </c>
      <c r="D29" s="232">
        <v>0.75528892200676023</v>
      </c>
      <c r="E29" s="232">
        <v>0.97530140682360045</v>
      </c>
      <c r="F29" s="232">
        <v>0.84956954688120967</v>
      </c>
      <c r="G29" s="232">
        <v>0.80144248797521389</v>
      </c>
      <c r="H29" s="232">
        <v>0.98523993510464192</v>
      </c>
      <c r="I29" s="232">
        <v>0.71925740311496766</v>
      </c>
      <c r="J29" s="232">
        <v>0.64100471864942898</v>
      </c>
      <c r="K29" s="232">
        <v>0.58183379224913956</v>
      </c>
      <c r="L29" s="232">
        <v>0.631505215610486</v>
      </c>
      <c r="M29" s="232">
        <v>0.50299253342153594</v>
      </c>
      <c r="N29" s="232">
        <v>0.364177939095919</v>
      </c>
      <c r="O29" s="232">
        <v>0.43242957589907322</v>
      </c>
      <c r="P29" s="232">
        <v>0.41616146401249399</v>
      </c>
      <c r="Q29" s="232">
        <v>0.3763756567350437</v>
      </c>
      <c r="R29" s="232">
        <v>0.32155537267244522</v>
      </c>
      <c r="S29" s="232">
        <v>0.2423750850061821</v>
      </c>
      <c r="T29" s="232">
        <v>0.22353199602569229</v>
      </c>
      <c r="U29" s="232">
        <v>0.2005273597984544</v>
      </c>
      <c r="V29" s="232">
        <v>0.15671706014063561</v>
      </c>
      <c r="W29" s="232">
        <v>0.1377702590702565</v>
      </c>
      <c r="DA29" s="71" t="s">
        <v>2166</v>
      </c>
    </row>
    <row r="30" spans="1:105" ht="12" customHeight="1" x14ac:dyDescent="0.25">
      <c r="A30" s="59" t="s">
        <v>70</v>
      </c>
      <c r="B30" s="232">
        <v>0.63515062248911858</v>
      </c>
      <c r="C30" s="232">
        <v>0.96554351303334773</v>
      </c>
      <c r="D30" s="232">
        <v>1.0126921629500341</v>
      </c>
      <c r="E30" s="232">
        <v>0.82514835336513126</v>
      </c>
      <c r="F30" s="232">
        <v>0.87598442837933044</v>
      </c>
      <c r="G30" s="232">
        <v>0.55268313145040271</v>
      </c>
      <c r="H30" s="232">
        <v>0.90514240299275206</v>
      </c>
      <c r="I30" s="232">
        <v>0.1014550558090162</v>
      </c>
      <c r="J30" s="232">
        <v>0.10542880571684971</v>
      </c>
      <c r="K30" s="232">
        <v>5.2255922669464848E-2</v>
      </c>
      <c r="L30" s="232">
        <v>5.1958235751441602E-2</v>
      </c>
      <c r="M30" s="232">
        <v>4.9577236488688621E-2</v>
      </c>
      <c r="N30" s="232">
        <v>4.4737019088703998E-2</v>
      </c>
      <c r="O30" s="232">
        <v>4.7263593140075118E-2</v>
      </c>
      <c r="P30" s="232">
        <v>5.1256133990386747E-2</v>
      </c>
      <c r="Q30" s="232">
        <v>4.6227017739347377E-2</v>
      </c>
      <c r="R30" s="232">
        <v>0</v>
      </c>
      <c r="S30" s="232">
        <v>7.8689813581740518E-3</v>
      </c>
      <c r="T30" s="232">
        <v>1.082312478285539E-2</v>
      </c>
      <c r="U30" s="232">
        <v>0</v>
      </c>
      <c r="V30" s="232">
        <v>0</v>
      </c>
      <c r="W30" s="232">
        <v>0</v>
      </c>
      <c r="DA30" s="71" t="s">
        <v>2167</v>
      </c>
    </row>
    <row r="31" spans="1:105" ht="12" customHeight="1" x14ac:dyDescent="0.25">
      <c r="A31" s="59" t="s">
        <v>162</v>
      </c>
      <c r="B31" s="232">
        <v>1.9374943134472691</v>
      </c>
      <c r="C31" s="232">
        <v>1.797240664909783</v>
      </c>
      <c r="D31" s="232">
        <v>1.7120640476301721</v>
      </c>
      <c r="E31" s="232">
        <v>2.995952486489692</v>
      </c>
      <c r="F31" s="232">
        <v>1.58210216329899</v>
      </c>
      <c r="G31" s="232">
        <v>1.663735879295611</v>
      </c>
      <c r="H31" s="232">
        <v>1.9962735568037491</v>
      </c>
      <c r="I31" s="232">
        <v>1.5829087918202509</v>
      </c>
      <c r="J31" s="232">
        <v>1.774644397854348</v>
      </c>
      <c r="K31" s="232">
        <v>1.6265105011441821</v>
      </c>
      <c r="L31" s="232">
        <v>1.5064491618716069</v>
      </c>
      <c r="M31" s="232">
        <v>1.249523603629334</v>
      </c>
      <c r="N31" s="232">
        <v>1.0169344342451769</v>
      </c>
      <c r="O31" s="232">
        <v>1.0919875176196869</v>
      </c>
      <c r="P31" s="232">
        <v>1.633139724653943</v>
      </c>
      <c r="Q31" s="232">
        <v>1.1628161082977999</v>
      </c>
      <c r="R31" s="232">
        <v>1.1403652717622139</v>
      </c>
      <c r="S31" s="232">
        <v>1.140831880829041</v>
      </c>
      <c r="T31" s="232">
        <v>1.932138589989737</v>
      </c>
      <c r="U31" s="232">
        <v>1.403466761845571</v>
      </c>
      <c r="V31" s="232">
        <v>1.462384927208906</v>
      </c>
      <c r="W31" s="232">
        <v>1.5674205312784839</v>
      </c>
      <c r="DA31" s="71" t="s">
        <v>2168</v>
      </c>
    </row>
    <row r="32" spans="1:105" ht="12" customHeight="1" x14ac:dyDescent="0.25">
      <c r="A32" s="60" t="s">
        <v>2169</v>
      </c>
      <c r="B32" s="331">
        <v>0.71901042223542899</v>
      </c>
      <c r="C32" s="331">
        <v>0.78686127791784144</v>
      </c>
      <c r="D32" s="331">
        <v>0.78466660947351485</v>
      </c>
      <c r="E32" s="331">
        <v>0.78753409680725273</v>
      </c>
      <c r="F32" s="331">
        <v>1.021415766021583</v>
      </c>
      <c r="G32" s="331">
        <v>1.175114477251274</v>
      </c>
      <c r="H32" s="331">
        <v>1.3259971471406431</v>
      </c>
      <c r="I32" s="331">
        <v>1.6253318481293151</v>
      </c>
      <c r="J32" s="331">
        <v>1.3978327751381341</v>
      </c>
      <c r="K32" s="331">
        <v>1.352675664347736</v>
      </c>
      <c r="L32" s="331">
        <v>1.364288954841224</v>
      </c>
      <c r="M32" s="331">
        <v>1.49062435996863</v>
      </c>
      <c r="N32" s="331">
        <v>1.6728384443448121</v>
      </c>
      <c r="O32" s="331">
        <v>1.539271579990994</v>
      </c>
      <c r="P32" s="331">
        <v>1.4156479956639769</v>
      </c>
      <c r="Q32" s="331">
        <v>1.712660362143301</v>
      </c>
      <c r="R32" s="331">
        <v>1.7372221111243631</v>
      </c>
      <c r="S32" s="331">
        <v>1.870912200020024</v>
      </c>
      <c r="T32" s="331">
        <v>1.327765596264914</v>
      </c>
      <c r="U32" s="331">
        <v>1.640332714112642</v>
      </c>
      <c r="V32" s="331">
        <v>1.5672148772750281</v>
      </c>
      <c r="W32" s="331">
        <v>1.5832245031970329</v>
      </c>
      <c r="DA32" s="72" t="s">
        <v>2170</v>
      </c>
    </row>
    <row r="33" spans="1:105" ht="12" customHeight="1" x14ac:dyDescent="0.25">
      <c r="A33" s="60" t="s">
        <v>2171</v>
      </c>
      <c r="B33" s="331">
        <v>7.5707806774936506E-2</v>
      </c>
      <c r="C33" s="331">
        <v>7.6848872242154656E-2</v>
      </c>
      <c r="D33" s="331">
        <v>7.3609858057049435E-2</v>
      </c>
      <c r="E33" s="331">
        <v>8.850372722173834E-2</v>
      </c>
      <c r="F33" s="331">
        <v>8.0903365076420514E-2</v>
      </c>
      <c r="G33" s="331">
        <v>8.3321430861886217E-2</v>
      </c>
      <c r="H33" s="331">
        <v>9.9713096387425246E-2</v>
      </c>
      <c r="I33" s="331">
        <v>8.6596554676646023E-2</v>
      </c>
      <c r="J33" s="331">
        <v>8.1427405691923901E-2</v>
      </c>
      <c r="K33" s="331">
        <v>7.6109680548295838E-2</v>
      </c>
      <c r="L33" s="331">
        <v>7.5352801384424142E-2</v>
      </c>
      <c r="M33" s="331">
        <v>7.3754287370202759E-2</v>
      </c>
      <c r="N33" s="331">
        <v>7.1691140333565967E-2</v>
      </c>
      <c r="O33" s="331">
        <v>7.0424057189615294E-2</v>
      </c>
      <c r="P33" s="331">
        <v>7.6422158061456635E-2</v>
      </c>
      <c r="Q33" s="331">
        <v>7.6402736234125537E-2</v>
      </c>
      <c r="R33" s="331">
        <v>7.4916403944272333E-2</v>
      </c>
      <c r="S33" s="331">
        <v>7.8147740705000288E-2</v>
      </c>
      <c r="T33" s="331">
        <v>7.5271234003613227E-2</v>
      </c>
      <c r="U33" s="331">
        <v>7.5499464389233606E-2</v>
      </c>
      <c r="V33" s="331">
        <v>7.4331674626493691E-2</v>
      </c>
      <c r="W33" s="331">
        <v>7.5871111346639139E-2</v>
      </c>
      <c r="DA33" s="72" t="s">
        <v>2172</v>
      </c>
    </row>
    <row r="34" spans="1:105" ht="12" customHeight="1" x14ac:dyDescent="0.25">
      <c r="A34" s="57" t="s">
        <v>2173</v>
      </c>
      <c r="B34" s="263">
        <v>50.217152940981073</v>
      </c>
      <c r="C34" s="263">
        <v>48.897034296559163</v>
      </c>
      <c r="D34" s="263">
        <v>45.792495062702407</v>
      </c>
      <c r="E34" s="263">
        <v>61.181630124962197</v>
      </c>
      <c r="F34" s="263">
        <v>46.124590781211658</v>
      </c>
      <c r="G34" s="263">
        <v>45.698770678636528</v>
      </c>
      <c r="H34" s="263">
        <v>56.844229723687711</v>
      </c>
      <c r="I34" s="263">
        <v>39.863807120589868</v>
      </c>
      <c r="J34" s="263">
        <v>39.685443385274972</v>
      </c>
      <c r="K34" s="263">
        <v>36.385106020567598</v>
      </c>
      <c r="L34" s="263">
        <v>35.668457648894822</v>
      </c>
      <c r="M34" s="263">
        <v>32.663969914728249</v>
      </c>
      <c r="N34" s="263">
        <v>28.445847805442391</v>
      </c>
      <c r="O34" s="263">
        <v>29.507678209841501</v>
      </c>
      <c r="P34" s="263">
        <v>35.635086834796468</v>
      </c>
      <c r="Q34" s="263">
        <v>31.35355489598253</v>
      </c>
      <c r="R34" s="263">
        <v>29.95253518359581</v>
      </c>
      <c r="S34" s="263">
        <v>30.470581238712199</v>
      </c>
      <c r="T34" s="263">
        <v>36.406657809765903</v>
      </c>
      <c r="U34" s="263">
        <v>32.396854886563709</v>
      </c>
      <c r="V34" s="263">
        <v>32.409741331082067</v>
      </c>
      <c r="W34" s="263">
        <v>33.190659969284432</v>
      </c>
      <c r="DA34" s="70" t="s">
        <v>2174</v>
      </c>
    </row>
    <row r="35" spans="1:105" ht="12" customHeight="1" x14ac:dyDescent="0.25">
      <c r="A35" s="64" t="s">
        <v>30</v>
      </c>
      <c r="B35" s="231">
        <v>1.0379980410429119</v>
      </c>
      <c r="C35" s="231">
        <v>0.52037365905713251</v>
      </c>
      <c r="D35" s="231">
        <v>0.53676171306749487</v>
      </c>
      <c r="E35" s="231">
        <v>0.52016293364559607</v>
      </c>
      <c r="F35" s="231">
        <v>0</v>
      </c>
      <c r="G35" s="231">
        <v>0.50407834255692563</v>
      </c>
      <c r="H35" s="231">
        <v>0.52246723194899081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0.83721646784916026</v>
      </c>
      <c r="C37" s="231">
        <v>0.83943394798669935</v>
      </c>
      <c r="D37" s="231">
        <v>0.84068567743399891</v>
      </c>
      <c r="E37" s="231">
        <v>1.6677454331794741</v>
      </c>
      <c r="F37" s="231">
        <v>1.6857324326276131</v>
      </c>
      <c r="G37" s="231">
        <v>2.5147773735687049</v>
      </c>
      <c r="H37" s="231">
        <v>2.5050591025098372</v>
      </c>
      <c r="I37" s="231">
        <v>0.82635684640573304</v>
      </c>
      <c r="J37" s="231">
        <v>0.82250729728803385</v>
      </c>
      <c r="K37" s="231">
        <v>0.82311861799171682</v>
      </c>
      <c r="L37" s="231">
        <v>0.82334253773975663</v>
      </c>
      <c r="M37" s="231">
        <v>1.653463884173308</v>
      </c>
      <c r="N37" s="231">
        <v>0.8362752588331237</v>
      </c>
      <c r="O37" s="231">
        <v>0.83089597964162143</v>
      </c>
      <c r="P37" s="231">
        <v>1.648974155400835</v>
      </c>
      <c r="Q37" s="231">
        <v>1.666065535947747</v>
      </c>
      <c r="R37" s="231">
        <v>1.670147201255447</v>
      </c>
      <c r="S37" s="231">
        <v>2.5275790767021662</v>
      </c>
      <c r="T37" s="231">
        <v>2.2201656334094948</v>
      </c>
      <c r="U37" s="231">
        <v>2.754561115896061</v>
      </c>
      <c r="V37" s="231">
        <v>3.199266651467104</v>
      </c>
      <c r="W37" s="231">
        <v>2.8216721435313139</v>
      </c>
      <c r="DA37" s="73" t="s">
        <v>2177</v>
      </c>
    </row>
    <row r="38" spans="1:105" ht="12" customHeight="1" x14ac:dyDescent="0.25">
      <c r="A38" s="64" t="s">
        <v>160</v>
      </c>
      <c r="B38" s="231">
        <v>16.283774269327921</v>
      </c>
      <c r="C38" s="231">
        <v>12.595190344947531</v>
      </c>
      <c r="D38" s="231">
        <v>9.6395857522336854</v>
      </c>
      <c r="E38" s="231">
        <v>11.785577226816651</v>
      </c>
      <c r="F38" s="231">
        <v>11.171173749282421</v>
      </c>
      <c r="G38" s="231">
        <v>10.382217771167641</v>
      </c>
      <c r="H38" s="231">
        <v>12.421081965547311</v>
      </c>
      <c r="I38" s="231">
        <v>10.47704713106188</v>
      </c>
      <c r="J38" s="231">
        <v>8.9304922938857523</v>
      </c>
      <c r="K38" s="231">
        <v>8.196216457667294</v>
      </c>
      <c r="L38" s="231">
        <v>8.9446393921690088</v>
      </c>
      <c r="M38" s="231">
        <v>7.4890477112864771</v>
      </c>
      <c r="N38" s="231">
        <v>6.0742862883203079</v>
      </c>
      <c r="O38" s="231">
        <v>6.7826073906099111</v>
      </c>
      <c r="P38" s="231">
        <v>5.9707099558174113</v>
      </c>
      <c r="Q38" s="231">
        <v>6.0451795611998191</v>
      </c>
      <c r="R38" s="231">
        <v>5.306443075746877</v>
      </c>
      <c r="S38" s="231">
        <v>4.114598240831568</v>
      </c>
      <c r="T38" s="231">
        <v>3.097009006176465</v>
      </c>
      <c r="U38" s="231">
        <v>3.0171461996398929</v>
      </c>
      <c r="V38" s="231">
        <v>2.3353479559976771</v>
      </c>
      <c r="W38" s="231">
        <v>2.053984643713485</v>
      </c>
      <c r="DA38" s="73" t="s">
        <v>2178</v>
      </c>
    </row>
    <row r="39" spans="1:105" ht="12" customHeight="1" x14ac:dyDescent="0.25">
      <c r="A39" s="64" t="s">
        <v>70</v>
      </c>
      <c r="B39" s="231">
        <v>7.8658459286986657</v>
      </c>
      <c r="C39" s="231">
        <v>12.18856303592408</v>
      </c>
      <c r="D39" s="231">
        <v>12.924766484638679</v>
      </c>
      <c r="E39" s="231">
        <v>9.9711223362607626</v>
      </c>
      <c r="F39" s="231">
        <v>11.518508740120399</v>
      </c>
      <c r="G39" s="231">
        <v>7.1596860851061006</v>
      </c>
      <c r="H39" s="231">
        <v>11.411279199590441</v>
      </c>
      <c r="I39" s="231">
        <v>1.4778428373377079</v>
      </c>
      <c r="J39" s="231">
        <v>1.468836514950582</v>
      </c>
      <c r="K39" s="231">
        <v>0.73612234129340515</v>
      </c>
      <c r="L39" s="231">
        <v>0.73593641154755929</v>
      </c>
      <c r="M39" s="231">
        <v>0.73815467385151645</v>
      </c>
      <c r="N39" s="231">
        <v>0.74618869639784813</v>
      </c>
      <c r="O39" s="231">
        <v>0.74132393805892949</v>
      </c>
      <c r="P39" s="231">
        <v>0.73537685724770874</v>
      </c>
      <c r="Q39" s="231">
        <v>0.74247794141970325</v>
      </c>
      <c r="R39" s="231">
        <v>0</v>
      </c>
      <c r="S39" s="231">
        <v>0.1335850871497519</v>
      </c>
      <c r="T39" s="231">
        <v>0.14995309630582909</v>
      </c>
      <c r="U39" s="231">
        <v>0</v>
      </c>
      <c r="V39" s="231">
        <v>0</v>
      </c>
      <c r="W39" s="231">
        <v>0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2.9298036027383002E-3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23.994358531179909</v>
      </c>
      <c r="C41" s="231">
        <v>22.68751313564303</v>
      </c>
      <c r="D41" s="231">
        <v>21.85069543532855</v>
      </c>
      <c r="E41" s="231">
        <v>36.203197442720239</v>
      </c>
      <c r="F41" s="231">
        <v>20.803403582684979</v>
      </c>
      <c r="G41" s="231">
        <v>21.552723335384641</v>
      </c>
      <c r="H41" s="231">
        <v>25.16734918188277</v>
      </c>
      <c r="I41" s="231">
        <v>23.057406075001669</v>
      </c>
      <c r="J41" s="231">
        <v>24.72438604323823</v>
      </c>
      <c r="K41" s="231">
        <v>22.912440486678079</v>
      </c>
      <c r="L41" s="231">
        <v>21.337344779568632</v>
      </c>
      <c r="M41" s="231">
        <v>18.604136765816321</v>
      </c>
      <c r="N41" s="231">
        <v>16.96190303397066</v>
      </c>
      <c r="O41" s="231">
        <v>17.127696670751551</v>
      </c>
      <c r="P41" s="231">
        <v>23.430818219486699</v>
      </c>
      <c r="Q41" s="231">
        <v>18.67663873985417</v>
      </c>
      <c r="R41" s="231">
        <v>18.818791145900072</v>
      </c>
      <c r="S41" s="231">
        <v>19.36694462561616</v>
      </c>
      <c r="T41" s="231">
        <v>26.769548524460639</v>
      </c>
      <c r="U41" s="231">
        <v>21.116641694575929</v>
      </c>
      <c r="V41" s="231">
        <v>21.79199665674177</v>
      </c>
      <c r="W41" s="231">
        <v>23.368306942396501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0.1979597028824924</v>
      </c>
      <c r="C43" s="231">
        <v>6.5960173000689598E-2</v>
      </c>
      <c r="D43" s="231">
        <v>0</v>
      </c>
      <c r="E43" s="231">
        <v>0</v>
      </c>
      <c r="F43" s="231">
        <v>0</v>
      </c>
      <c r="G43" s="231">
        <v>0</v>
      </c>
      <c r="H43" s="231">
        <v>6.5960173000831152E-2</v>
      </c>
      <c r="I43" s="231">
        <v>0</v>
      </c>
      <c r="J43" s="231">
        <v>0</v>
      </c>
      <c r="K43" s="231">
        <v>0</v>
      </c>
      <c r="L43" s="231">
        <v>0</v>
      </c>
      <c r="M43" s="231">
        <v>0.32995923277304551</v>
      </c>
      <c r="N43" s="231">
        <v>0.50590581670667611</v>
      </c>
      <c r="O43" s="231">
        <v>1.0777718064080331</v>
      </c>
      <c r="P43" s="231">
        <v>1.253718390333014</v>
      </c>
      <c r="Q43" s="231">
        <v>1.407731039187029</v>
      </c>
      <c r="R43" s="231">
        <v>0.9677853954894291</v>
      </c>
      <c r="S43" s="231">
        <v>1.0261439158888011</v>
      </c>
      <c r="T43" s="231">
        <v>0.99177811147323769</v>
      </c>
      <c r="U43" s="231">
        <v>1.4874692075029119</v>
      </c>
      <c r="V43" s="231">
        <v>1.176197370679019</v>
      </c>
      <c r="W43" s="231">
        <v>1.3207079537866799</v>
      </c>
      <c r="DA43" s="73" t="s">
        <v>2183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1.033824752339477</v>
      </c>
      <c r="F44" s="231">
        <v>0.94577227649624218</v>
      </c>
      <c r="G44" s="231">
        <v>3.5852877708525068</v>
      </c>
      <c r="H44" s="231">
        <v>4.7510328692075268</v>
      </c>
      <c r="I44" s="231">
        <v>4.025154230782892</v>
      </c>
      <c r="J44" s="231">
        <v>3.7392212359123649</v>
      </c>
      <c r="K44" s="231">
        <v>3.717208116937099</v>
      </c>
      <c r="L44" s="231">
        <v>3.8271945278698629</v>
      </c>
      <c r="M44" s="231">
        <v>3.8492076468275762</v>
      </c>
      <c r="N44" s="231">
        <v>3.3212887112137781</v>
      </c>
      <c r="O44" s="231">
        <v>2.947382424371451</v>
      </c>
      <c r="P44" s="231">
        <v>2.5954892565108039</v>
      </c>
      <c r="Q44" s="231">
        <v>2.815462078374058</v>
      </c>
      <c r="R44" s="231">
        <v>3.1893683652039941</v>
      </c>
      <c r="S44" s="231">
        <v>3.2988004889210139</v>
      </c>
      <c r="T44" s="231">
        <v>3.1782034379402262</v>
      </c>
      <c r="U44" s="231">
        <v>4.0210366689489163</v>
      </c>
      <c r="V44" s="231">
        <v>3.9069326961964959</v>
      </c>
      <c r="W44" s="231">
        <v>3.6259882858564452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9.1477276783867207</v>
      </c>
      <c r="C45" s="263">
        <f t="shared" si="2"/>
        <v>8.9590886861037546</v>
      </c>
      <c r="D45" s="263">
        <f t="shared" si="2"/>
        <v>8.4173596682609446</v>
      </c>
      <c r="E45" s="263">
        <f t="shared" si="2"/>
        <v>11.076701891166524</v>
      </c>
      <c r="F45" s="263">
        <f t="shared" si="2"/>
        <v>8.5784326069763175</v>
      </c>
      <c r="G45" s="263">
        <f t="shared" si="2"/>
        <v>8.523777299660658</v>
      </c>
      <c r="H45" s="263">
        <f t="shared" si="2"/>
        <v>10.534954179828777</v>
      </c>
      <c r="I45" s="263">
        <f t="shared" si="2"/>
        <v>7.6528065308744671</v>
      </c>
      <c r="J45" s="263">
        <f t="shared" si="2"/>
        <v>7.5432562539348949</v>
      </c>
      <c r="K45" s="263">
        <f t="shared" si="2"/>
        <v>6.9366721254742139</v>
      </c>
      <c r="L45" s="263">
        <f t="shared" si="2"/>
        <v>6.8102790260390549</v>
      </c>
      <c r="M45" s="263">
        <f t="shared" si="2"/>
        <v>6.3073943370603933</v>
      </c>
      <c r="N45" s="263">
        <f t="shared" si="2"/>
        <v>5.6132100906526219</v>
      </c>
      <c r="O45" s="263">
        <f t="shared" si="2"/>
        <v>5.7575477949113827</v>
      </c>
      <c r="P45" s="263">
        <f t="shared" si="2"/>
        <v>6.8222961290466717</v>
      </c>
      <c r="Q45" s="263">
        <f t="shared" si="2"/>
        <v>6.1440921745939265</v>
      </c>
      <c r="R45" s="263">
        <f t="shared" si="2"/>
        <v>5.8998795641106714</v>
      </c>
      <c r="S45" s="263">
        <f t="shared" si="2"/>
        <v>6.0327383329423316</v>
      </c>
      <c r="T45" s="263">
        <f t="shared" si="2"/>
        <v>6.9216620264101714</v>
      </c>
      <c r="U45" s="263">
        <f t="shared" si="2"/>
        <v>6.2800414672572629</v>
      </c>
      <c r="V45" s="263">
        <f t="shared" si="2"/>
        <v>6.2674270199865783</v>
      </c>
      <c r="W45" s="263">
        <f t="shared" si="2"/>
        <v>6.4170132800309423</v>
      </c>
      <c r="DA45" s="70"/>
    </row>
    <row r="46" spans="1:105" ht="12" customHeight="1" x14ac:dyDescent="0.25">
      <c r="A46" s="165" t="s">
        <v>2186</v>
      </c>
      <c r="B46" s="348">
        <v>4.2958115062417894</v>
      </c>
      <c r="C46" s="348">
        <v>4.1841503707333008</v>
      </c>
      <c r="D46" s="348">
        <v>3.919099044925082</v>
      </c>
      <c r="E46" s="348">
        <v>5.2257197875423671</v>
      </c>
      <c r="F46" s="348">
        <v>3.9383810135861861</v>
      </c>
      <c r="G46" s="348">
        <v>3.875448314124065</v>
      </c>
      <c r="H46" s="348">
        <v>4.816408271307778</v>
      </c>
      <c r="I46" s="348">
        <v>3.3732819283003872</v>
      </c>
      <c r="J46" s="348">
        <v>3.3601039018383041</v>
      </c>
      <c r="K46" s="348">
        <v>3.0779191399224528</v>
      </c>
      <c r="L46" s="348">
        <v>3.0155424083325579</v>
      </c>
      <c r="M46" s="348">
        <v>2.7556105291627091</v>
      </c>
      <c r="N46" s="348">
        <v>2.3995932739102428</v>
      </c>
      <c r="O46" s="348">
        <v>2.4876550111736169</v>
      </c>
      <c r="P46" s="348">
        <v>3.0127011372855539</v>
      </c>
      <c r="Q46" s="348">
        <v>2.6442406925768611</v>
      </c>
      <c r="R46" s="348">
        <v>2.5252851996030632</v>
      </c>
      <c r="S46" s="348">
        <v>2.5685182637458812</v>
      </c>
      <c r="T46" s="348">
        <v>3.0748923869606362</v>
      </c>
      <c r="U46" s="348">
        <v>2.7193776740668012</v>
      </c>
      <c r="V46" s="348">
        <v>2.7246917174824401</v>
      </c>
      <c r="W46" s="348">
        <v>2.7929784399363742</v>
      </c>
      <c r="DA46" s="167" t="s">
        <v>2187</v>
      </c>
    </row>
    <row r="47" spans="1:105" ht="12" customHeight="1" x14ac:dyDescent="0.25">
      <c r="A47" s="59" t="s">
        <v>30</v>
      </c>
      <c r="B47" s="232">
        <v>8.914665830260167E-2</v>
      </c>
      <c r="C47" s="232">
        <v>4.4588854075878287E-2</v>
      </c>
      <c r="D47" s="232">
        <v>4.5938145850203962E-2</v>
      </c>
      <c r="E47" s="232">
        <v>4.5192434175414221E-2</v>
      </c>
      <c r="F47" s="232">
        <v>0</v>
      </c>
      <c r="G47" s="232">
        <v>4.6387271438136299E-2</v>
      </c>
      <c r="H47" s="232">
        <v>4.8367271797508153E-2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2188</v>
      </c>
    </row>
    <row r="48" spans="1:105" ht="12" customHeight="1" x14ac:dyDescent="0.25">
      <c r="A48" s="59" t="s">
        <v>33</v>
      </c>
      <c r="B48" s="232">
        <v>7.1902881733448956E-2</v>
      </c>
      <c r="C48" s="232">
        <v>7.1927925562058362E-2</v>
      </c>
      <c r="D48" s="232">
        <v>7.1949135573468853E-2</v>
      </c>
      <c r="E48" s="232">
        <v>0.14489589864098759</v>
      </c>
      <c r="F48" s="232">
        <v>0.14695064692659271</v>
      </c>
      <c r="G48" s="232">
        <v>0.2314197036168863</v>
      </c>
      <c r="H48" s="232">
        <v>0.23190521255837229</v>
      </c>
      <c r="I48" s="232">
        <v>7.7780117039515498E-2</v>
      </c>
      <c r="J48" s="232">
        <v>7.6884574056887589E-2</v>
      </c>
      <c r="K48" s="232">
        <v>7.755297130586622E-2</v>
      </c>
      <c r="L48" s="232">
        <v>7.7975058015175389E-2</v>
      </c>
      <c r="M48" s="232">
        <v>0.15995555536049791</v>
      </c>
      <c r="N48" s="232">
        <v>8.1512195797718415E-2</v>
      </c>
      <c r="O48" s="232">
        <v>8.1113729127375606E-2</v>
      </c>
      <c r="P48" s="232">
        <v>0.15629161250991869</v>
      </c>
      <c r="Q48" s="232">
        <v>0.1623818481534911</v>
      </c>
      <c r="R48" s="232">
        <v>0.16350206028526751</v>
      </c>
      <c r="S48" s="232">
        <v>0.24833438304790009</v>
      </c>
      <c r="T48" s="232">
        <v>0.21177029383636151</v>
      </c>
      <c r="U48" s="232">
        <v>0.27858504802966011</v>
      </c>
      <c r="V48" s="232">
        <v>0.31899364553438347</v>
      </c>
      <c r="W48" s="232">
        <v>0.27902845142026761</v>
      </c>
      <c r="DA48" s="71" t="s">
        <v>2189</v>
      </c>
    </row>
    <row r="49" spans="1:105" ht="12" customHeight="1" x14ac:dyDescent="0.25">
      <c r="A49" s="59" t="s">
        <v>160</v>
      </c>
      <c r="B49" s="232">
        <v>1.3985036611494539</v>
      </c>
      <c r="C49" s="232">
        <v>1.079234305145943</v>
      </c>
      <c r="D49" s="232">
        <v>0.82499307502950847</v>
      </c>
      <c r="E49" s="232">
        <v>1.0239463225671961</v>
      </c>
      <c r="F49" s="232">
        <v>0.97382667475145013</v>
      </c>
      <c r="G49" s="232">
        <v>0.95541250877408679</v>
      </c>
      <c r="H49" s="232">
        <v>1.149878520047374</v>
      </c>
      <c r="I49" s="232">
        <v>0.98614291831304324</v>
      </c>
      <c r="J49" s="232">
        <v>0.83478541576182119</v>
      </c>
      <c r="K49" s="232">
        <v>0.77223491956603585</v>
      </c>
      <c r="L49" s="232">
        <v>0.84710645151879127</v>
      </c>
      <c r="M49" s="232">
        <v>0.72448802616515795</v>
      </c>
      <c r="N49" s="232">
        <v>0.59206392636298566</v>
      </c>
      <c r="O49" s="232">
        <v>0.66213171340239529</v>
      </c>
      <c r="P49" s="232">
        <v>0.56591055946349345</v>
      </c>
      <c r="Q49" s="232">
        <v>0.58918896549224575</v>
      </c>
      <c r="R49" s="232">
        <v>0.51948377665089784</v>
      </c>
      <c r="S49" s="232">
        <v>0.40425885189715272</v>
      </c>
      <c r="T49" s="232">
        <v>0.29540791794198529</v>
      </c>
      <c r="U49" s="232">
        <v>0.30514182970515091</v>
      </c>
      <c r="V49" s="232">
        <v>0.2328537253165032</v>
      </c>
      <c r="W49" s="232">
        <v>0.20311365928542119</v>
      </c>
      <c r="DA49" s="71" t="s">
        <v>2190</v>
      </c>
    </row>
    <row r="50" spans="1:105" ht="12" customHeight="1" x14ac:dyDescent="0.25">
      <c r="A50" s="59" t="s">
        <v>70</v>
      </c>
      <c r="B50" s="232">
        <v>0.67554451120358272</v>
      </c>
      <c r="C50" s="232">
        <v>1.044391946333691</v>
      </c>
      <c r="D50" s="232">
        <v>1.1061515629683161</v>
      </c>
      <c r="E50" s="232">
        <v>0.86630411490159853</v>
      </c>
      <c r="F50" s="232">
        <v>1.004104968397568</v>
      </c>
      <c r="G50" s="232">
        <v>0.65886246998234799</v>
      </c>
      <c r="H50" s="232">
        <v>1.056396284499864</v>
      </c>
      <c r="I50" s="232">
        <v>0.13910066741033431</v>
      </c>
      <c r="J50" s="232">
        <v>0.13730075123167129</v>
      </c>
      <c r="K50" s="232">
        <v>6.9356315801994195E-2</v>
      </c>
      <c r="L50" s="232">
        <v>6.969721805390211E-2</v>
      </c>
      <c r="M50" s="232">
        <v>7.1408841721934346E-2</v>
      </c>
      <c r="N50" s="232">
        <v>7.2731410478045488E-2</v>
      </c>
      <c r="O50" s="232">
        <v>7.2369527089644933E-2</v>
      </c>
      <c r="P50" s="232">
        <v>6.9699840015856704E-2</v>
      </c>
      <c r="Q50" s="232">
        <v>7.2365064722587372E-2</v>
      </c>
      <c r="R50" s="232">
        <v>0</v>
      </c>
      <c r="S50" s="232">
        <v>1.31247210057684E-2</v>
      </c>
      <c r="T50" s="232">
        <v>1.4303262237957781E-2</v>
      </c>
      <c r="U50" s="232">
        <v>0</v>
      </c>
      <c r="V50" s="232">
        <v>0</v>
      </c>
      <c r="W50" s="232">
        <v>0</v>
      </c>
      <c r="DA50" s="71" t="s">
        <v>2191</v>
      </c>
    </row>
    <row r="51" spans="1:105" ht="12" customHeight="1" x14ac:dyDescent="0.25">
      <c r="A51" s="59" t="s">
        <v>162</v>
      </c>
      <c r="B51" s="232">
        <v>2.0607137938527011</v>
      </c>
      <c r="C51" s="232">
        <v>1.94400733961573</v>
      </c>
      <c r="D51" s="232">
        <v>1.8700671255035839</v>
      </c>
      <c r="E51" s="232">
        <v>3.1453810172571699</v>
      </c>
      <c r="F51" s="232">
        <v>1.8134987235105751</v>
      </c>
      <c r="G51" s="232">
        <v>1.9833663603126079</v>
      </c>
      <c r="H51" s="232">
        <v>2.329860982404659</v>
      </c>
      <c r="I51" s="232">
        <v>2.170258225537494</v>
      </c>
      <c r="J51" s="232">
        <v>2.3111331607879242</v>
      </c>
      <c r="K51" s="232">
        <v>2.1587749332485568</v>
      </c>
      <c r="L51" s="232">
        <v>2.02076368074469</v>
      </c>
      <c r="M51" s="232">
        <v>1.7997581059151191</v>
      </c>
      <c r="N51" s="232">
        <v>1.653285741271493</v>
      </c>
      <c r="O51" s="232">
        <v>1.6720400415542009</v>
      </c>
      <c r="P51" s="232">
        <v>2.2207991252962849</v>
      </c>
      <c r="Q51" s="232">
        <v>1.820304814208537</v>
      </c>
      <c r="R51" s="232">
        <v>1.842299362666898</v>
      </c>
      <c r="S51" s="232">
        <v>1.9028003077950599</v>
      </c>
      <c r="T51" s="232">
        <v>2.5534109129443312</v>
      </c>
      <c r="U51" s="232">
        <v>2.1356507963319902</v>
      </c>
      <c r="V51" s="232">
        <v>2.1728443466315528</v>
      </c>
      <c r="W51" s="232">
        <v>2.310836329230685</v>
      </c>
      <c r="DA51" s="71" t="s">
        <v>2192</v>
      </c>
    </row>
    <row r="52" spans="1:105" ht="12" customHeight="1" x14ac:dyDescent="0.25">
      <c r="A52" s="165" t="s">
        <v>2193</v>
      </c>
      <c r="B52" s="348">
        <v>3.629235092729707</v>
      </c>
      <c r="C52" s="348">
        <v>3.5338290286596581</v>
      </c>
      <c r="D52" s="348">
        <v>3.309461415714515</v>
      </c>
      <c r="E52" s="348">
        <v>4.4216469089930834</v>
      </c>
      <c r="F52" s="348">
        <v>3.3334622474059392</v>
      </c>
      <c r="G52" s="348">
        <v>3.3026878771171311</v>
      </c>
      <c r="H52" s="348">
        <v>4.1081794018640814</v>
      </c>
      <c r="I52" s="348">
        <v>2.8809902445462461</v>
      </c>
      <c r="J52" s="348">
        <v>2.86809975017202</v>
      </c>
      <c r="K52" s="348">
        <v>2.629581644696783</v>
      </c>
      <c r="L52" s="348">
        <v>2.5777888753480469</v>
      </c>
      <c r="M52" s="348">
        <v>2.3606520668689108</v>
      </c>
      <c r="N52" s="348">
        <v>2.0558049003552892</v>
      </c>
      <c r="O52" s="348">
        <v>2.1325442601254792</v>
      </c>
      <c r="P52" s="348">
        <v>2.5753771390685931</v>
      </c>
      <c r="Q52" s="348">
        <v>2.2659472918359378</v>
      </c>
      <c r="R52" s="348">
        <v>2.1646944408076099</v>
      </c>
      <c r="S52" s="348">
        <v>2.2021340568106949</v>
      </c>
      <c r="T52" s="348">
        <v>2.6311392102911819</v>
      </c>
      <c r="U52" s="348">
        <v>2.3413474433043389</v>
      </c>
      <c r="V52" s="348">
        <v>2.342278757286266</v>
      </c>
      <c r="W52" s="348">
        <v>2.3987163918463459</v>
      </c>
      <c r="DA52" s="167" t="s">
        <v>2194</v>
      </c>
    </row>
    <row r="53" spans="1:105" ht="12" customHeight="1" x14ac:dyDescent="0.25">
      <c r="A53" s="64" t="s">
        <v>30</v>
      </c>
      <c r="B53" s="231">
        <v>7.5016975198993238E-2</v>
      </c>
      <c r="C53" s="231">
        <v>3.7607833861108872E-2</v>
      </c>
      <c r="D53" s="231">
        <v>3.879221205128338E-2</v>
      </c>
      <c r="E53" s="231">
        <v>3.759260456168248E-2</v>
      </c>
      <c r="F53" s="231">
        <v>0</v>
      </c>
      <c r="G53" s="231">
        <v>3.6430157887339623E-2</v>
      </c>
      <c r="H53" s="231">
        <v>3.7759138102057159E-2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6.0506325177383191E-2</v>
      </c>
      <c r="C55" s="231">
        <v>6.0666584297251011E-2</v>
      </c>
      <c r="D55" s="231">
        <v>6.0757047817595958E-2</v>
      </c>
      <c r="E55" s="231">
        <v>0.1205293390278052</v>
      </c>
      <c r="F55" s="231">
        <v>0.12182927432455171</v>
      </c>
      <c r="G55" s="231">
        <v>0.1817450365074377</v>
      </c>
      <c r="H55" s="231">
        <v>0.181042689036466</v>
      </c>
      <c r="I55" s="231">
        <v>5.9721491372038547E-2</v>
      </c>
      <c r="J55" s="231">
        <v>5.9443281279850303E-2</v>
      </c>
      <c r="K55" s="231">
        <v>5.9487461931695011E-2</v>
      </c>
      <c r="L55" s="231">
        <v>5.9503644796711212E-2</v>
      </c>
      <c r="M55" s="231">
        <v>0.11949719969301199</v>
      </c>
      <c r="N55" s="231">
        <v>6.0438303224911949E-2</v>
      </c>
      <c r="O55" s="231">
        <v>6.0049538277637142E-2</v>
      </c>
      <c r="P55" s="231">
        <v>0.1191727232887633</v>
      </c>
      <c r="Q55" s="231">
        <v>0.1204079314682662</v>
      </c>
      <c r="R55" s="231">
        <v>0.1207029167890966</v>
      </c>
      <c r="S55" s="231">
        <v>0.18267022615953271</v>
      </c>
      <c r="T55" s="231">
        <v>0.16045320287097911</v>
      </c>
      <c r="U55" s="231">
        <v>0.19907440548507099</v>
      </c>
      <c r="V55" s="231">
        <v>0.23121364160469751</v>
      </c>
      <c r="W55" s="231">
        <v>0.20392457484631041</v>
      </c>
      <c r="DA55" s="73" t="s">
        <v>2197</v>
      </c>
    </row>
    <row r="56" spans="1:105" ht="12" customHeight="1" x14ac:dyDescent="0.25">
      <c r="A56" s="64" t="s">
        <v>160</v>
      </c>
      <c r="B56" s="231">
        <v>1.1768418072165481</v>
      </c>
      <c r="C56" s="231">
        <v>0.9102648024115747</v>
      </c>
      <c r="D56" s="231">
        <v>0.6966608189138076</v>
      </c>
      <c r="E56" s="231">
        <v>0.85175339410238238</v>
      </c>
      <c r="F56" s="231">
        <v>0.80734994764688461</v>
      </c>
      <c r="G56" s="231">
        <v>0.75033144789724304</v>
      </c>
      <c r="H56" s="231">
        <v>0.89768184612171553</v>
      </c>
      <c r="I56" s="231">
        <v>0.75718484400979746</v>
      </c>
      <c r="J56" s="231">
        <v>0.64541404938695057</v>
      </c>
      <c r="K56" s="231">
        <v>0.59234732862563166</v>
      </c>
      <c r="L56" s="231">
        <v>0.64643647185702235</v>
      </c>
      <c r="M56" s="231">
        <v>0.5412396596213126</v>
      </c>
      <c r="N56" s="231">
        <v>0.43899368382687659</v>
      </c>
      <c r="O56" s="231">
        <v>0.49018463454388861</v>
      </c>
      <c r="P56" s="231">
        <v>0.43150813678406541</v>
      </c>
      <c r="Q56" s="231">
        <v>0.43689011663292721</v>
      </c>
      <c r="R56" s="231">
        <v>0.38350102106957279</v>
      </c>
      <c r="S56" s="231">
        <v>0.29736541109090819</v>
      </c>
      <c r="T56" s="231">
        <v>0.22382339717517241</v>
      </c>
      <c r="U56" s="231">
        <v>0.21805164622730311</v>
      </c>
      <c r="V56" s="231">
        <v>0.16877752439694119</v>
      </c>
      <c r="W56" s="231">
        <v>0.1484431655783805</v>
      </c>
      <c r="DA56" s="73" t="s">
        <v>2198</v>
      </c>
    </row>
    <row r="57" spans="1:105" ht="12" customHeight="1" x14ac:dyDescent="0.25">
      <c r="A57" s="64" t="s">
        <v>70</v>
      </c>
      <c r="B57" s="231">
        <v>0.56847117780629353</v>
      </c>
      <c r="C57" s="231">
        <v>0.88087751115465029</v>
      </c>
      <c r="D57" s="231">
        <v>0.93408354206213384</v>
      </c>
      <c r="E57" s="231">
        <v>0.72062124149469176</v>
      </c>
      <c r="F57" s="231">
        <v>0.83245213412813845</v>
      </c>
      <c r="G57" s="231">
        <v>0.51743642303923887</v>
      </c>
      <c r="H57" s="231">
        <v>0.82470256672582143</v>
      </c>
      <c r="I57" s="231">
        <v>0.106804921679028</v>
      </c>
      <c r="J57" s="231">
        <v>0.10615402732621169</v>
      </c>
      <c r="K57" s="231">
        <v>5.3200169207206917E-2</v>
      </c>
      <c r="L57" s="231">
        <v>5.3186731911006563E-2</v>
      </c>
      <c r="M57" s="231">
        <v>5.3347047558686987E-2</v>
      </c>
      <c r="N57" s="231">
        <v>5.3927672999464112E-2</v>
      </c>
      <c r="O57" s="231">
        <v>5.3576092898895623E-2</v>
      </c>
      <c r="P57" s="231">
        <v>5.3146292459895259E-2</v>
      </c>
      <c r="Q57" s="231">
        <v>5.3659493674303393E-2</v>
      </c>
      <c r="R57" s="231">
        <v>0</v>
      </c>
      <c r="S57" s="231">
        <v>9.654304510632504E-3</v>
      </c>
      <c r="T57" s="231">
        <v>1.0837234042642649E-2</v>
      </c>
      <c r="U57" s="231">
        <v>0</v>
      </c>
      <c r="V57" s="231">
        <v>0</v>
      </c>
      <c r="W57" s="231">
        <v>0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2.117393246558679E-4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1.73409209620547</v>
      </c>
      <c r="C59" s="231">
        <v>1.639645300788199</v>
      </c>
      <c r="D59" s="231">
        <v>1.5791677948696941</v>
      </c>
      <c r="E59" s="231">
        <v>2.616434961626795</v>
      </c>
      <c r="F59" s="231">
        <v>1.503479148235126</v>
      </c>
      <c r="G59" s="231">
        <v>1.557633105257924</v>
      </c>
      <c r="H59" s="231">
        <v>1.818865098728691</v>
      </c>
      <c r="I59" s="231">
        <v>1.666377768828573</v>
      </c>
      <c r="J59" s="231">
        <v>1.7868517870731311</v>
      </c>
      <c r="K59" s="231">
        <v>1.65590098610454</v>
      </c>
      <c r="L59" s="231">
        <v>1.5420675192537241</v>
      </c>
      <c r="M59" s="231">
        <v>1.3445363200856231</v>
      </c>
      <c r="N59" s="231">
        <v>1.225850732770797</v>
      </c>
      <c r="O59" s="231">
        <v>1.2378327757484959</v>
      </c>
      <c r="P59" s="231">
        <v>1.6933645727282129</v>
      </c>
      <c r="Q59" s="231">
        <v>1.349776097593113</v>
      </c>
      <c r="R59" s="231">
        <v>1.360049569311911</v>
      </c>
      <c r="S59" s="231">
        <v>1.399665073741754</v>
      </c>
      <c r="T59" s="231">
        <v>1.934657367686391</v>
      </c>
      <c r="U59" s="231">
        <v>1.5261171251310111</v>
      </c>
      <c r="V59" s="231">
        <v>1.5749255856907329</v>
      </c>
      <c r="W59" s="231">
        <v>1.6888468311355409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1.4306711125018461E-2</v>
      </c>
      <c r="C61" s="231">
        <v>4.7669961468737266E-3</v>
      </c>
      <c r="D61" s="231">
        <v>0</v>
      </c>
      <c r="E61" s="231">
        <v>0</v>
      </c>
      <c r="F61" s="231">
        <v>0</v>
      </c>
      <c r="G61" s="231">
        <v>0</v>
      </c>
      <c r="H61" s="231">
        <v>4.7669961468839572E-3</v>
      </c>
      <c r="I61" s="231">
        <v>0</v>
      </c>
      <c r="J61" s="231">
        <v>0</v>
      </c>
      <c r="K61" s="231">
        <v>0</v>
      </c>
      <c r="L61" s="231">
        <v>0</v>
      </c>
      <c r="M61" s="231">
        <v>2.3846426103795601E-2</v>
      </c>
      <c r="N61" s="231">
        <v>3.6562230952555529E-2</v>
      </c>
      <c r="O61" s="231">
        <v>7.7891458051550511E-2</v>
      </c>
      <c r="P61" s="231">
        <v>9.060726289968532E-2</v>
      </c>
      <c r="Q61" s="231">
        <v>0.1017378841557761</v>
      </c>
      <c r="R61" s="231">
        <v>6.9942649350700478E-2</v>
      </c>
      <c r="S61" s="231">
        <v>7.4160267789605203E-2</v>
      </c>
      <c r="T61" s="231">
        <v>7.1676622738651635E-2</v>
      </c>
      <c r="U61" s="231">
        <v>0.1075006273965589</v>
      </c>
      <c r="V61" s="231">
        <v>8.5004754822751424E-2</v>
      </c>
      <c r="W61" s="231">
        <v>9.5448653944263662E-2</v>
      </c>
      <c r="DA61" s="73" t="s">
        <v>2203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7.4715368179726363E-2</v>
      </c>
      <c r="F62" s="231">
        <v>6.8351743071238494E-2</v>
      </c>
      <c r="G62" s="231">
        <v>0.25911170652794829</v>
      </c>
      <c r="H62" s="231">
        <v>0.34336106700244601</v>
      </c>
      <c r="I62" s="231">
        <v>0.29090121865680868</v>
      </c>
      <c r="J62" s="231">
        <v>0.2702366051058766</v>
      </c>
      <c r="K62" s="231">
        <v>0.26864569882770972</v>
      </c>
      <c r="L62" s="231">
        <v>0.27659450752958309</v>
      </c>
      <c r="M62" s="231">
        <v>0.27818541380648132</v>
      </c>
      <c r="N62" s="231">
        <v>0.24003227658068391</v>
      </c>
      <c r="O62" s="231">
        <v>0.21300976060501159</v>
      </c>
      <c r="P62" s="231">
        <v>0.18757815090796981</v>
      </c>
      <c r="Q62" s="231">
        <v>0.20347576831155231</v>
      </c>
      <c r="R62" s="231">
        <v>0.23049828428632901</v>
      </c>
      <c r="S62" s="231">
        <v>0.2384070341936069</v>
      </c>
      <c r="T62" s="231">
        <v>0.2296913857773461</v>
      </c>
      <c r="U62" s="231">
        <v>0.2906036390643949</v>
      </c>
      <c r="V62" s="231">
        <v>0.28235725077114271</v>
      </c>
      <c r="W62" s="231">
        <v>0.26205316634185027</v>
      </c>
      <c r="DA62" s="73" t="s">
        <v>2204</v>
      </c>
    </row>
    <row r="63" spans="1:105" ht="12" customHeight="1" x14ac:dyDescent="0.25">
      <c r="A63" s="166" t="s">
        <v>2205</v>
      </c>
      <c r="B63" s="349">
        <v>0.35961208218094848</v>
      </c>
      <c r="C63" s="349">
        <v>0.36503214315023452</v>
      </c>
      <c r="D63" s="349">
        <v>0.34964682577098471</v>
      </c>
      <c r="E63" s="349">
        <v>0.42039270430325709</v>
      </c>
      <c r="F63" s="349">
        <v>0.38429098411299739</v>
      </c>
      <c r="G63" s="349">
        <v>0.39577679659395948</v>
      </c>
      <c r="H63" s="349">
        <v>0.47363720784026991</v>
      </c>
      <c r="I63" s="349">
        <v>0.41133363471406859</v>
      </c>
      <c r="J63" s="349">
        <v>0.38678017703663858</v>
      </c>
      <c r="K63" s="349">
        <v>0.36152098260440518</v>
      </c>
      <c r="L63" s="349">
        <v>0.35792580657601458</v>
      </c>
      <c r="M63" s="349">
        <v>0.35033286500846311</v>
      </c>
      <c r="N63" s="349">
        <v>0.34053291658443841</v>
      </c>
      <c r="O63" s="349">
        <v>0.33451427165067249</v>
      </c>
      <c r="P63" s="349">
        <v>0.36300525079191909</v>
      </c>
      <c r="Q63" s="349">
        <v>0.36291299711209629</v>
      </c>
      <c r="R63" s="349">
        <v>0.35585291873529362</v>
      </c>
      <c r="S63" s="349">
        <v>0.37120176834875152</v>
      </c>
      <c r="T63" s="349">
        <v>0.35753836151716267</v>
      </c>
      <c r="U63" s="349">
        <v>0.35862245584885971</v>
      </c>
      <c r="V63" s="349">
        <v>0.35307545447584499</v>
      </c>
      <c r="W63" s="349">
        <v>0.36038777889653589</v>
      </c>
      <c r="DA63" s="168" t="s">
        <v>2206</v>
      </c>
    </row>
    <row r="64" spans="1:105" ht="12" customHeight="1" x14ac:dyDescent="0.25">
      <c r="A64" s="60" t="s">
        <v>2207</v>
      </c>
      <c r="B64" s="264">
        <v>0.71922416436189696</v>
      </c>
      <c r="C64" s="264">
        <v>0.73006428630046905</v>
      </c>
      <c r="D64" s="264">
        <v>0.69929365154196943</v>
      </c>
      <c r="E64" s="264">
        <v>0.8407854086065143</v>
      </c>
      <c r="F64" s="264">
        <v>0.76858196822599489</v>
      </c>
      <c r="G64" s="264">
        <v>0.79155359318791896</v>
      </c>
      <c r="H64" s="264">
        <v>0.94727441568053983</v>
      </c>
      <c r="I64" s="264">
        <v>0.82266726942813728</v>
      </c>
      <c r="J64" s="264">
        <v>0.77356035407327717</v>
      </c>
      <c r="K64" s="264">
        <v>0.72304196520881037</v>
      </c>
      <c r="L64" s="264">
        <v>0.71585161315202928</v>
      </c>
      <c r="M64" s="264">
        <v>0.70066573001692611</v>
      </c>
      <c r="N64" s="264">
        <v>0.68106583316887681</v>
      </c>
      <c r="O64" s="264">
        <v>0.66902854330134509</v>
      </c>
      <c r="P64" s="264">
        <v>0.72601050158383817</v>
      </c>
      <c r="Q64" s="264">
        <v>0.72582599422419258</v>
      </c>
      <c r="R64" s="264">
        <v>0.71170583747058724</v>
      </c>
      <c r="S64" s="264">
        <v>0.74240353669750292</v>
      </c>
      <c r="T64" s="264">
        <v>0.71507672303432546</v>
      </c>
      <c r="U64" s="264">
        <v>0.71724491169771942</v>
      </c>
      <c r="V64" s="264">
        <v>0.70615090895168997</v>
      </c>
      <c r="W64" s="264">
        <v>0.72077555779307179</v>
      </c>
      <c r="DA64" s="72" t="s">
        <v>2208</v>
      </c>
    </row>
    <row r="65" spans="1:105" ht="12" customHeight="1" x14ac:dyDescent="0.25">
      <c r="A65" s="101" t="s">
        <v>2209</v>
      </c>
      <c r="B65" s="280">
        <v>0.1438448328723794</v>
      </c>
      <c r="C65" s="280">
        <v>0.1460128572600938</v>
      </c>
      <c r="D65" s="280">
        <v>0.13985873030839391</v>
      </c>
      <c r="E65" s="280">
        <v>0.16815708172130281</v>
      </c>
      <c r="F65" s="280">
        <v>0.15371639364519901</v>
      </c>
      <c r="G65" s="280">
        <v>0.15831071863758381</v>
      </c>
      <c r="H65" s="280">
        <v>0.18945488313610789</v>
      </c>
      <c r="I65" s="280">
        <v>0.16453345388562751</v>
      </c>
      <c r="J65" s="280">
        <v>0.15471207081465541</v>
      </c>
      <c r="K65" s="280">
        <v>0.1446083930417621</v>
      </c>
      <c r="L65" s="280">
        <v>0.14317032263040591</v>
      </c>
      <c r="M65" s="280">
        <v>0.14013314600338531</v>
      </c>
      <c r="N65" s="280">
        <v>0.13621316663377531</v>
      </c>
      <c r="O65" s="280">
        <v>0.133805708660269</v>
      </c>
      <c r="P65" s="280">
        <v>0.14520210031676761</v>
      </c>
      <c r="Q65" s="280">
        <v>0.1451651988448385</v>
      </c>
      <c r="R65" s="280">
        <v>0.14234116749411749</v>
      </c>
      <c r="S65" s="280">
        <v>0.14848070733950061</v>
      </c>
      <c r="T65" s="280">
        <v>0.1430153446068651</v>
      </c>
      <c r="U65" s="280">
        <v>0.1434489823395439</v>
      </c>
      <c r="V65" s="280">
        <v>0.141230181790338</v>
      </c>
      <c r="W65" s="280">
        <v>0.14415511155861441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7.0733519879021642</v>
      </c>
      <c r="C66" s="263">
        <f t="shared" si="3"/>
        <v>7.078347730826871</v>
      </c>
      <c r="D66" s="263">
        <f t="shared" si="3"/>
        <v>6.7308336016584116</v>
      </c>
      <c r="E66" s="263">
        <f t="shared" si="3"/>
        <v>8.3930881564713253</v>
      </c>
      <c r="F66" s="263">
        <f t="shared" si="3"/>
        <v>7.1936021584947625</v>
      </c>
      <c r="G66" s="263">
        <f t="shared" si="3"/>
        <v>7.3170063206872884</v>
      </c>
      <c r="H66" s="263">
        <f t="shared" si="3"/>
        <v>8.8525826816581343</v>
      </c>
      <c r="I66" s="263">
        <f t="shared" si="3"/>
        <v>7.2510533585005144</v>
      </c>
      <c r="J66" s="263">
        <f t="shared" si="3"/>
        <v>6.9251376911763867</v>
      </c>
      <c r="K66" s="263">
        <f t="shared" si="3"/>
        <v>6.4387706173905421</v>
      </c>
      <c r="L66" s="263">
        <f t="shared" si="3"/>
        <v>6.3560957742988879</v>
      </c>
      <c r="M66" s="263">
        <f t="shared" si="3"/>
        <v>6.1112405537612737</v>
      </c>
      <c r="N66" s="263">
        <f t="shared" si="3"/>
        <v>5.7851581419925653</v>
      </c>
      <c r="O66" s="263">
        <f t="shared" si="3"/>
        <v>5.7558722120907175</v>
      </c>
      <c r="P66" s="263">
        <f t="shared" si="3"/>
        <v>6.4225491880260455</v>
      </c>
      <c r="Q66" s="263">
        <f t="shared" si="3"/>
        <v>6.2139770539633306</v>
      </c>
      <c r="R66" s="263">
        <f t="shared" si="3"/>
        <v>6.0567074066400082</v>
      </c>
      <c r="S66" s="263">
        <f t="shared" si="3"/>
        <v>6.2810685809132973</v>
      </c>
      <c r="T66" s="263">
        <f t="shared" si="3"/>
        <v>6.3891699897511502</v>
      </c>
      <c r="U66" s="263">
        <f t="shared" si="3"/>
        <v>6.2046530105967719</v>
      </c>
      <c r="V66" s="263">
        <f t="shared" si="3"/>
        <v>6.1348178263544524</v>
      </c>
      <c r="W66" s="263">
        <f t="shared" si="3"/>
        <v>6.2690596945787744</v>
      </c>
      <c r="DA66" s="70"/>
    </row>
    <row r="67" spans="1:105" ht="12" customHeight="1" x14ac:dyDescent="0.25">
      <c r="A67" s="165" t="s">
        <v>2212</v>
      </c>
      <c r="B67" s="348">
        <v>1.701901361634605</v>
      </c>
      <c r="C67" s="348">
        <v>1.65421355619416</v>
      </c>
      <c r="D67" s="348">
        <v>1.549522336836306</v>
      </c>
      <c r="E67" s="348">
        <v>2.0800509685313968</v>
      </c>
      <c r="F67" s="348">
        <v>1.5561560067478351</v>
      </c>
      <c r="G67" s="348">
        <v>1.5356303697969531</v>
      </c>
      <c r="H67" s="348">
        <v>1.904507866017022</v>
      </c>
      <c r="I67" s="348">
        <v>1.3463150900717771</v>
      </c>
      <c r="J67" s="348">
        <v>1.342901254245761</v>
      </c>
      <c r="K67" s="348">
        <v>1.2307363395592299</v>
      </c>
      <c r="L67" s="348">
        <v>1.2046834330084011</v>
      </c>
      <c r="M67" s="348">
        <v>1.099709316509992</v>
      </c>
      <c r="N67" s="348">
        <v>0.95879970421638983</v>
      </c>
      <c r="O67" s="348">
        <v>0.99351650312987028</v>
      </c>
      <c r="P67" s="348">
        <v>1.205376569567951</v>
      </c>
      <c r="Q67" s="348">
        <v>1.0562929896569579</v>
      </c>
      <c r="R67" s="348">
        <v>1.0101295969178199</v>
      </c>
      <c r="S67" s="348">
        <v>1.0273540613263621</v>
      </c>
      <c r="T67" s="348">
        <v>1.232758930109469</v>
      </c>
      <c r="U67" s="348">
        <v>1.088696740311563</v>
      </c>
      <c r="V67" s="348">
        <v>1.0909956706136359</v>
      </c>
      <c r="W67" s="348">
        <v>1.119284705353462</v>
      </c>
      <c r="DA67" s="167" t="s">
        <v>2213</v>
      </c>
    </row>
    <row r="68" spans="1:105" ht="12" customHeight="1" x14ac:dyDescent="0.25">
      <c r="A68" s="165" t="s">
        <v>2214</v>
      </c>
      <c r="B68" s="348">
        <v>0.68362323076349063</v>
      </c>
      <c r="C68" s="348">
        <v>0.66565200539849501</v>
      </c>
      <c r="D68" s="348">
        <v>0.62338885392960375</v>
      </c>
      <c r="E68" s="348">
        <v>0.83288639836988843</v>
      </c>
      <c r="F68" s="348">
        <v>0.62790978621496918</v>
      </c>
      <c r="G68" s="348">
        <v>0.62211295192234073</v>
      </c>
      <c r="H68" s="348">
        <v>0.77383988733173781</v>
      </c>
      <c r="I68" s="348">
        <v>0.54267960285081618</v>
      </c>
      <c r="J68" s="348">
        <v>0.54025147648669658</v>
      </c>
      <c r="K68" s="348">
        <v>0.49532285828083439</v>
      </c>
      <c r="L68" s="348">
        <v>0.48556687956694522</v>
      </c>
      <c r="M68" s="348">
        <v>0.44466576328832669</v>
      </c>
      <c r="N68" s="348">
        <v>0.38724302832177182</v>
      </c>
      <c r="O68" s="348">
        <v>0.40169808777986871</v>
      </c>
      <c r="P68" s="348">
        <v>0.48511259129269879</v>
      </c>
      <c r="Q68" s="348">
        <v>0.42682663668931792</v>
      </c>
      <c r="R68" s="348">
        <v>0.40775407749284609</v>
      </c>
      <c r="S68" s="348">
        <v>0.41480641513331651</v>
      </c>
      <c r="T68" s="348">
        <v>0.4956162501379513</v>
      </c>
      <c r="U68" s="348">
        <v>0.44102943530386418</v>
      </c>
      <c r="V68" s="348">
        <v>0.441204862868327</v>
      </c>
      <c r="W68" s="348">
        <v>0.45183577464141689</v>
      </c>
      <c r="DA68" s="167" t="s">
        <v>2215</v>
      </c>
    </row>
    <row r="69" spans="1:105" ht="12" customHeight="1" x14ac:dyDescent="0.25">
      <c r="A69" s="64" t="s">
        <v>30</v>
      </c>
      <c r="B69" s="231">
        <v>1.413062136712338E-2</v>
      </c>
      <c r="C69" s="231">
        <v>7.0840241068016677E-3</v>
      </c>
      <c r="D69" s="231">
        <v>7.307120275588005E-3</v>
      </c>
      <c r="E69" s="231">
        <v>7.0811554299014118E-3</v>
      </c>
      <c r="F69" s="231">
        <v>0</v>
      </c>
      <c r="G69" s="231">
        <v>6.8621904053714523E-3</v>
      </c>
      <c r="H69" s="231">
        <v>7.1125246286423442E-3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1.13973133298118E-2</v>
      </c>
      <c r="C71" s="231">
        <v>1.1427500643249501E-2</v>
      </c>
      <c r="D71" s="231">
        <v>1.1444540863148269E-2</v>
      </c>
      <c r="E71" s="231">
        <v>2.2703587406899609E-2</v>
      </c>
      <c r="F71" s="231">
        <v>2.2948450565289529E-2</v>
      </c>
      <c r="G71" s="231">
        <v>3.4234522112204353E-2</v>
      </c>
      <c r="H71" s="231">
        <v>3.4102223973627929E-2</v>
      </c>
      <c r="I71" s="231">
        <v>1.1249477599165151E-2</v>
      </c>
      <c r="J71" s="231">
        <v>1.119707237404383E-2</v>
      </c>
      <c r="K71" s="231">
        <v>1.120539449128881E-2</v>
      </c>
      <c r="L71" s="231">
        <v>1.120844278719214E-2</v>
      </c>
      <c r="M71" s="231">
        <v>2.2509167809210012E-2</v>
      </c>
      <c r="N71" s="231">
        <v>1.1384500330454329E-2</v>
      </c>
      <c r="O71" s="231">
        <v>1.131127036808678E-2</v>
      </c>
      <c r="P71" s="231">
        <v>2.2448047600099458E-2</v>
      </c>
      <c r="Q71" s="231">
        <v>2.2680718392914408E-2</v>
      </c>
      <c r="R71" s="231">
        <v>2.273628349489908E-2</v>
      </c>
      <c r="S71" s="231">
        <v>3.4408796063291468E-2</v>
      </c>
      <c r="T71" s="231">
        <v>3.0223872008937891E-2</v>
      </c>
      <c r="U71" s="231">
        <v>3.7498779980567387E-2</v>
      </c>
      <c r="V71" s="231">
        <v>4.3552708113904229E-2</v>
      </c>
      <c r="W71" s="231">
        <v>3.8412385289609698E-2</v>
      </c>
      <c r="DA71" s="73" t="s">
        <v>2218</v>
      </c>
    </row>
    <row r="72" spans="1:105" ht="12" customHeight="1" x14ac:dyDescent="0.25">
      <c r="A72" s="64" t="s">
        <v>160</v>
      </c>
      <c r="B72" s="231">
        <v>0.22167657310450209</v>
      </c>
      <c r="C72" s="231">
        <v>0.17146262206090601</v>
      </c>
      <c r="D72" s="231">
        <v>0.1312269686596646</v>
      </c>
      <c r="E72" s="231">
        <v>0.1604410825456011</v>
      </c>
      <c r="F72" s="231">
        <v>0.15207699844872069</v>
      </c>
      <c r="G72" s="231">
        <v>0.1413366716260735</v>
      </c>
      <c r="H72" s="231">
        <v>0.1690924253082455</v>
      </c>
      <c r="I72" s="231">
        <v>0.14262761604616669</v>
      </c>
      <c r="J72" s="231">
        <v>0.1215738375576528</v>
      </c>
      <c r="K72" s="231">
        <v>0.1115778901566287</v>
      </c>
      <c r="L72" s="231">
        <v>0.1217664268317937</v>
      </c>
      <c r="M72" s="231">
        <v>0.1019509608150949</v>
      </c>
      <c r="N72" s="231">
        <v>8.2691331025561227E-2</v>
      </c>
      <c r="O72" s="231">
        <v>9.2333947781120293E-2</v>
      </c>
      <c r="P72" s="231">
        <v>8.1281311083979083E-2</v>
      </c>
      <c r="Q72" s="231">
        <v>8.22950912217148E-2</v>
      </c>
      <c r="R72" s="231">
        <v>7.2238419481249178E-2</v>
      </c>
      <c r="S72" s="231">
        <v>5.601342923596056E-2</v>
      </c>
      <c r="T72" s="231">
        <v>4.2160639911112817E-2</v>
      </c>
      <c r="U72" s="231">
        <v>4.1073440286583413E-2</v>
      </c>
      <c r="V72" s="231">
        <v>3.1791888252055409E-2</v>
      </c>
      <c r="W72" s="231">
        <v>2.7961593516149241E-2</v>
      </c>
      <c r="DA72" s="73" t="s">
        <v>2219</v>
      </c>
    </row>
    <row r="73" spans="1:105" ht="12" customHeight="1" x14ac:dyDescent="0.25">
      <c r="A73" s="64" t="s">
        <v>70</v>
      </c>
      <c r="B73" s="231">
        <v>0.1070804434648974</v>
      </c>
      <c r="C73" s="231">
        <v>0.1659270658130643</v>
      </c>
      <c r="D73" s="231">
        <v>0.17594925446045731</v>
      </c>
      <c r="E73" s="231">
        <v>0.13574028925661791</v>
      </c>
      <c r="F73" s="231">
        <v>0.15680538814602049</v>
      </c>
      <c r="G73" s="231">
        <v>9.7467248661130879E-2</v>
      </c>
      <c r="H73" s="231">
        <v>0.15534563583755079</v>
      </c>
      <c r="I73" s="231">
        <v>2.011837859881967E-2</v>
      </c>
      <c r="J73" s="231">
        <v>1.999577246033905E-2</v>
      </c>
      <c r="K73" s="231">
        <v>1.002108450440463E-2</v>
      </c>
      <c r="L73" s="231">
        <v>1.001855337935858E-2</v>
      </c>
      <c r="M73" s="231">
        <v>1.00487513406945E-2</v>
      </c>
      <c r="N73" s="231">
        <v>1.015812122981595E-2</v>
      </c>
      <c r="O73" s="231">
        <v>1.0091895615304439E-2</v>
      </c>
      <c r="P73" s="231">
        <v>1.001093597582514E-2</v>
      </c>
      <c r="Q73" s="231">
        <v>1.0107605456655479E-2</v>
      </c>
      <c r="R73" s="231">
        <v>0</v>
      </c>
      <c r="S73" s="231">
        <v>1.818539353803353E-3</v>
      </c>
      <c r="T73" s="231">
        <v>2.041362645151523E-3</v>
      </c>
      <c r="U73" s="231">
        <v>0</v>
      </c>
      <c r="V73" s="231">
        <v>0</v>
      </c>
      <c r="W73" s="231">
        <v>0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3.988441572465102E-5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0.32664338654285868</v>
      </c>
      <c r="C75" s="231">
        <v>0.30885285444209848</v>
      </c>
      <c r="D75" s="231">
        <v>0.29746096967074559</v>
      </c>
      <c r="E75" s="231">
        <v>0.49284647476626631</v>
      </c>
      <c r="F75" s="231">
        <v>0.28320382847642261</v>
      </c>
      <c r="G75" s="231">
        <v>0.29340457384359792</v>
      </c>
      <c r="H75" s="231">
        <v>0.34261170834778648</v>
      </c>
      <c r="I75" s="231">
        <v>0.31388833318654552</v>
      </c>
      <c r="J75" s="231">
        <v>0.33658150005809689</v>
      </c>
      <c r="K75" s="231">
        <v>0.31191486718866668</v>
      </c>
      <c r="L75" s="231">
        <v>0.29047255210319461</v>
      </c>
      <c r="M75" s="231">
        <v>0.25326445918510337</v>
      </c>
      <c r="N75" s="231">
        <v>0.23090817126984539</v>
      </c>
      <c r="O75" s="231">
        <v>0.23316517659528449</v>
      </c>
      <c r="P75" s="231">
        <v>0.31897172007068841</v>
      </c>
      <c r="Q75" s="231">
        <v>0.25425145328623727</v>
      </c>
      <c r="R75" s="231">
        <v>0.25618662247426582</v>
      </c>
      <c r="S75" s="231">
        <v>0.26364882275467932</v>
      </c>
      <c r="T75" s="231">
        <v>0.36442299446724258</v>
      </c>
      <c r="U75" s="231">
        <v>0.28746804573104912</v>
      </c>
      <c r="V75" s="231">
        <v>0.29666188317720171</v>
      </c>
      <c r="W75" s="231">
        <v>0.31812073273467251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2.694892954297107E-3</v>
      </c>
      <c r="C77" s="231">
        <v>8.979383323751061E-4</v>
      </c>
      <c r="D77" s="231">
        <v>0</v>
      </c>
      <c r="E77" s="231">
        <v>0</v>
      </c>
      <c r="F77" s="231">
        <v>0</v>
      </c>
      <c r="G77" s="231">
        <v>0</v>
      </c>
      <c r="H77" s="231">
        <v>8.9793833237703316E-4</v>
      </c>
      <c r="I77" s="231">
        <v>0</v>
      </c>
      <c r="J77" s="231">
        <v>0</v>
      </c>
      <c r="K77" s="231">
        <v>0</v>
      </c>
      <c r="L77" s="231">
        <v>0</v>
      </c>
      <c r="M77" s="231">
        <v>4.4918475763382299E-3</v>
      </c>
      <c r="N77" s="231">
        <v>6.8870684342763836E-3</v>
      </c>
      <c r="O77" s="231">
        <v>1.4672075200846081E-2</v>
      </c>
      <c r="P77" s="231">
        <v>1.7067296058666491E-2</v>
      </c>
      <c r="Q77" s="231">
        <v>1.9163922777265311E-2</v>
      </c>
      <c r="R77" s="231">
        <v>1.3174792675478209E-2</v>
      </c>
      <c r="S77" s="231">
        <v>1.396924711826358E-2</v>
      </c>
      <c r="T77" s="231">
        <v>1.3501413701463469E-2</v>
      </c>
      <c r="U77" s="231">
        <v>2.02494256591856E-2</v>
      </c>
      <c r="V77" s="231">
        <v>1.6011975977692789E-2</v>
      </c>
      <c r="W77" s="231">
        <v>1.797924783437654E-2</v>
      </c>
      <c r="DA77" s="73" t="s">
        <v>2224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1.40738089646022E-2</v>
      </c>
      <c r="F78" s="231">
        <v>1.287512057851584E-2</v>
      </c>
      <c r="G78" s="231">
        <v>4.8807745273962581E-2</v>
      </c>
      <c r="H78" s="231">
        <v>6.4677430903507804E-2</v>
      </c>
      <c r="I78" s="231">
        <v>5.4795797420119058E-2</v>
      </c>
      <c r="J78" s="231">
        <v>5.0903294036564017E-2</v>
      </c>
      <c r="K78" s="231">
        <v>5.0603621939845599E-2</v>
      </c>
      <c r="L78" s="231">
        <v>5.2100904465406238E-2</v>
      </c>
      <c r="M78" s="231">
        <v>5.2400576561885667E-2</v>
      </c>
      <c r="N78" s="231">
        <v>4.5213836031818541E-2</v>
      </c>
      <c r="O78" s="231">
        <v>4.0123722219226561E-2</v>
      </c>
      <c r="P78" s="231">
        <v>3.5333280503440298E-2</v>
      </c>
      <c r="Q78" s="231">
        <v>3.8327845554530622E-2</v>
      </c>
      <c r="R78" s="231">
        <v>4.3417959366953938E-2</v>
      </c>
      <c r="S78" s="231">
        <v>4.4907696191593537E-2</v>
      </c>
      <c r="T78" s="231">
        <v>4.3265967404043038E-2</v>
      </c>
      <c r="U78" s="231">
        <v>5.4739743646478822E-2</v>
      </c>
      <c r="V78" s="231">
        <v>5.3186407347472861E-2</v>
      </c>
      <c r="W78" s="231">
        <v>4.9361815266608933E-2</v>
      </c>
      <c r="DA78" s="73" t="s">
        <v>2225</v>
      </c>
    </row>
    <row r="79" spans="1:105" ht="12" customHeight="1" x14ac:dyDescent="0.25">
      <c r="A79" s="165" t="s">
        <v>2226</v>
      </c>
      <c r="B79" s="348">
        <v>4.687827395504069</v>
      </c>
      <c r="C79" s="348">
        <v>4.7584821692342159</v>
      </c>
      <c r="D79" s="348">
        <v>4.5579224108925018</v>
      </c>
      <c r="E79" s="348">
        <v>5.4801507895700396</v>
      </c>
      <c r="F79" s="348">
        <v>5.0095363655319582</v>
      </c>
      <c r="G79" s="348">
        <v>5.1592629989679946</v>
      </c>
      <c r="H79" s="348">
        <v>6.1742349283093736</v>
      </c>
      <c r="I79" s="348">
        <v>5.362058665577921</v>
      </c>
      <c r="J79" s="348">
        <v>5.0419849604439291</v>
      </c>
      <c r="K79" s="348">
        <v>4.7127114195504776</v>
      </c>
      <c r="L79" s="348">
        <v>4.6658454617235412</v>
      </c>
      <c r="M79" s="348">
        <v>4.5668654739629551</v>
      </c>
      <c r="N79" s="348">
        <v>4.4391154094544039</v>
      </c>
      <c r="O79" s="348">
        <v>4.3606576211809784</v>
      </c>
      <c r="P79" s="348">
        <v>4.7320600271653959</v>
      </c>
      <c r="Q79" s="348">
        <v>4.730857427617055</v>
      </c>
      <c r="R79" s="348">
        <v>4.6388237322293424</v>
      </c>
      <c r="S79" s="348">
        <v>4.8389081044536191</v>
      </c>
      <c r="T79" s="348">
        <v>4.6607948095037299</v>
      </c>
      <c r="U79" s="348">
        <v>4.6749268349813446</v>
      </c>
      <c r="V79" s="348">
        <v>4.6026172928724893</v>
      </c>
      <c r="W79" s="348">
        <v>4.6979392145838954</v>
      </c>
      <c r="DA79" s="167" t="s">
        <v>2227</v>
      </c>
    </row>
    <row r="80" spans="1:105" ht="12" customHeight="1" x14ac:dyDescent="0.25">
      <c r="A80" s="132" t="s">
        <v>2228</v>
      </c>
      <c r="B80" s="318">
        <v>6.4253215609888636</v>
      </c>
      <c r="C80" s="318">
        <v>6.5221637871916647</v>
      </c>
      <c r="D80" s="318">
        <v>6.247268653301786</v>
      </c>
      <c r="E80" s="318">
        <v>7.5113113293089366</v>
      </c>
      <c r="F80" s="318">
        <v>6.8662685940358088</v>
      </c>
      <c r="G80" s="318">
        <v>7.0714898372482828</v>
      </c>
      <c r="H80" s="318">
        <v>8.4626504904007795</v>
      </c>
      <c r="I80" s="318">
        <v>7.3494495954069494</v>
      </c>
      <c r="J80" s="318">
        <v>6.9107439210735802</v>
      </c>
      <c r="K80" s="318">
        <v>6.4594285881338687</v>
      </c>
      <c r="L80" s="318">
        <v>6.3951922534960763</v>
      </c>
      <c r="M80" s="318">
        <v>6.2595263691091088</v>
      </c>
      <c r="N80" s="318">
        <v>6.0844270801097444</v>
      </c>
      <c r="O80" s="318">
        <v>5.9768897336826496</v>
      </c>
      <c r="P80" s="318">
        <v>6.4859485546758284</v>
      </c>
      <c r="Q80" s="318">
        <v>6.4843002241902354</v>
      </c>
      <c r="R80" s="318">
        <v>6.3581552027503934</v>
      </c>
      <c r="S80" s="318">
        <v>6.6323987536333737</v>
      </c>
      <c r="T80" s="318">
        <v>6.3882696298866524</v>
      </c>
      <c r="U80" s="318">
        <v>6.4076395427142563</v>
      </c>
      <c r="V80" s="318">
        <v>6.3085292255505188</v>
      </c>
      <c r="W80" s="318">
        <v>6.4391812199892646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1</v>
      </c>
      <c r="D84" s="234">
        <f t="shared" si="4"/>
        <v>0.99999999999999989</v>
      </c>
      <c r="E84" s="234">
        <f t="shared" si="4"/>
        <v>1.0000000000000004</v>
      </c>
      <c r="F84" s="234">
        <f t="shared" si="4"/>
        <v>1</v>
      </c>
      <c r="G84" s="234">
        <f t="shared" si="4"/>
        <v>1.0000000000000002</v>
      </c>
      <c r="H84" s="234">
        <f t="shared" si="4"/>
        <v>1</v>
      </c>
      <c r="I84" s="234">
        <f t="shared" si="4"/>
        <v>0.99999999999999978</v>
      </c>
      <c r="J84" s="234">
        <f t="shared" si="4"/>
        <v>1.0000000000000002</v>
      </c>
      <c r="K84" s="234">
        <f t="shared" si="4"/>
        <v>1</v>
      </c>
      <c r="L84" s="234">
        <f t="shared" si="4"/>
        <v>1.0000000000000002</v>
      </c>
      <c r="M84" s="234">
        <f t="shared" si="4"/>
        <v>1</v>
      </c>
      <c r="N84" s="234">
        <f t="shared" si="4"/>
        <v>1</v>
      </c>
      <c r="O84" s="234">
        <f t="shared" si="4"/>
        <v>1</v>
      </c>
      <c r="P84" s="234">
        <f t="shared" si="4"/>
        <v>1.0000000000000002</v>
      </c>
      <c r="Q84" s="234">
        <f t="shared" si="4"/>
        <v>1.0000000000000002</v>
      </c>
      <c r="R84" s="234">
        <f t="shared" si="4"/>
        <v>1</v>
      </c>
      <c r="S84" s="234">
        <f t="shared" si="4"/>
        <v>1.0000000000000002</v>
      </c>
      <c r="T84" s="234">
        <f t="shared" si="4"/>
        <v>1.0000000000000002</v>
      </c>
      <c r="U84" s="234">
        <f t="shared" si="4"/>
        <v>1</v>
      </c>
      <c r="V84" s="234">
        <f t="shared" si="4"/>
        <v>1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1.2193338594422828E-2</v>
      </c>
      <c r="C85" s="301">
        <f t="shared" si="5"/>
        <v>1.2588640944648047E-2</v>
      </c>
      <c r="D85" s="301">
        <f t="shared" si="5"/>
        <v>1.2805308043681709E-2</v>
      </c>
      <c r="E85" s="301">
        <f t="shared" si="5"/>
        <v>1.1812893334388364E-2</v>
      </c>
      <c r="F85" s="301">
        <f t="shared" si="5"/>
        <v>1.3666757404249609E-2</v>
      </c>
      <c r="G85" s="301">
        <f t="shared" si="5"/>
        <v>1.4070533197026298E-2</v>
      </c>
      <c r="H85" s="301">
        <f t="shared" si="5"/>
        <v>1.3686637385114012E-2</v>
      </c>
      <c r="I85" s="301">
        <f t="shared" si="5"/>
        <v>1.5878145131998516E-2</v>
      </c>
      <c r="J85" s="301">
        <f t="shared" si="5"/>
        <v>1.5280646168015034E-2</v>
      </c>
      <c r="K85" s="301">
        <f t="shared" si="5"/>
        <v>1.5483103086689218E-2</v>
      </c>
      <c r="L85" s="301">
        <f t="shared" si="5"/>
        <v>1.558775751416479E-2</v>
      </c>
      <c r="M85" s="301">
        <f t="shared" si="5"/>
        <v>1.6289410762259225E-2</v>
      </c>
      <c r="N85" s="301">
        <f t="shared" si="5"/>
        <v>1.7449999624937665E-2</v>
      </c>
      <c r="O85" s="301">
        <f t="shared" si="5"/>
        <v>1.6874704551980431E-2</v>
      </c>
      <c r="P85" s="301">
        <f t="shared" si="5"/>
        <v>1.5744445594493298E-2</v>
      </c>
      <c r="Q85" s="301">
        <f t="shared" si="5"/>
        <v>1.7093639014486007E-2</v>
      </c>
      <c r="R85" s="301">
        <f t="shared" si="5"/>
        <v>1.7369648448963354E-2</v>
      </c>
      <c r="S85" s="301">
        <f t="shared" si="5"/>
        <v>1.7633990554916809E-2</v>
      </c>
      <c r="T85" s="301">
        <f t="shared" si="5"/>
        <v>1.5364028595984998E-2</v>
      </c>
      <c r="U85" s="301">
        <f t="shared" si="5"/>
        <v>1.6627549592357904E-2</v>
      </c>
      <c r="V85" s="301">
        <f t="shared" si="5"/>
        <v>1.6457291324323824E-2</v>
      </c>
      <c r="W85" s="301">
        <f t="shared" si="5"/>
        <v>1.6421177489775243E-2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1.4225561693493297E-2</v>
      </c>
      <c r="C86" s="235">
        <f t="shared" si="6"/>
        <v>1.4686747768756048E-2</v>
      </c>
      <c r="D86" s="235">
        <f t="shared" si="6"/>
        <v>1.4939526050961988E-2</v>
      </c>
      <c r="E86" s="235">
        <f t="shared" si="6"/>
        <v>1.3781708890119759E-2</v>
      </c>
      <c r="F86" s="235">
        <f t="shared" si="6"/>
        <v>1.5944550304957887E-2</v>
      </c>
      <c r="G86" s="235">
        <f t="shared" si="6"/>
        <v>1.6415622063197351E-2</v>
      </c>
      <c r="H86" s="235">
        <f t="shared" si="6"/>
        <v>1.5967743615966347E-2</v>
      </c>
      <c r="I86" s="235">
        <f t="shared" si="6"/>
        <v>1.8524502653998277E-2</v>
      </c>
      <c r="J86" s="235">
        <f t="shared" si="6"/>
        <v>1.7827420529350879E-2</v>
      </c>
      <c r="K86" s="235">
        <f t="shared" si="6"/>
        <v>1.806362026780408E-2</v>
      </c>
      <c r="L86" s="235">
        <f t="shared" si="6"/>
        <v>1.8185717099858913E-2</v>
      </c>
      <c r="M86" s="235">
        <f t="shared" si="6"/>
        <v>1.9004312555969082E-2</v>
      </c>
      <c r="N86" s="235">
        <f t="shared" si="6"/>
        <v>2.0358332895760629E-2</v>
      </c>
      <c r="O86" s="235">
        <f t="shared" si="6"/>
        <v>1.9687155310643849E-2</v>
      </c>
      <c r="P86" s="235">
        <f t="shared" si="6"/>
        <v>1.8368519860242183E-2</v>
      </c>
      <c r="Q86" s="235">
        <f t="shared" si="6"/>
        <v>1.9942578850233678E-2</v>
      </c>
      <c r="R86" s="235">
        <f t="shared" si="6"/>
        <v>2.0264589857123913E-2</v>
      </c>
      <c r="S86" s="235">
        <f t="shared" si="6"/>
        <v>2.0572988980736298E-2</v>
      </c>
      <c r="T86" s="235">
        <f t="shared" si="6"/>
        <v>1.7924700028649165E-2</v>
      </c>
      <c r="U86" s="235">
        <f t="shared" si="6"/>
        <v>1.9398807857750885E-2</v>
      </c>
      <c r="V86" s="235">
        <f t="shared" si="6"/>
        <v>1.9200173211711143E-2</v>
      </c>
      <c r="W86" s="235">
        <f t="shared" si="6"/>
        <v>1.9158040404737786E-2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3.2515569585127545E-2</v>
      </c>
      <c r="C87" s="235">
        <f t="shared" si="7"/>
        <v>3.3569709185728103E-2</v>
      </c>
      <c r="D87" s="235">
        <f t="shared" si="7"/>
        <v>3.4147488116484555E-2</v>
      </c>
      <c r="E87" s="235">
        <f t="shared" si="7"/>
        <v>3.1501048891702299E-2</v>
      </c>
      <c r="F87" s="235">
        <f t="shared" si="7"/>
        <v>3.6444686411332319E-2</v>
      </c>
      <c r="G87" s="235">
        <f t="shared" si="7"/>
        <v>3.7521421858736803E-2</v>
      </c>
      <c r="H87" s="235">
        <f t="shared" si="7"/>
        <v>3.649769969363735E-2</v>
      </c>
      <c r="I87" s="235">
        <f t="shared" si="7"/>
        <v>4.234172035199605E-2</v>
      </c>
      <c r="J87" s="235">
        <f t="shared" si="7"/>
        <v>4.0748389781373455E-2</v>
      </c>
      <c r="K87" s="235">
        <f t="shared" si="7"/>
        <v>4.1288274897837894E-2</v>
      </c>
      <c r="L87" s="235">
        <f t="shared" si="7"/>
        <v>4.1567353371106099E-2</v>
      </c>
      <c r="M87" s="235">
        <f t="shared" si="7"/>
        <v>4.343842869935792E-2</v>
      </c>
      <c r="N87" s="235">
        <f t="shared" si="7"/>
        <v>4.6533332333167116E-2</v>
      </c>
      <c r="O87" s="235">
        <f t="shared" si="7"/>
        <v>4.4999212138614485E-2</v>
      </c>
      <c r="P87" s="235">
        <f t="shared" si="7"/>
        <v>4.1985188251982115E-2</v>
      </c>
      <c r="Q87" s="235">
        <f t="shared" si="7"/>
        <v>4.5583037371962676E-2</v>
      </c>
      <c r="R87" s="235">
        <f t="shared" si="7"/>
        <v>4.6319062530568937E-2</v>
      </c>
      <c r="S87" s="235">
        <f t="shared" si="7"/>
        <v>4.7023974813111512E-2</v>
      </c>
      <c r="T87" s="235">
        <f t="shared" si="7"/>
        <v>4.097074292262666E-2</v>
      </c>
      <c r="U87" s="235">
        <f t="shared" si="7"/>
        <v>4.4340132246287738E-2</v>
      </c>
      <c r="V87" s="235">
        <f t="shared" si="7"/>
        <v>4.3886110198196888E-2</v>
      </c>
      <c r="W87" s="235">
        <f t="shared" si="7"/>
        <v>4.3789806639400665E-2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2.4386677188845646E-2</v>
      </c>
      <c r="C88" s="235">
        <f t="shared" si="8"/>
        <v>2.5177281889296084E-2</v>
      </c>
      <c r="D88" s="235">
        <f t="shared" si="8"/>
        <v>2.5610616087363407E-2</v>
      </c>
      <c r="E88" s="235">
        <f t="shared" si="8"/>
        <v>2.3625786668776728E-2</v>
      </c>
      <c r="F88" s="235">
        <f t="shared" si="8"/>
        <v>2.7333514808499229E-2</v>
      </c>
      <c r="G88" s="235">
        <f t="shared" si="8"/>
        <v>2.8141066394052595E-2</v>
      </c>
      <c r="H88" s="235">
        <f t="shared" si="8"/>
        <v>2.7373274770228013E-2</v>
      </c>
      <c r="I88" s="235">
        <f t="shared" si="8"/>
        <v>3.1756290263997039E-2</v>
      </c>
      <c r="J88" s="235">
        <f t="shared" si="8"/>
        <v>3.0561292336030079E-2</v>
      </c>
      <c r="K88" s="235">
        <f t="shared" si="8"/>
        <v>3.0966206173378422E-2</v>
      </c>
      <c r="L88" s="235">
        <f t="shared" si="8"/>
        <v>3.1175515028329579E-2</v>
      </c>
      <c r="M88" s="235">
        <f t="shared" si="8"/>
        <v>3.2578821524518436E-2</v>
      </c>
      <c r="N88" s="235">
        <f t="shared" si="8"/>
        <v>3.4899999249875344E-2</v>
      </c>
      <c r="O88" s="235">
        <f t="shared" si="8"/>
        <v>3.3749409103960876E-2</v>
      </c>
      <c r="P88" s="235">
        <f t="shared" si="8"/>
        <v>3.1488891188986581E-2</v>
      </c>
      <c r="Q88" s="235">
        <f t="shared" si="8"/>
        <v>3.4187278028972014E-2</v>
      </c>
      <c r="R88" s="235">
        <f t="shared" si="8"/>
        <v>3.4739296897926708E-2</v>
      </c>
      <c r="S88" s="235">
        <f t="shared" si="8"/>
        <v>3.5267981109833632E-2</v>
      </c>
      <c r="T88" s="235">
        <f t="shared" si="8"/>
        <v>3.0728057191969995E-2</v>
      </c>
      <c r="U88" s="235">
        <f t="shared" si="8"/>
        <v>3.3255099184715808E-2</v>
      </c>
      <c r="V88" s="235">
        <f t="shared" si="8"/>
        <v>3.2914582648647668E-2</v>
      </c>
      <c r="W88" s="235">
        <f t="shared" si="8"/>
        <v>3.2842354979550487E-2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2.0148959200081223E-2</v>
      </c>
      <c r="C89" s="302">
        <f t="shared" si="9"/>
        <v>1.9933819962622137E-2</v>
      </c>
      <c r="D89" s="302">
        <f t="shared" si="9"/>
        <v>1.98441913946628E-2</v>
      </c>
      <c r="E89" s="302">
        <f t="shared" si="9"/>
        <v>2.0197946702486737E-2</v>
      </c>
      <c r="F89" s="302">
        <f t="shared" si="9"/>
        <v>1.9779222448445103E-2</v>
      </c>
      <c r="G89" s="302">
        <f t="shared" si="9"/>
        <v>1.974012228565648E-2</v>
      </c>
      <c r="H89" s="302">
        <f t="shared" si="9"/>
        <v>1.9682954603962716E-2</v>
      </c>
      <c r="I89" s="302">
        <f t="shared" si="9"/>
        <v>1.9986354888244056E-2</v>
      </c>
      <c r="J89" s="302">
        <f t="shared" si="9"/>
        <v>1.9896740859848345E-2</v>
      </c>
      <c r="K89" s="302">
        <f t="shared" si="9"/>
        <v>1.9915835121509618E-2</v>
      </c>
      <c r="L89" s="302">
        <f t="shared" si="9"/>
        <v>1.9926917792921144E-2</v>
      </c>
      <c r="M89" s="302">
        <f t="shared" si="9"/>
        <v>2.0078648036372767E-2</v>
      </c>
      <c r="N89" s="302">
        <f t="shared" si="9"/>
        <v>2.0502849447831702E-2</v>
      </c>
      <c r="O89" s="302">
        <f t="shared" si="9"/>
        <v>2.0259225313745178E-2</v>
      </c>
      <c r="P89" s="302">
        <f t="shared" si="9"/>
        <v>1.995499004674647E-2</v>
      </c>
      <c r="Q89" s="302">
        <f t="shared" si="9"/>
        <v>2.0368637802987664E-2</v>
      </c>
      <c r="R89" s="302">
        <f t="shared" si="9"/>
        <v>2.0467526203014119E-2</v>
      </c>
      <c r="S89" s="302">
        <f t="shared" si="9"/>
        <v>2.0639690515104708E-2</v>
      </c>
      <c r="T89" s="302">
        <f t="shared" si="9"/>
        <v>1.9883909850386055E-2</v>
      </c>
      <c r="U89" s="302">
        <f t="shared" si="9"/>
        <v>2.0189656659125248E-2</v>
      </c>
      <c r="V89" s="302">
        <f t="shared" si="9"/>
        <v>2.0138161365669562E-2</v>
      </c>
      <c r="W89" s="302">
        <f t="shared" si="9"/>
        <v>2.0118432070220467E-2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6.2279967154109016E-2</v>
      </c>
      <c r="C90" s="303">
        <f t="shared" si="10"/>
        <v>6.2011652030423199E-2</v>
      </c>
      <c r="D90" s="303">
        <f t="shared" si="10"/>
        <v>6.1878214012192054E-2</v>
      </c>
      <c r="E90" s="303">
        <f t="shared" si="10"/>
        <v>6.2502900226027752E-2</v>
      </c>
      <c r="F90" s="303">
        <f t="shared" si="10"/>
        <v>6.1329605684106649E-2</v>
      </c>
      <c r="G90" s="303">
        <f t="shared" si="10"/>
        <v>6.0919488856343962E-2</v>
      </c>
      <c r="H90" s="303">
        <f t="shared" si="10"/>
        <v>6.0971075034350543E-2</v>
      </c>
      <c r="I90" s="303">
        <f t="shared" si="10"/>
        <v>6.1201568785119766E-2</v>
      </c>
      <c r="J90" s="303">
        <f t="shared" si="10"/>
        <v>6.0942506320208541E-2</v>
      </c>
      <c r="K90" s="303">
        <f t="shared" si="10"/>
        <v>6.0993912349023162E-2</v>
      </c>
      <c r="L90" s="303">
        <f t="shared" si="10"/>
        <v>6.1027823111034073E-2</v>
      </c>
      <c r="M90" s="303">
        <f t="shared" si="10"/>
        <v>6.1443837749464415E-2</v>
      </c>
      <c r="N90" s="303">
        <f t="shared" si="10"/>
        <v>6.2711259471074074E-2</v>
      </c>
      <c r="O90" s="303">
        <f t="shared" si="10"/>
        <v>6.2000076297719461E-2</v>
      </c>
      <c r="P90" s="303">
        <f t="shared" si="10"/>
        <v>6.1106366528549984E-2</v>
      </c>
      <c r="Q90" s="303">
        <f t="shared" si="10"/>
        <v>6.2254627349752768E-2</v>
      </c>
      <c r="R90" s="303">
        <f t="shared" si="10"/>
        <v>6.2605431326549554E-2</v>
      </c>
      <c r="S90" s="303">
        <f t="shared" si="10"/>
        <v>6.2983725489844919E-2</v>
      </c>
      <c r="T90" s="303">
        <f t="shared" si="10"/>
        <v>6.0904400624190801E-2</v>
      </c>
      <c r="U90" s="303">
        <f t="shared" si="10"/>
        <v>6.1716644076057682E-2</v>
      </c>
      <c r="V90" s="303">
        <f t="shared" si="10"/>
        <v>6.1556192230192229E-2</v>
      </c>
      <c r="W90" s="303">
        <f t="shared" si="10"/>
        <v>6.1529041151667588E-2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5.2040316723034628E-2</v>
      </c>
      <c r="C91" s="304">
        <f t="shared" si="11"/>
        <v>5.0692878813972012E-2</v>
      </c>
      <c r="D91" s="304">
        <f t="shared" si="11"/>
        <v>4.9933624150487438E-2</v>
      </c>
      <c r="E91" s="304">
        <f t="shared" si="11"/>
        <v>5.314868051393197E-2</v>
      </c>
      <c r="F91" s="304">
        <f t="shared" si="11"/>
        <v>4.6432694404780477E-2</v>
      </c>
      <c r="G91" s="304">
        <f t="shared" si="11"/>
        <v>4.3918470954203419E-2</v>
      </c>
      <c r="H91" s="304">
        <f t="shared" si="11"/>
        <v>4.5315615660312253E-2</v>
      </c>
      <c r="I91" s="304">
        <f t="shared" si="11"/>
        <v>3.6089948363875302E-2</v>
      </c>
      <c r="J91" s="304">
        <f t="shared" si="11"/>
        <v>3.8734699283625079E-2</v>
      </c>
      <c r="K91" s="304">
        <f t="shared" si="11"/>
        <v>3.7741121771626487E-2</v>
      </c>
      <c r="L91" s="304">
        <f t="shared" si="11"/>
        <v>3.7203056210781446E-2</v>
      </c>
      <c r="M91" s="304">
        <f t="shared" si="11"/>
        <v>3.3803078376330065E-2</v>
      </c>
      <c r="N91" s="304">
        <f t="shared" si="11"/>
        <v>2.874104730071211E-2</v>
      </c>
      <c r="O91" s="304">
        <f t="shared" si="11"/>
        <v>3.1143418070377061E-2</v>
      </c>
      <c r="P91" s="304">
        <f t="shared" si="11"/>
        <v>3.6514737132682003E-2</v>
      </c>
      <c r="Q91" s="304">
        <f t="shared" si="11"/>
        <v>3.0233157664071839E-2</v>
      </c>
      <c r="R91" s="304">
        <f t="shared" si="11"/>
        <v>2.8993343943409581E-2</v>
      </c>
      <c r="S91" s="304">
        <f t="shared" si="11"/>
        <v>2.7799389486628762E-2</v>
      </c>
      <c r="T91" s="304">
        <f t="shared" si="11"/>
        <v>3.7993870973056308E-2</v>
      </c>
      <c r="U91" s="304">
        <f t="shared" si="11"/>
        <v>3.1485876352336573E-2</v>
      </c>
      <c r="V91" s="304">
        <f t="shared" si="11"/>
        <v>3.2480662894596023E-2</v>
      </c>
      <c r="W91" s="304">
        <f t="shared" si="11"/>
        <v>3.2802108778732235E-2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9.2641833435205701E-3</v>
      </c>
      <c r="C92" s="304">
        <f t="shared" si="12"/>
        <v>1.0311681940879341E-2</v>
      </c>
      <c r="D92" s="304">
        <f t="shared" si="12"/>
        <v>1.0920165218210079E-2</v>
      </c>
      <c r="E92" s="304">
        <f t="shared" si="12"/>
        <v>8.4091882453447096E-3</v>
      </c>
      <c r="F92" s="304">
        <f t="shared" si="12"/>
        <v>1.3803570686986191E-2</v>
      </c>
      <c r="G92" s="304">
        <f t="shared" si="12"/>
        <v>1.5875375246378436E-2</v>
      </c>
      <c r="H92" s="304">
        <f t="shared" si="12"/>
        <v>1.4560528383229175E-2</v>
      </c>
      <c r="I92" s="304">
        <f t="shared" si="12"/>
        <v>2.3841368810684577E-2</v>
      </c>
      <c r="J92" s="304">
        <f t="shared" si="12"/>
        <v>2.0985355343142262E-2</v>
      </c>
      <c r="K92" s="304">
        <f t="shared" si="12"/>
        <v>2.201414233046153E-2</v>
      </c>
      <c r="L92" s="304">
        <f t="shared" si="12"/>
        <v>2.257774629911944E-2</v>
      </c>
      <c r="M92" s="304">
        <f t="shared" si="12"/>
        <v>2.6337606512153621E-2</v>
      </c>
      <c r="N92" s="304">
        <f t="shared" si="12"/>
        <v>3.2574212200366957E-2</v>
      </c>
      <c r="O92" s="304">
        <f t="shared" si="12"/>
        <v>2.9506681863183965E-2</v>
      </c>
      <c r="P92" s="304">
        <f t="shared" si="12"/>
        <v>2.3332073748308514E-2</v>
      </c>
      <c r="Q92" s="304">
        <f t="shared" si="12"/>
        <v>3.0653978564522056E-2</v>
      </c>
      <c r="R92" s="304">
        <f t="shared" si="12"/>
        <v>3.222251550722291E-2</v>
      </c>
      <c r="S92" s="304">
        <f t="shared" si="12"/>
        <v>3.377361675882281E-2</v>
      </c>
      <c r="T92" s="304">
        <f t="shared" si="12"/>
        <v>2.1681407363455696E-2</v>
      </c>
      <c r="U92" s="304">
        <f t="shared" si="12"/>
        <v>2.8900563756332476E-2</v>
      </c>
      <c r="V92" s="304">
        <f t="shared" si="12"/>
        <v>2.7758946029650282E-2</v>
      </c>
      <c r="W92" s="304">
        <f t="shared" si="12"/>
        <v>2.7413238173753334E-2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9.75467087553826E-4</v>
      </c>
      <c r="C93" s="304">
        <f t="shared" si="13"/>
        <v>1.007091275571843E-3</v>
      </c>
      <c r="D93" s="304">
        <f t="shared" si="13"/>
        <v>1.0244246434945364E-3</v>
      </c>
      <c r="E93" s="304">
        <f t="shared" si="13"/>
        <v>9.4503146675106915E-4</v>
      </c>
      <c r="F93" s="304">
        <f t="shared" si="13"/>
        <v>1.0933405923399691E-3</v>
      </c>
      <c r="G93" s="304">
        <f t="shared" si="13"/>
        <v>1.1256426557621037E-3</v>
      </c>
      <c r="H93" s="304">
        <f t="shared" si="13"/>
        <v>1.0949309908091208E-3</v>
      </c>
      <c r="I93" s="304">
        <f t="shared" si="13"/>
        <v>1.2702516105598811E-3</v>
      </c>
      <c r="J93" s="304">
        <f t="shared" si="13"/>
        <v>1.2224516934412032E-3</v>
      </c>
      <c r="K93" s="304">
        <f t="shared" si="13"/>
        <v>1.238648246935137E-3</v>
      </c>
      <c r="L93" s="304">
        <f t="shared" si="13"/>
        <v>1.2470206011331829E-3</v>
      </c>
      <c r="M93" s="304">
        <f t="shared" si="13"/>
        <v>1.3031528609807374E-3</v>
      </c>
      <c r="N93" s="304">
        <f t="shared" si="13"/>
        <v>1.3959999699950138E-3</v>
      </c>
      <c r="O93" s="304">
        <f t="shared" si="13"/>
        <v>1.3499763641584347E-3</v>
      </c>
      <c r="P93" s="304">
        <f t="shared" si="13"/>
        <v>1.2595556475594636E-3</v>
      </c>
      <c r="Q93" s="304">
        <f t="shared" si="13"/>
        <v>1.3674911211588809E-3</v>
      </c>
      <c r="R93" s="304">
        <f t="shared" si="13"/>
        <v>1.3895718759170681E-3</v>
      </c>
      <c r="S93" s="304">
        <f t="shared" si="13"/>
        <v>1.4107192443933451E-3</v>
      </c>
      <c r="T93" s="304">
        <f t="shared" si="13"/>
        <v>1.2291222876787996E-3</v>
      </c>
      <c r="U93" s="304">
        <f t="shared" si="13"/>
        <v>1.3302039673886326E-3</v>
      </c>
      <c r="V93" s="304">
        <f t="shared" si="13"/>
        <v>1.3165833059459063E-3</v>
      </c>
      <c r="W93" s="304">
        <f t="shared" si="13"/>
        <v>1.3136941991820199E-3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5.1899972628424204E-2</v>
      </c>
      <c r="C94" s="303">
        <f t="shared" si="14"/>
        <v>5.1676376692019327E-2</v>
      </c>
      <c r="D94" s="303">
        <f t="shared" si="14"/>
        <v>5.1565178343493383E-2</v>
      </c>
      <c r="E94" s="303">
        <f t="shared" si="14"/>
        <v>5.2085750188356449E-2</v>
      </c>
      <c r="F94" s="303">
        <f t="shared" si="14"/>
        <v>5.1108004736755544E-2</v>
      </c>
      <c r="G94" s="303">
        <f t="shared" si="14"/>
        <v>5.076624071361998E-2</v>
      </c>
      <c r="H94" s="303">
        <f t="shared" si="14"/>
        <v>5.0809229195292127E-2</v>
      </c>
      <c r="I94" s="303">
        <f t="shared" si="14"/>
        <v>5.1001307320933144E-2</v>
      </c>
      <c r="J94" s="303">
        <f t="shared" si="14"/>
        <v>5.0785421933507151E-2</v>
      </c>
      <c r="K94" s="303">
        <f t="shared" si="14"/>
        <v>5.0828260290852648E-2</v>
      </c>
      <c r="L94" s="303">
        <f t="shared" si="14"/>
        <v>5.0856519259195071E-2</v>
      </c>
      <c r="M94" s="303">
        <f t="shared" si="14"/>
        <v>5.1203198124553664E-2</v>
      </c>
      <c r="N94" s="303">
        <f t="shared" si="14"/>
        <v>5.2259382892561733E-2</v>
      </c>
      <c r="O94" s="303">
        <f t="shared" si="14"/>
        <v>5.1666730248099549E-2</v>
      </c>
      <c r="P94" s="303">
        <f t="shared" si="14"/>
        <v>5.0921972107124992E-2</v>
      </c>
      <c r="Q94" s="303">
        <f t="shared" si="14"/>
        <v>5.1878856124793996E-2</v>
      </c>
      <c r="R94" s="303">
        <f t="shared" si="14"/>
        <v>5.2171192772124626E-2</v>
      </c>
      <c r="S94" s="303">
        <f t="shared" si="14"/>
        <v>5.2486437908204127E-2</v>
      </c>
      <c r="T94" s="303">
        <f t="shared" si="14"/>
        <v>5.0753667186825696E-2</v>
      </c>
      <c r="U94" s="303">
        <f t="shared" si="14"/>
        <v>5.1430536730048083E-2</v>
      </c>
      <c r="V94" s="303">
        <f t="shared" si="14"/>
        <v>5.129682685849353E-2</v>
      </c>
      <c r="W94" s="303">
        <f t="shared" si="14"/>
        <v>5.1274200959722974E-2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4.3366930602528879E-2</v>
      </c>
      <c r="C95" s="304">
        <f t="shared" si="15"/>
        <v>4.2244065678310003E-2</v>
      </c>
      <c r="D95" s="304">
        <f t="shared" si="15"/>
        <v>4.1611353458739536E-2</v>
      </c>
      <c r="E95" s="304">
        <f t="shared" si="15"/>
        <v>4.4290567094943306E-2</v>
      </c>
      <c r="F95" s="304">
        <f t="shared" si="15"/>
        <v>3.8693912003983734E-2</v>
      </c>
      <c r="G95" s="304">
        <f t="shared" si="15"/>
        <v>3.6598725795169526E-2</v>
      </c>
      <c r="H95" s="304">
        <f t="shared" si="15"/>
        <v>3.7763013050260211E-2</v>
      </c>
      <c r="I95" s="304">
        <f t="shared" si="15"/>
        <v>3.0074956969896083E-2</v>
      </c>
      <c r="J95" s="304">
        <f t="shared" si="15"/>
        <v>3.227891606968758E-2</v>
      </c>
      <c r="K95" s="304">
        <f t="shared" si="15"/>
        <v>3.1450934809688746E-2</v>
      </c>
      <c r="L95" s="304">
        <f t="shared" si="15"/>
        <v>3.1002546842317874E-2</v>
      </c>
      <c r="M95" s="304">
        <f t="shared" si="15"/>
        <v>2.8169231980275048E-2</v>
      </c>
      <c r="N95" s="304">
        <f t="shared" si="15"/>
        <v>2.3950872750593433E-2</v>
      </c>
      <c r="O95" s="304">
        <f t="shared" si="15"/>
        <v>2.5952848391980882E-2</v>
      </c>
      <c r="P95" s="304">
        <f t="shared" si="15"/>
        <v>3.0428947610568337E-2</v>
      </c>
      <c r="Q95" s="304">
        <f t="shared" si="15"/>
        <v>2.519429805339321E-2</v>
      </c>
      <c r="R95" s="304">
        <f t="shared" si="15"/>
        <v>2.4161119952841315E-2</v>
      </c>
      <c r="S95" s="304">
        <f t="shared" si="15"/>
        <v>2.3166157905523978E-2</v>
      </c>
      <c r="T95" s="304">
        <f t="shared" si="15"/>
        <v>3.1661559144213605E-2</v>
      </c>
      <c r="U95" s="304">
        <f t="shared" si="15"/>
        <v>2.6238230293613819E-2</v>
      </c>
      <c r="V95" s="304">
        <f t="shared" si="15"/>
        <v>2.7067219078830033E-2</v>
      </c>
      <c r="W95" s="304">
        <f t="shared" si="15"/>
        <v>2.7335090648943523E-2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7.7201527862671426E-3</v>
      </c>
      <c r="C96" s="304">
        <f t="shared" si="16"/>
        <v>8.5930682840661184E-3</v>
      </c>
      <c r="D96" s="304">
        <f t="shared" si="16"/>
        <v>9.1001376818417301E-3</v>
      </c>
      <c r="E96" s="304">
        <f t="shared" si="16"/>
        <v>7.0076568711205907E-3</v>
      </c>
      <c r="F96" s="304">
        <f t="shared" si="16"/>
        <v>1.15029755724885E-2</v>
      </c>
      <c r="G96" s="304">
        <f t="shared" si="16"/>
        <v>1.3229479371982029E-2</v>
      </c>
      <c r="H96" s="304">
        <f t="shared" si="16"/>
        <v>1.2133773652690978E-2</v>
      </c>
      <c r="I96" s="304">
        <f t="shared" si="16"/>
        <v>1.9867807342237156E-2</v>
      </c>
      <c r="J96" s="304">
        <f t="shared" si="16"/>
        <v>1.7487796119285227E-2</v>
      </c>
      <c r="K96" s="304">
        <f t="shared" si="16"/>
        <v>1.8345118608717955E-2</v>
      </c>
      <c r="L96" s="304">
        <f t="shared" si="16"/>
        <v>1.8814788582599544E-2</v>
      </c>
      <c r="M96" s="304">
        <f t="shared" si="16"/>
        <v>2.1948005426794669E-2</v>
      </c>
      <c r="N96" s="304">
        <f t="shared" si="16"/>
        <v>2.714517683363912E-2</v>
      </c>
      <c r="O96" s="304">
        <f t="shared" si="16"/>
        <v>2.4588901552653301E-2</v>
      </c>
      <c r="P96" s="304">
        <f t="shared" si="16"/>
        <v>1.9443394790257099E-2</v>
      </c>
      <c r="Q96" s="304">
        <f t="shared" si="16"/>
        <v>2.5544982137101716E-2</v>
      </c>
      <c r="R96" s="304">
        <f t="shared" si="16"/>
        <v>2.685209625601909E-2</v>
      </c>
      <c r="S96" s="304">
        <f t="shared" si="16"/>
        <v>2.8144680632352363E-2</v>
      </c>
      <c r="T96" s="304">
        <f t="shared" si="16"/>
        <v>1.8067839469546421E-2</v>
      </c>
      <c r="U96" s="304">
        <f t="shared" si="16"/>
        <v>2.4083803130277068E-2</v>
      </c>
      <c r="V96" s="304">
        <f t="shared" si="16"/>
        <v>2.3132455024708575E-2</v>
      </c>
      <c r="W96" s="304">
        <f t="shared" si="16"/>
        <v>2.2844365144794439E-2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8.1288923962818829E-4</v>
      </c>
      <c r="C97" s="304">
        <f t="shared" si="17"/>
        <v>8.3924272964320309E-4</v>
      </c>
      <c r="D97" s="304">
        <f t="shared" si="17"/>
        <v>8.5368720291211365E-4</v>
      </c>
      <c r="E97" s="304">
        <f t="shared" si="17"/>
        <v>7.8752622229255761E-4</v>
      </c>
      <c r="F97" s="304">
        <f t="shared" si="17"/>
        <v>9.1111716028330792E-4</v>
      </c>
      <c r="G97" s="304">
        <f t="shared" si="17"/>
        <v>9.3803554646842003E-4</v>
      </c>
      <c r="H97" s="304">
        <f t="shared" si="17"/>
        <v>9.1244249234093393E-4</v>
      </c>
      <c r="I97" s="304">
        <f t="shared" si="17"/>
        <v>1.0585430087999012E-3</v>
      </c>
      <c r="J97" s="304">
        <f t="shared" si="17"/>
        <v>1.0187097445343361E-3</v>
      </c>
      <c r="K97" s="304">
        <f t="shared" si="17"/>
        <v>1.0322068724459474E-3</v>
      </c>
      <c r="L97" s="304">
        <f t="shared" si="17"/>
        <v>1.0391838342776528E-3</v>
      </c>
      <c r="M97" s="304">
        <f t="shared" si="17"/>
        <v>1.0859607174839477E-3</v>
      </c>
      <c r="N97" s="304">
        <f t="shared" si="17"/>
        <v>1.1633333083291783E-3</v>
      </c>
      <c r="O97" s="304">
        <f t="shared" si="17"/>
        <v>1.1249803034653625E-3</v>
      </c>
      <c r="P97" s="304">
        <f t="shared" si="17"/>
        <v>1.0496297062995528E-3</v>
      </c>
      <c r="Q97" s="304">
        <f t="shared" si="17"/>
        <v>1.1395759342990672E-3</v>
      </c>
      <c r="R97" s="304">
        <f t="shared" si="17"/>
        <v>1.1579765632642235E-3</v>
      </c>
      <c r="S97" s="304">
        <f t="shared" si="17"/>
        <v>1.1755993703277876E-3</v>
      </c>
      <c r="T97" s="304">
        <f t="shared" si="17"/>
        <v>1.0242685730656668E-3</v>
      </c>
      <c r="U97" s="304">
        <f t="shared" si="17"/>
        <v>1.1085033061571936E-3</v>
      </c>
      <c r="V97" s="304">
        <f t="shared" si="17"/>
        <v>1.097152754954922E-3</v>
      </c>
      <c r="W97" s="304">
        <f t="shared" si="17"/>
        <v>1.0947451659850164E-3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0.53919120113780072</v>
      </c>
      <c r="C98" s="303">
        <f t="shared" si="18"/>
        <v>0.53398936558487964</v>
      </c>
      <c r="D98" s="303">
        <f t="shared" si="18"/>
        <v>0.53107651687288371</v>
      </c>
      <c r="E98" s="303">
        <f t="shared" si="18"/>
        <v>0.54440801035752873</v>
      </c>
      <c r="F98" s="303">
        <f t="shared" si="18"/>
        <v>0.51944571319265764</v>
      </c>
      <c r="G98" s="303">
        <f t="shared" si="18"/>
        <v>0.51447833868247383</v>
      </c>
      <c r="H98" s="303">
        <f t="shared" si="18"/>
        <v>0.5201632736662577</v>
      </c>
      <c r="I98" s="303">
        <f t="shared" si="18"/>
        <v>0.48728906697518143</v>
      </c>
      <c r="J98" s="303">
        <f t="shared" si="18"/>
        <v>0.49649067840503525</v>
      </c>
      <c r="K98" s="303">
        <f t="shared" si="18"/>
        <v>0.49345833826318997</v>
      </c>
      <c r="L98" s="303">
        <f t="shared" si="18"/>
        <v>0.49190055182222281</v>
      </c>
      <c r="M98" s="303">
        <f t="shared" si="18"/>
        <v>0.48094544018065066</v>
      </c>
      <c r="N98" s="303">
        <f t="shared" si="18"/>
        <v>0.46159123821663961</v>
      </c>
      <c r="O98" s="303">
        <f t="shared" si="18"/>
        <v>0.47136671915518041</v>
      </c>
      <c r="P98" s="303">
        <f t="shared" si="18"/>
        <v>0.48943456553906095</v>
      </c>
      <c r="Q98" s="303">
        <f t="shared" si="18"/>
        <v>0.46765022269225442</v>
      </c>
      <c r="R98" s="303">
        <f t="shared" si="18"/>
        <v>0.46297382051001096</v>
      </c>
      <c r="S98" s="303">
        <f t="shared" si="18"/>
        <v>0.45837788520301698</v>
      </c>
      <c r="T98" s="303">
        <f t="shared" si="18"/>
        <v>0.49541097523535893</v>
      </c>
      <c r="U98" s="303">
        <f t="shared" si="18"/>
        <v>0.47565927839842848</v>
      </c>
      <c r="V98" s="303">
        <f t="shared" si="18"/>
        <v>0.47837529784508798</v>
      </c>
      <c r="W98" s="303">
        <f t="shared" si="18"/>
        <v>0.4789084265711902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9.8220906318359669E-2</v>
      </c>
      <c r="C99" s="303">
        <f t="shared" si="19"/>
        <v>9.7839432442794722E-2</v>
      </c>
      <c r="D99" s="303">
        <f t="shared" si="19"/>
        <v>9.7619971302400257E-2</v>
      </c>
      <c r="E99" s="303">
        <f t="shared" si="19"/>
        <v>9.8563003724758444E-2</v>
      </c>
      <c r="F99" s="303">
        <f t="shared" si="19"/>
        <v>9.6608554528814977E-2</v>
      </c>
      <c r="G99" s="303">
        <f t="shared" si="19"/>
        <v>9.5960979240933011E-2</v>
      </c>
      <c r="H99" s="303">
        <f t="shared" si="19"/>
        <v>9.6401979246456729E-2</v>
      </c>
      <c r="I99" s="303">
        <f t="shared" si="19"/>
        <v>9.3546733830278825E-2</v>
      </c>
      <c r="J99" s="303">
        <f t="shared" si="19"/>
        <v>9.4371036214471946E-2</v>
      </c>
      <c r="K99" s="303">
        <f t="shared" si="19"/>
        <v>9.4075820424384143E-2</v>
      </c>
      <c r="L99" s="303">
        <f t="shared" si="19"/>
        <v>9.3919957065363033E-2</v>
      </c>
      <c r="M99" s="303">
        <f t="shared" si="19"/>
        <v>9.287029573409683E-2</v>
      </c>
      <c r="N99" s="303">
        <f t="shared" si="19"/>
        <v>9.1085652072523435E-2</v>
      </c>
      <c r="O99" s="303">
        <f t="shared" si="19"/>
        <v>9.1973227956693909E-2</v>
      </c>
      <c r="P99" s="303">
        <f t="shared" si="19"/>
        <v>9.3701681081306859E-2</v>
      </c>
      <c r="Q99" s="303">
        <f t="shared" si="19"/>
        <v>9.1641476802962279E-2</v>
      </c>
      <c r="R99" s="303">
        <f t="shared" si="19"/>
        <v>9.1193942870025177E-2</v>
      </c>
      <c r="S99" s="303">
        <f t="shared" si="19"/>
        <v>9.0752251076985063E-2</v>
      </c>
      <c r="T99" s="303">
        <f t="shared" si="19"/>
        <v>9.4187918942495827E-2</v>
      </c>
      <c r="U99" s="303">
        <f t="shared" si="19"/>
        <v>9.2205246561347362E-2</v>
      </c>
      <c r="V99" s="303">
        <f t="shared" si="19"/>
        <v>9.250867622732524E-2</v>
      </c>
      <c r="W99" s="303">
        <f t="shared" si="19"/>
        <v>9.2591160768422234E-2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4.6124951938918975E-2</v>
      </c>
      <c r="C100" s="304">
        <f t="shared" si="20"/>
        <v>4.5693810148662514E-2</v>
      </c>
      <c r="D100" s="304">
        <f t="shared" si="20"/>
        <v>4.5451584745682325E-2</v>
      </c>
      <c r="E100" s="304">
        <f t="shared" si="20"/>
        <v>4.6499638966977681E-2</v>
      </c>
      <c r="F100" s="304">
        <f t="shared" si="20"/>
        <v>4.4353241942691066E-2</v>
      </c>
      <c r="G100" s="304">
        <f t="shared" si="20"/>
        <v>4.3629930973885692E-2</v>
      </c>
      <c r="H100" s="304">
        <f t="shared" si="20"/>
        <v>4.4073403859894278E-2</v>
      </c>
      <c r="I100" s="304">
        <f t="shared" si="20"/>
        <v>4.1234481155130918E-2</v>
      </c>
      <c r="J100" s="304">
        <f t="shared" si="20"/>
        <v>4.2037082704085467E-2</v>
      </c>
      <c r="K100" s="304">
        <f t="shared" si="20"/>
        <v>4.1743038023196809E-2</v>
      </c>
      <c r="L100" s="304">
        <f t="shared" si="20"/>
        <v>4.158707924249315E-2</v>
      </c>
      <c r="M100" s="304">
        <f t="shared" si="20"/>
        <v>4.0573706208228387E-2</v>
      </c>
      <c r="N100" s="304">
        <f t="shared" si="20"/>
        <v>3.8938239355574139E-2</v>
      </c>
      <c r="O100" s="304">
        <f t="shared" si="20"/>
        <v>3.9738734192097926E-2</v>
      </c>
      <c r="P100" s="304">
        <f t="shared" si="20"/>
        <v>4.1378321289414412E-2</v>
      </c>
      <c r="Q100" s="304">
        <f t="shared" si="20"/>
        <v>3.9439857867406884E-2</v>
      </c>
      <c r="R100" s="304">
        <f t="shared" si="20"/>
        <v>3.9033121222337215E-2</v>
      </c>
      <c r="S100" s="304">
        <f t="shared" si="20"/>
        <v>3.8638973133382909E-2</v>
      </c>
      <c r="T100" s="304">
        <f t="shared" si="20"/>
        <v>4.184222139059747E-2</v>
      </c>
      <c r="U100" s="304">
        <f t="shared" si="20"/>
        <v>3.9926629503652139E-2</v>
      </c>
      <c r="V100" s="304">
        <f t="shared" si="20"/>
        <v>4.021708160431002E-2</v>
      </c>
      <c r="W100" s="304">
        <f t="shared" si="20"/>
        <v>4.0299919054186367E-2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3.8967793159445457E-2</v>
      </c>
      <c r="C101" s="304">
        <f t="shared" si="21"/>
        <v>3.8591852210394496E-2</v>
      </c>
      <c r="D101" s="304">
        <f t="shared" si="21"/>
        <v>3.8381338229687312E-2</v>
      </c>
      <c r="E101" s="304">
        <f t="shared" si="21"/>
        <v>3.9344816267755968E-2</v>
      </c>
      <c r="F101" s="304">
        <f t="shared" si="21"/>
        <v>3.7540770447548479E-2</v>
      </c>
      <c r="G101" s="304">
        <f t="shared" si="21"/>
        <v>3.7181774191582348E-2</v>
      </c>
      <c r="H101" s="304">
        <f t="shared" si="21"/>
        <v>3.7592629135256378E-2</v>
      </c>
      <c r="I101" s="304">
        <f t="shared" si="21"/>
        <v>3.5216783083029495E-2</v>
      </c>
      <c r="J101" s="304">
        <f t="shared" si="21"/>
        <v>3.5881791136156957E-2</v>
      </c>
      <c r="K101" s="304">
        <f t="shared" si="21"/>
        <v>3.5662641411185268E-2</v>
      </c>
      <c r="L101" s="304">
        <f t="shared" si="21"/>
        <v>3.555005889928578E-2</v>
      </c>
      <c r="M101" s="304">
        <f t="shared" si="21"/>
        <v>3.4758323938502707E-2</v>
      </c>
      <c r="N101" s="304">
        <f t="shared" si="21"/>
        <v>3.335957978743307E-2</v>
      </c>
      <c r="O101" s="304">
        <f t="shared" si="21"/>
        <v>3.4066061863630377E-2</v>
      </c>
      <c r="P101" s="304">
        <f t="shared" si="21"/>
        <v>3.5371840035154666E-2</v>
      </c>
      <c r="Q101" s="304">
        <f t="shared" si="21"/>
        <v>3.3797467596625462E-2</v>
      </c>
      <c r="R101" s="304">
        <f t="shared" si="21"/>
        <v>3.3459500150970753E-2</v>
      </c>
      <c r="S101" s="304">
        <f t="shared" si="21"/>
        <v>3.3127348112808368E-2</v>
      </c>
      <c r="T101" s="304">
        <f t="shared" si="21"/>
        <v>3.5803760096887842E-2</v>
      </c>
      <c r="U101" s="304">
        <f t="shared" si="21"/>
        <v>3.4376288663256538E-2</v>
      </c>
      <c r="V101" s="304">
        <f t="shared" si="21"/>
        <v>3.4572577630493241E-2</v>
      </c>
      <c r="W101" s="304">
        <f t="shared" si="21"/>
        <v>3.4611107283577844E-2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3.8612238882338953E-3</v>
      </c>
      <c r="C102" s="304">
        <f t="shared" si="22"/>
        <v>3.9864029658052136E-3</v>
      </c>
      <c r="D102" s="304">
        <f t="shared" si="22"/>
        <v>4.0550142138325385E-3</v>
      </c>
      <c r="E102" s="304">
        <f t="shared" si="22"/>
        <v>3.7407495558896488E-3</v>
      </c>
      <c r="F102" s="304">
        <f t="shared" si="22"/>
        <v>4.3278065113457123E-3</v>
      </c>
      <c r="G102" s="304">
        <f t="shared" si="22"/>
        <v>4.4556688457249947E-3</v>
      </c>
      <c r="H102" s="304">
        <f t="shared" si="22"/>
        <v>4.334101838619436E-3</v>
      </c>
      <c r="I102" s="304">
        <f t="shared" si="22"/>
        <v>5.0280792917995303E-3</v>
      </c>
      <c r="J102" s="304">
        <f t="shared" si="22"/>
        <v>4.8388712865380969E-3</v>
      </c>
      <c r="K102" s="304">
        <f t="shared" si="22"/>
        <v>4.9029826441182502E-3</v>
      </c>
      <c r="L102" s="304">
        <f t="shared" si="22"/>
        <v>4.9361232128188491E-3</v>
      </c>
      <c r="M102" s="304">
        <f t="shared" si="22"/>
        <v>5.1583134080487522E-3</v>
      </c>
      <c r="N102" s="304">
        <f t="shared" si="22"/>
        <v>5.5258332145635978E-3</v>
      </c>
      <c r="O102" s="304">
        <f t="shared" si="22"/>
        <v>5.3436564414604693E-3</v>
      </c>
      <c r="P102" s="304">
        <f t="shared" si="22"/>
        <v>4.9857411049228761E-3</v>
      </c>
      <c r="Q102" s="304">
        <f t="shared" si="22"/>
        <v>5.412985687920569E-3</v>
      </c>
      <c r="R102" s="304">
        <f t="shared" si="22"/>
        <v>5.5003886755050626E-3</v>
      </c>
      <c r="S102" s="304">
        <f t="shared" si="22"/>
        <v>5.5840970090569927E-3</v>
      </c>
      <c r="T102" s="304">
        <f t="shared" si="22"/>
        <v>4.865275722061916E-3</v>
      </c>
      <c r="U102" s="304">
        <f t="shared" si="22"/>
        <v>5.2653907042466714E-3</v>
      </c>
      <c r="V102" s="304">
        <f t="shared" si="22"/>
        <v>5.2114755860358788E-3</v>
      </c>
      <c r="W102" s="304">
        <f t="shared" si="22"/>
        <v>5.2000395384288276E-3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7.7224477764677906E-3</v>
      </c>
      <c r="C103" s="304">
        <f t="shared" si="23"/>
        <v>7.9728059316104272E-3</v>
      </c>
      <c r="D103" s="304">
        <f t="shared" si="23"/>
        <v>8.110028427665077E-3</v>
      </c>
      <c r="E103" s="304">
        <f t="shared" si="23"/>
        <v>7.4814991117792985E-3</v>
      </c>
      <c r="F103" s="304">
        <f t="shared" si="23"/>
        <v>8.6556130226914246E-3</v>
      </c>
      <c r="G103" s="304">
        <f t="shared" si="23"/>
        <v>8.9113376914499894E-3</v>
      </c>
      <c r="H103" s="304">
        <f t="shared" si="23"/>
        <v>8.6682036772388719E-3</v>
      </c>
      <c r="I103" s="304">
        <f t="shared" si="23"/>
        <v>1.0056158583599062E-2</v>
      </c>
      <c r="J103" s="304">
        <f t="shared" si="23"/>
        <v>9.6777425730761937E-3</v>
      </c>
      <c r="K103" s="304">
        <f t="shared" si="23"/>
        <v>9.8059652882365005E-3</v>
      </c>
      <c r="L103" s="304">
        <f t="shared" si="23"/>
        <v>9.8722464256376999E-3</v>
      </c>
      <c r="M103" s="304">
        <f t="shared" si="23"/>
        <v>1.0316626816097503E-2</v>
      </c>
      <c r="N103" s="304">
        <f t="shared" si="23"/>
        <v>1.1051666429127196E-2</v>
      </c>
      <c r="O103" s="304">
        <f t="shared" si="23"/>
        <v>1.068731288292094E-2</v>
      </c>
      <c r="P103" s="304">
        <f t="shared" si="23"/>
        <v>9.9714822098457521E-3</v>
      </c>
      <c r="Q103" s="304">
        <f t="shared" si="23"/>
        <v>1.0825971375841138E-2</v>
      </c>
      <c r="R103" s="304">
        <f t="shared" si="23"/>
        <v>1.1000777351010125E-2</v>
      </c>
      <c r="S103" s="304">
        <f t="shared" si="23"/>
        <v>1.1168194018113985E-2</v>
      </c>
      <c r="T103" s="304">
        <f t="shared" si="23"/>
        <v>9.7305514441238319E-3</v>
      </c>
      <c r="U103" s="304">
        <f t="shared" si="23"/>
        <v>1.0530781408493343E-2</v>
      </c>
      <c r="V103" s="304">
        <f t="shared" si="23"/>
        <v>1.0422951172071758E-2</v>
      </c>
      <c r="W103" s="304">
        <f t="shared" si="23"/>
        <v>1.0400079076857655E-2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1.5444895552935581E-3</v>
      </c>
      <c r="C104" s="304">
        <f t="shared" si="24"/>
        <v>1.5945611863220853E-3</v>
      </c>
      <c r="D104" s="304">
        <f t="shared" si="24"/>
        <v>1.6220056855330157E-3</v>
      </c>
      <c r="E104" s="304">
        <f t="shared" si="24"/>
        <v>1.4962998223558592E-3</v>
      </c>
      <c r="F104" s="304">
        <f t="shared" si="24"/>
        <v>1.7311226045382854E-3</v>
      </c>
      <c r="G104" s="304">
        <f t="shared" si="24"/>
        <v>1.782267538289998E-3</v>
      </c>
      <c r="H104" s="304">
        <f t="shared" si="24"/>
        <v>1.7336407354477737E-3</v>
      </c>
      <c r="I104" s="304">
        <f t="shared" si="24"/>
        <v>2.0112317167198133E-3</v>
      </c>
      <c r="J104" s="304">
        <f t="shared" si="24"/>
        <v>1.9355485146152385E-3</v>
      </c>
      <c r="K104" s="304">
        <f t="shared" si="24"/>
        <v>1.9611930576473005E-3</v>
      </c>
      <c r="L104" s="304">
        <f t="shared" si="24"/>
        <v>1.9744492851275406E-3</v>
      </c>
      <c r="M104" s="304">
        <f t="shared" si="24"/>
        <v>2.0633253632195018E-3</v>
      </c>
      <c r="N104" s="304">
        <f t="shared" si="24"/>
        <v>2.2103332858254381E-3</v>
      </c>
      <c r="O104" s="304">
        <f t="shared" si="24"/>
        <v>2.1374625765841876E-3</v>
      </c>
      <c r="P104" s="304">
        <f t="shared" si="24"/>
        <v>1.9942964419691501E-3</v>
      </c>
      <c r="Q104" s="304">
        <f t="shared" si="24"/>
        <v>2.1651942751682272E-3</v>
      </c>
      <c r="R104" s="304">
        <f t="shared" si="24"/>
        <v>2.2001554702020254E-3</v>
      </c>
      <c r="S104" s="304">
        <f t="shared" si="24"/>
        <v>2.2336388036227972E-3</v>
      </c>
      <c r="T104" s="304">
        <f t="shared" si="24"/>
        <v>1.9461102888247666E-3</v>
      </c>
      <c r="U104" s="304">
        <f t="shared" si="24"/>
        <v>2.1061562816986684E-3</v>
      </c>
      <c r="V104" s="304">
        <f t="shared" si="24"/>
        <v>2.0845902344143515E-3</v>
      </c>
      <c r="W104" s="304">
        <f t="shared" si="24"/>
        <v>2.0800158153715317E-3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7.5947936732092006E-2</v>
      </c>
      <c r="C105" s="303">
        <f t="shared" si="25"/>
        <v>7.730044303401426E-2</v>
      </c>
      <c r="D105" s="303">
        <f t="shared" si="25"/>
        <v>7.806055686472492E-2</v>
      </c>
      <c r="E105" s="303">
        <f t="shared" si="25"/>
        <v>7.4683600529885624E-2</v>
      </c>
      <c r="F105" s="303">
        <f t="shared" si="25"/>
        <v>8.1012877086936691E-2</v>
      </c>
      <c r="G105" s="303">
        <f t="shared" si="25"/>
        <v>8.2375109879184893E-2</v>
      </c>
      <c r="H105" s="303">
        <f t="shared" si="25"/>
        <v>8.1007138463759329E-2</v>
      </c>
      <c r="I105" s="303">
        <f t="shared" si="25"/>
        <v>8.8635764641405074E-2</v>
      </c>
      <c r="J105" s="303">
        <f t="shared" si="25"/>
        <v>8.663797143353047E-2</v>
      </c>
      <c r="K105" s="303">
        <f t="shared" si="25"/>
        <v>8.7323231860843314E-2</v>
      </c>
      <c r="L105" s="303">
        <f t="shared" si="25"/>
        <v>8.7656355920660262E-2</v>
      </c>
      <c r="M105" s="303">
        <f t="shared" si="25"/>
        <v>8.9982120539894336E-2</v>
      </c>
      <c r="N105" s="303">
        <f t="shared" si="25"/>
        <v>9.3875855917731288E-2</v>
      </c>
      <c r="O105" s="303">
        <f t="shared" si="25"/>
        <v>9.1946461568256532E-2</v>
      </c>
      <c r="P105" s="303">
        <f t="shared" si="25"/>
        <v>8.8211306627863584E-2</v>
      </c>
      <c r="Q105" s="303">
        <f t="shared" si="25"/>
        <v>9.268383641763267E-2</v>
      </c>
      <c r="R105" s="303">
        <f t="shared" si="25"/>
        <v>9.3618017659457847E-2</v>
      </c>
      <c r="S105" s="303">
        <f t="shared" si="25"/>
        <v>9.4487955788526784E-2</v>
      </c>
      <c r="T105" s="303">
        <f t="shared" si="25"/>
        <v>8.6941925625428851E-2</v>
      </c>
      <c r="U105" s="303">
        <f t="shared" si="25"/>
        <v>9.1098373100319735E-2</v>
      </c>
      <c r="V105" s="303">
        <f t="shared" si="25"/>
        <v>9.0551333777327742E-2</v>
      </c>
      <c r="W105" s="303">
        <f t="shared" si="25"/>
        <v>9.0456336728164027E-2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1.827364128898968E-2</v>
      </c>
      <c r="C106" s="304">
        <f t="shared" si="26"/>
        <v>1.8065153850776311E-2</v>
      </c>
      <c r="D106" s="304">
        <f t="shared" si="26"/>
        <v>1.797051949969011E-2</v>
      </c>
      <c r="E106" s="304">
        <f t="shared" si="26"/>
        <v>1.850876491697806E-2</v>
      </c>
      <c r="F106" s="304">
        <f t="shared" si="26"/>
        <v>1.7525110858944145E-2</v>
      </c>
      <c r="G106" s="304">
        <f t="shared" si="26"/>
        <v>1.7288179742060872E-2</v>
      </c>
      <c r="H106" s="304">
        <f t="shared" si="26"/>
        <v>1.7427539279290017E-2</v>
      </c>
      <c r="I106" s="304">
        <f t="shared" si="26"/>
        <v>1.6457149266027656E-2</v>
      </c>
      <c r="J106" s="304">
        <f t="shared" si="26"/>
        <v>1.6800567106649473E-2</v>
      </c>
      <c r="K106" s="304">
        <f t="shared" si="26"/>
        <v>1.6691365654279457E-2</v>
      </c>
      <c r="L106" s="304">
        <f t="shared" si="26"/>
        <v>1.661368291561896E-2</v>
      </c>
      <c r="M106" s="304">
        <f t="shared" si="26"/>
        <v>1.6192158598002458E-2</v>
      </c>
      <c r="N106" s="304">
        <f t="shared" si="26"/>
        <v>1.5558458503258814E-2</v>
      </c>
      <c r="O106" s="304">
        <f t="shared" si="26"/>
        <v>1.5870805258770306E-2</v>
      </c>
      <c r="P106" s="304">
        <f t="shared" si="26"/>
        <v>1.6555395539583323E-2</v>
      </c>
      <c r="Q106" s="304">
        <f t="shared" si="26"/>
        <v>1.5755012580874486E-2</v>
      </c>
      <c r="R106" s="304">
        <f t="shared" si="26"/>
        <v>1.5613488335084472E-2</v>
      </c>
      <c r="S106" s="304">
        <f t="shared" si="26"/>
        <v>1.5454788285666819E-2</v>
      </c>
      <c r="T106" s="304">
        <f t="shared" si="26"/>
        <v>1.6775017003395641E-2</v>
      </c>
      <c r="U106" s="304">
        <f t="shared" si="26"/>
        <v>1.5984536391095552E-2</v>
      </c>
      <c r="V106" s="304">
        <f t="shared" si="26"/>
        <v>1.6103349099456533E-2</v>
      </c>
      <c r="W106" s="304">
        <f t="shared" si="26"/>
        <v>1.6150172296124466E-2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7.340193725324907E-3</v>
      </c>
      <c r="C107" s="304">
        <f t="shared" si="27"/>
        <v>7.2693793637308175E-3</v>
      </c>
      <c r="D107" s="304">
        <f t="shared" si="27"/>
        <v>7.2297257607167216E-3</v>
      </c>
      <c r="E107" s="304">
        <f t="shared" si="27"/>
        <v>7.4112119285523722E-3</v>
      </c>
      <c r="F107" s="304">
        <f t="shared" si="27"/>
        <v>7.0713916632501291E-3</v>
      </c>
      <c r="G107" s="304">
        <f t="shared" si="27"/>
        <v>7.0037690997994482E-3</v>
      </c>
      <c r="H107" s="304">
        <f t="shared" si="27"/>
        <v>7.0811600587186475E-3</v>
      </c>
      <c r="I107" s="304">
        <f t="shared" si="27"/>
        <v>6.6336322704875477E-3</v>
      </c>
      <c r="J107" s="304">
        <f t="shared" si="27"/>
        <v>6.7588969453148875E-3</v>
      </c>
      <c r="K107" s="304">
        <f t="shared" si="27"/>
        <v>6.7176166647107977E-3</v>
      </c>
      <c r="L107" s="304">
        <f t="shared" si="27"/>
        <v>6.6964099865690681E-3</v>
      </c>
      <c r="M107" s="304">
        <f t="shared" si="27"/>
        <v>6.5472743152858283E-3</v>
      </c>
      <c r="N107" s="304">
        <f t="shared" si="27"/>
        <v>6.2837989627297737E-3</v>
      </c>
      <c r="O107" s="304">
        <f t="shared" si="27"/>
        <v>6.4168759189109862E-3</v>
      </c>
      <c r="P107" s="304">
        <f t="shared" si="27"/>
        <v>6.6628396742119565E-3</v>
      </c>
      <c r="Q107" s="304">
        <f t="shared" si="27"/>
        <v>6.3662819849599206E-3</v>
      </c>
      <c r="R107" s="304">
        <f t="shared" si="27"/>
        <v>6.302620527052662E-3</v>
      </c>
      <c r="S107" s="304">
        <f t="shared" si="27"/>
        <v>6.2400544921633501E-3</v>
      </c>
      <c r="T107" s="304">
        <f t="shared" si="27"/>
        <v>6.7441985778071301E-3</v>
      </c>
      <c r="U107" s="304">
        <f t="shared" si="27"/>
        <v>6.4753119919707582E-3</v>
      </c>
      <c r="V107" s="304">
        <f t="shared" si="27"/>
        <v>6.512286091062437E-3</v>
      </c>
      <c r="W107" s="304">
        <f t="shared" si="27"/>
        <v>6.5195437542473495E-3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5.0334101717777427E-2</v>
      </c>
      <c r="C108" s="304">
        <f t="shared" si="28"/>
        <v>5.1965909819507126E-2</v>
      </c>
      <c r="D108" s="304">
        <f t="shared" si="28"/>
        <v>5.2860311604318082E-2</v>
      </c>
      <c r="E108" s="304">
        <f t="shared" si="28"/>
        <v>4.8763623684355183E-2</v>
      </c>
      <c r="F108" s="304">
        <f t="shared" si="28"/>
        <v>5.6416374564742425E-2</v>
      </c>
      <c r="G108" s="304">
        <f t="shared" si="28"/>
        <v>5.8083161037324568E-2</v>
      </c>
      <c r="H108" s="304">
        <f t="shared" si="28"/>
        <v>5.649843912575065E-2</v>
      </c>
      <c r="I108" s="304">
        <f t="shared" si="28"/>
        <v>6.5544983104889876E-2</v>
      </c>
      <c r="J108" s="304">
        <f t="shared" si="28"/>
        <v>6.3078507381566104E-2</v>
      </c>
      <c r="K108" s="304">
        <f t="shared" si="28"/>
        <v>6.3914249541853055E-2</v>
      </c>
      <c r="L108" s="304">
        <f t="shared" si="28"/>
        <v>6.4346263018472225E-2</v>
      </c>
      <c r="M108" s="304">
        <f t="shared" si="28"/>
        <v>6.724268762660604E-2</v>
      </c>
      <c r="N108" s="304">
        <f t="shared" si="28"/>
        <v>7.2033598451742703E-2</v>
      </c>
      <c r="O108" s="304">
        <f t="shared" si="28"/>
        <v>6.9658780390575228E-2</v>
      </c>
      <c r="P108" s="304">
        <f t="shared" si="28"/>
        <v>6.4993071414068321E-2</v>
      </c>
      <c r="Q108" s="304">
        <f t="shared" si="28"/>
        <v>7.0562541851798263E-2</v>
      </c>
      <c r="R108" s="304">
        <f t="shared" si="28"/>
        <v>7.1701908797320718E-2</v>
      </c>
      <c r="S108" s="304">
        <f t="shared" si="28"/>
        <v>7.2793113010696631E-2</v>
      </c>
      <c r="T108" s="304">
        <f t="shared" si="28"/>
        <v>6.3422710044226074E-2</v>
      </c>
      <c r="U108" s="304">
        <f t="shared" si="28"/>
        <v>6.863852471725343E-2</v>
      </c>
      <c r="V108" s="304">
        <f t="shared" si="28"/>
        <v>6.7935698586808771E-2</v>
      </c>
      <c r="W108" s="304">
        <f t="shared" si="28"/>
        <v>6.7786620677792217E-2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6.8989909767244367E-2</v>
      </c>
      <c r="C109" s="237">
        <f t="shared" si="29"/>
        <v>7.1226530464818624E-2</v>
      </c>
      <c r="D109" s="237">
        <f t="shared" si="29"/>
        <v>7.2452432911151082E-2</v>
      </c>
      <c r="E109" s="237">
        <f t="shared" si="29"/>
        <v>6.6837350485969407E-2</v>
      </c>
      <c r="F109" s="237">
        <f t="shared" si="29"/>
        <v>7.7326513393244339E-2</v>
      </c>
      <c r="G109" s="237">
        <f t="shared" si="29"/>
        <v>7.9611076828774802E-2</v>
      </c>
      <c r="H109" s="237">
        <f t="shared" si="29"/>
        <v>7.7438994324975044E-2</v>
      </c>
      <c r="I109" s="237">
        <f t="shared" si="29"/>
        <v>8.9838545156847638E-2</v>
      </c>
      <c r="J109" s="237">
        <f t="shared" si="29"/>
        <v>8.6457896018629091E-2</v>
      </c>
      <c r="K109" s="237">
        <f t="shared" si="29"/>
        <v>8.7603397264487584E-2</v>
      </c>
      <c r="L109" s="237">
        <f t="shared" si="29"/>
        <v>8.8195532015144379E-2</v>
      </c>
      <c r="M109" s="237">
        <f t="shared" si="29"/>
        <v>9.2165486092862653E-2</v>
      </c>
      <c r="N109" s="237">
        <f t="shared" si="29"/>
        <v>9.8732097877897371E-2</v>
      </c>
      <c r="O109" s="237">
        <f t="shared" si="29"/>
        <v>9.5477078355105299E-2</v>
      </c>
      <c r="P109" s="237">
        <f t="shared" si="29"/>
        <v>8.9082073173643084E-2</v>
      </c>
      <c r="Q109" s="237">
        <f t="shared" si="29"/>
        <v>9.6715809543961848E-2</v>
      </c>
      <c r="R109" s="237">
        <f t="shared" si="29"/>
        <v>9.8277470924234653E-2</v>
      </c>
      <c r="S109" s="237">
        <f t="shared" si="29"/>
        <v>9.977311855971932E-2</v>
      </c>
      <c r="T109" s="237">
        <f t="shared" si="29"/>
        <v>8.6929673796083115E-2</v>
      </c>
      <c r="U109" s="237">
        <f t="shared" si="29"/>
        <v>9.4078675593561034E-2</v>
      </c>
      <c r="V109" s="237">
        <f t="shared" si="29"/>
        <v>9.3115354313024215E-2</v>
      </c>
      <c r="W109" s="237">
        <f t="shared" si="29"/>
        <v>9.2911022237148352E-2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131.72035485426721</v>
      </c>
      <c r="C113" s="322">
        <f t="shared" si="30"/>
        <v>132.34820639613679</v>
      </c>
      <c r="D113" s="322">
        <f t="shared" si="30"/>
        <v>134.73373251597133</v>
      </c>
      <c r="E113" s="322">
        <f t="shared" si="30"/>
        <v>135.57751785122881</v>
      </c>
      <c r="F113" s="322">
        <f t="shared" si="30"/>
        <v>133.02735034434656</v>
      </c>
      <c r="G113" s="322">
        <f t="shared" si="30"/>
        <v>128.34525323083119</v>
      </c>
      <c r="H113" s="322">
        <f t="shared" si="30"/>
        <v>123.50731403339451</v>
      </c>
      <c r="I113" s="322">
        <f t="shared" si="30"/>
        <v>122.96907071933953</v>
      </c>
      <c r="J113" s="322">
        <f t="shared" si="30"/>
        <v>122.42142842531695</v>
      </c>
      <c r="K113" s="322">
        <f t="shared" si="30"/>
        <v>117.70082574774825</v>
      </c>
      <c r="L113" s="322">
        <f t="shared" si="30"/>
        <v>120.69507732794615</v>
      </c>
      <c r="M113" s="322">
        <f t="shared" si="30"/>
        <v>120.22046502565033</v>
      </c>
      <c r="N113" s="322">
        <f t="shared" si="30"/>
        <v>121.12449855869653</v>
      </c>
      <c r="O113" s="322">
        <f t="shared" si="30"/>
        <v>119.04107083791186</v>
      </c>
      <c r="P113" s="322">
        <f t="shared" si="30"/>
        <v>117.45295381773015</v>
      </c>
      <c r="Q113" s="322">
        <f t="shared" si="30"/>
        <v>115.43606639028957</v>
      </c>
      <c r="R113" s="322">
        <f t="shared" si="30"/>
        <v>116.98693683766243</v>
      </c>
      <c r="S113" s="322">
        <f t="shared" si="30"/>
        <v>117.23636786090442</v>
      </c>
      <c r="T113" s="322">
        <f t="shared" si="30"/>
        <v>118.42965025500141</v>
      </c>
      <c r="U113" s="322">
        <f t="shared" si="30"/>
        <v>115.68138546140526</v>
      </c>
      <c r="V113" s="322">
        <f t="shared" si="30"/>
        <v>117.22826197195216</v>
      </c>
      <c r="W113" s="322">
        <f t="shared" si="30"/>
        <v>125.73916970369697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1.606110886515606</v>
      </c>
      <c r="C114" s="332">
        <f>IF(C$6=0,0,C$6/FBT!C$5*1000)</f>
        <v>1.6660840499891381</v>
      </c>
      <c r="D114" s="332">
        <f>IF(D$6=0,0,D$6/FBT!D$5*1000)</f>
        <v>1.7253069487420278</v>
      </c>
      <c r="E114" s="332">
        <f>IF(E$6=0,0,E$6/FBT!E$5*1000)</f>
        <v>1.6015627569176993</v>
      </c>
      <c r="F114" s="332">
        <f>IF(F$6=0,0,F$6/FBT!F$5*1000)</f>
        <v>1.8180525252863053</v>
      </c>
      <c r="G114" s="332">
        <f>IF(G$6=0,0,G$6/FBT!G$5*1000)</f>
        <v>1.805886146265157</v>
      </c>
      <c r="H114" s="332">
        <f>IF(H$6=0,0,H$6/FBT!H$5*1000)</f>
        <v>1.6903998215844735</v>
      </c>
      <c r="I114" s="332">
        <f>IF(I$6=0,0,I$6/FBT!I$5*1000)</f>
        <v>1.9525207516286625</v>
      </c>
      <c r="J114" s="332">
        <f>IF(J$6=0,0,J$6/FBT!J$5*1000)</f>
        <v>1.8706785311502456</v>
      </c>
      <c r="K114" s="332">
        <f>IF(K$6=0,0,K$6/FBT!K$5*1000)</f>
        <v>1.8223740184408306</v>
      </c>
      <c r="L114" s="332">
        <f>IF(L$6=0,0,L$6/FBT!L$5*1000)</f>
        <v>1.8813655985413931</v>
      </c>
      <c r="M114" s="332">
        <f>IF(M$6=0,0,M$6/FBT!M$5*1000)</f>
        <v>1.9583205368326373</v>
      </c>
      <c r="N114" s="332">
        <f>IF(N$6=0,0,N$6/FBT!N$5*1000)</f>
        <v>2.1136224544200171</v>
      </c>
      <c r="O114" s="332">
        <f>IF(O$6=0,0,O$6/FBT!O$5*1000)</f>
        <v>2.0087828999411363</v>
      </c>
      <c r="P114" s="332">
        <f>IF(P$6=0,0,P$6/FBT!P$5*1000)</f>
        <v>1.8492316412957859</v>
      </c>
      <c r="Q114" s="332">
        <f>IF(Q$6=0,0,Q$6/FBT!Q$5*1000)</f>
        <v>1.9732224481278506</v>
      </c>
      <c r="R114" s="332">
        <f>IF(R$6=0,0,R$6/FBT!R$5*1000)</f>
        <v>2.0320219659912775</v>
      </c>
      <c r="S114" s="332">
        <f>IF(S$6=0,0,S$6/FBT!S$5*1000)</f>
        <v>2.067345003551941</v>
      </c>
      <c r="T114" s="332">
        <f>IF(T$6=0,0,T$6/FBT!T$5*1000)</f>
        <v>1.8195565331303432</v>
      </c>
      <c r="U114" s="332">
        <f>IF(U$6=0,0,U$6/FBT!U$5*1000)</f>
        <v>1.9234979736721867</v>
      </c>
      <c r="V114" s="332">
        <f>IF(V$6=0,0,V$6/FBT!V$5*1000)</f>
        <v>1.9292596587165685</v>
      </c>
      <c r="W114" s="332">
        <f>IF(W$6=0,0,W$6/FBT!W$5*1000)</f>
        <v>2.0647852231213779</v>
      </c>
      <c r="DA114" s="67"/>
    </row>
    <row r="115" spans="1:105" ht="12" customHeight="1" x14ac:dyDescent="0.25">
      <c r="A115" s="202" t="s">
        <v>93</v>
      </c>
      <c r="B115" s="333">
        <f>IF(B$7=0,0,B$7/FBT!B$5*1000)</f>
        <v>1.8737960342682063</v>
      </c>
      <c r="C115" s="333">
        <f>IF(C$7=0,0,C$7/FBT!C$5*1000)</f>
        <v>1.9437647249873269</v>
      </c>
      <c r="D115" s="333">
        <f>IF(D$7=0,0,D$7/FBT!D$5*1000)</f>
        <v>2.0128581068656985</v>
      </c>
      <c r="E115" s="333">
        <f>IF(E$7=0,0,E$7/FBT!E$5*1000)</f>
        <v>1.8684898830706493</v>
      </c>
      <c r="F115" s="333">
        <f>IF(F$7=0,0,F$7/FBT!F$5*1000)</f>
        <v>2.1210612795006907</v>
      </c>
      <c r="G115" s="333">
        <f>IF(G$7=0,0,G$7/FBT!G$5*1000)</f>
        <v>2.1068671706426838</v>
      </c>
      <c r="H115" s="333">
        <f>IF(H$7=0,0,H$7/FBT!H$5*1000)</f>
        <v>1.9721331251818857</v>
      </c>
      <c r="I115" s="333">
        <f>IF(I$7=0,0,I$7/FBT!I$5*1000)</f>
        <v>2.2779408769001073</v>
      </c>
      <c r="J115" s="333">
        <f>IF(J$7=0,0,J$7/FBT!J$5*1000)</f>
        <v>2.1824582863419542</v>
      </c>
      <c r="K115" s="333">
        <f>IF(K$7=0,0,K$7/FBT!K$5*1000)</f>
        <v>2.1261030215143015</v>
      </c>
      <c r="L115" s="333">
        <f>IF(L$7=0,0,L$7/FBT!L$5*1000)</f>
        <v>2.1949265316316242</v>
      </c>
      <c r="M115" s="333">
        <f>IF(M$7=0,0,M$7/FBT!M$5*1000)</f>
        <v>2.2847072929714085</v>
      </c>
      <c r="N115" s="333">
        <f>IF(N$7=0,0,N$7/FBT!N$5*1000)</f>
        <v>2.4658928634900223</v>
      </c>
      <c r="O115" s="333">
        <f>IF(O$7=0,0,O$7/FBT!O$5*1000)</f>
        <v>2.3435800499313277</v>
      </c>
      <c r="P115" s="333">
        <f>IF(P$7=0,0,P$7/FBT!P$5*1000)</f>
        <v>2.1574369148450843</v>
      </c>
      <c r="Q115" s="333">
        <f>IF(Q$7=0,0,Q$7/FBT!Q$5*1000)</f>
        <v>2.3020928561491592</v>
      </c>
      <c r="R115" s="333">
        <f>IF(R$7=0,0,R$7/FBT!R$5*1000)</f>
        <v>2.3706922936564903</v>
      </c>
      <c r="S115" s="333">
        <f>IF(S$7=0,0,S$7/FBT!S$5*1000)</f>
        <v>2.4119025041439333</v>
      </c>
      <c r="T115" s="333">
        <f>IF(T$7=0,0,T$7/FBT!T$5*1000)</f>
        <v>2.122815955318734</v>
      </c>
      <c r="U115" s="333">
        <f>IF(U$7=0,0,U$7/FBT!U$5*1000)</f>
        <v>2.2440809692842176</v>
      </c>
      <c r="V115" s="333">
        <f>IF(V$7=0,0,V$7/FBT!V$5*1000)</f>
        <v>2.2508029351693319</v>
      </c>
      <c r="W115" s="333">
        <f>IF(W$7=0,0,W$7/FBT!W$5*1000)</f>
        <v>2.4089160936416079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4.2829623640416159</v>
      </c>
      <c r="C116" s="333">
        <f>IF(C$8=0,0,C$8/FBT!C$5*1000)</f>
        <v>4.4428907999710319</v>
      </c>
      <c r="D116" s="333">
        <f>IF(D$8=0,0,D$8/FBT!D$5*1000)</f>
        <v>4.6008185299787403</v>
      </c>
      <c r="E116" s="333">
        <f>IF(E$8=0,0,E$8/FBT!E$5*1000)</f>
        <v>4.2708340184471982</v>
      </c>
      <c r="F116" s="333">
        <f>IF(F$8=0,0,F$8/FBT!F$5*1000)</f>
        <v>4.8481400674301511</v>
      </c>
      <c r="G116" s="333">
        <f>IF(G$8=0,0,G$8/FBT!G$5*1000)</f>
        <v>4.8156963900404195</v>
      </c>
      <c r="H116" s="333">
        <f>IF(H$8=0,0,H$8/FBT!H$5*1000)</f>
        <v>4.5077328575585947</v>
      </c>
      <c r="I116" s="333">
        <f>IF(I$8=0,0,I$8/FBT!I$5*1000)</f>
        <v>5.2067220043431011</v>
      </c>
      <c r="J116" s="333">
        <f>IF(J$8=0,0,J$8/FBT!J$5*1000)</f>
        <v>4.9884760830673258</v>
      </c>
      <c r="K116" s="333">
        <f>IF(K$8=0,0,K$8/FBT!K$5*1000)</f>
        <v>4.8596640491755458</v>
      </c>
      <c r="L116" s="333">
        <f>IF(L$8=0,0,L$8/FBT!L$5*1000)</f>
        <v>5.0169749294437143</v>
      </c>
      <c r="M116" s="333">
        <f>IF(M$8=0,0,M$8/FBT!M$5*1000)</f>
        <v>5.2221880982203643</v>
      </c>
      <c r="N116" s="333">
        <f>IF(N$8=0,0,N$8/FBT!N$5*1000)</f>
        <v>5.6363265451200482</v>
      </c>
      <c r="O116" s="333">
        <f>IF(O$8=0,0,O$8/FBT!O$5*1000)</f>
        <v>5.3567543998430311</v>
      </c>
      <c r="P116" s="333">
        <f>IF(P$8=0,0,P$8/FBT!P$5*1000)</f>
        <v>4.9312843767887609</v>
      </c>
      <c r="Q116" s="333">
        <f>IF(Q$8=0,0,Q$8/FBT!Q$5*1000)</f>
        <v>5.2619265283409336</v>
      </c>
      <c r="R116" s="333">
        <f>IF(R$8=0,0,R$8/FBT!R$5*1000)</f>
        <v>5.4187252426434052</v>
      </c>
      <c r="S116" s="333">
        <f>IF(S$8=0,0,S$8/FBT!S$5*1000)</f>
        <v>5.5129200094718449</v>
      </c>
      <c r="T116" s="333">
        <f>IF(T$8=0,0,T$8/FBT!T$5*1000)</f>
        <v>4.8521507550142484</v>
      </c>
      <c r="U116" s="333">
        <f>IF(U$8=0,0,U$8/FBT!U$5*1000)</f>
        <v>5.1293279297924981</v>
      </c>
      <c r="V116" s="333">
        <f>IF(V$8=0,0,V$8/FBT!V$5*1000)</f>
        <v>5.1446924232441855</v>
      </c>
      <c r="W116" s="333">
        <f>IF(W$8=0,0,W$8/FBT!W$5*1000)</f>
        <v>5.5060939283236765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3.2122217730312106</v>
      </c>
      <c r="C117" s="333">
        <f>IF(C$9=0,0,C$9/FBT!C$5*1000)</f>
        <v>3.3321680999782748</v>
      </c>
      <c r="D117" s="333">
        <f>IF(D$9=0,0,D$9/FBT!D$5*1000)</f>
        <v>3.4506138974840543</v>
      </c>
      <c r="E117" s="333">
        <f>IF(E$9=0,0,E$9/FBT!E$5*1000)</f>
        <v>3.2031255138353987</v>
      </c>
      <c r="F117" s="333">
        <f>IF(F$9=0,0,F$9/FBT!F$5*1000)</f>
        <v>3.6361050505726116</v>
      </c>
      <c r="G117" s="333">
        <f>IF(G$9=0,0,G$9/FBT!G$5*1000)</f>
        <v>3.611772292530314</v>
      </c>
      <c r="H117" s="333">
        <f>IF(H$9=0,0,H$9/FBT!H$5*1000)</f>
        <v>3.3807996431689458</v>
      </c>
      <c r="I117" s="333">
        <f>IF(I$9=0,0,I$9/FBT!I$5*1000)</f>
        <v>3.9050415032573262</v>
      </c>
      <c r="J117" s="333">
        <f>IF(J$9=0,0,J$9/FBT!J$5*1000)</f>
        <v>3.7413570623004926</v>
      </c>
      <c r="K117" s="333">
        <f>IF(K$9=0,0,K$9/FBT!K$5*1000)</f>
        <v>3.6447480368816598</v>
      </c>
      <c r="L117" s="333">
        <f>IF(L$9=0,0,L$9/FBT!L$5*1000)</f>
        <v>3.7627311970827861</v>
      </c>
      <c r="M117" s="333">
        <f>IF(M$9=0,0,M$9/FBT!M$5*1000)</f>
        <v>3.9166410736652728</v>
      </c>
      <c r="N117" s="333">
        <f>IF(N$9=0,0,N$9/FBT!N$5*1000)</f>
        <v>4.2272449088400359</v>
      </c>
      <c r="O117" s="333">
        <f>IF(O$9=0,0,O$9/FBT!O$5*1000)</f>
        <v>4.0175657998822736</v>
      </c>
      <c r="P117" s="333">
        <f>IF(P$9=0,0,P$9/FBT!P$5*1000)</f>
        <v>3.6984632825915704</v>
      </c>
      <c r="Q117" s="333">
        <f>IF(Q$9=0,0,Q$9/FBT!Q$5*1000)</f>
        <v>3.9464448962557013</v>
      </c>
      <c r="R117" s="333">
        <f>IF(R$9=0,0,R$9/FBT!R$5*1000)</f>
        <v>4.064043931982555</v>
      </c>
      <c r="S117" s="333">
        <f>IF(S$9=0,0,S$9/FBT!S$5*1000)</f>
        <v>4.1346900071038828</v>
      </c>
      <c r="T117" s="333">
        <f>IF(T$9=0,0,T$9/FBT!T$5*1000)</f>
        <v>3.6391130662606863</v>
      </c>
      <c r="U117" s="333">
        <f>IF(U$9=0,0,U$9/FBT!U$5*1000)</f>
        <v>3.8469959473443733</v>
      </c>
      <c r="V117" s="333">
        <f>IF(V$9=0,0,V$9/FBT!V$5*1000)</f>
        <v>3.8585193174331391</v>
      </c>
      <c r="W117" s="333">
        <f>IF(W$9=0,0,W$9/FBT!W$5*1000)</f>
        <v>4.1295704462427558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2.6540280557788489</v>
      </c>
      <c r="C118" s="334">
        <f>IF(C$10=0,0,C$10/FBT!C$5*1000)</f>
        <v>2.6382053186765462</v>
      </c>
      <c r="D118" s="334">
        <f>IF(D$10=0,0,D$10/FBT!D$5*1000)</f>
        <v>2.6736819753642385</v>
      </c>
      <c r="E118" s="334">
        <f>IF(E$10=0,0,E$10/FBT!E$5*1000)</f>
        <v>2.7383874796145622</v>
      </c>
      <c r="F118" s="334">
        <f>IF(F$10=0,0,F$10/FBT!F$5*1000)</f>
        <v>2.6311775541880711</v>
      </c>
      <c r="G118" s="334">
        <f>IF(G$10=0,0,G$10/FBT!G$5*1000)</f>
        <v>2.533550993560155</v>
      </c>
      <c r="H118" s="334">
        <f>IF(H$10=0,0,H$10/FBT!H$5*1000)</f>
        <v>2.4309888553766714</v>
      </c>
      <c r="I118" s="334">
        <f>IF(I$10=0,0,I$10/FBT!I$5*1000)</f>
        <v>2.4577034876743009</v>
      </c>
      <c r="J118" s="334">
        <f>IF(J$10=0,0,J$10/FBT!J$5*1000)</f>
        <v>2.4357874370710029</v>
      </c>
      <c r="K118" s="334">
        <f>IF(K$10=0,0,K$10/FBT!K$5*1000)</f>
        <v>2.3441102392576885</v>
      </c>
      <c r="L118" s="334">
        <f>IF(L$10=0,0,L$10/FBT!L$5*1000)</f>
        <v>2.4050808839242435</v>
      </c>
      <c r="M118" s="334">
        <f>IF(M$10=0,0,M$10/FBT!M$5*1000)</f>
        <v>2.4138644040190949</v>
      </c>
      <c r="N118" s="334">
        <f>IF(N$10=0,0,N$10/FBT!N$5*1000)</f>
        <v>2.4833973583930633</v>
      </c>
      <c r="O118" s="334">
        <f>IF(O$10=0,0,O$10/FBT!O$5*1000)</f>
        <v>2.4116798756947575</v>
      </c>
      <c r="P118" s="334">
        <f>IF(P$10=0,0,P$10/FBT!P$5*1000)</f>
        <v>2.3437725243937781</v>
      </c>
      <c r="Q118" s="334">
        <f>IF(Q$10=0,0,Q$10/FBT!Q$5*1000)</f>
        <v>2.3512754257054462</v>
      </c>
      <c r="R118" s="334">
        <f>IF(R$10=0,0,R$10/FBT!R$5*1000)</f>
        <v>2.394433195135214</v>
      </c>
      <c r="S118" s="334">
        <f>IF(S$10=0,0,S$10/FBT!S$5*1000)</f>
        <v>2.4197223497640352</v>
      </c>
      <c r="T118" s="334">
        <f>IF(T$10=0,0,T$10/FBT!T$5*1000)</f>
        <v>2.3548444892831975</v>
      </c>
      <c r="U118" s="334">
        <f>IF(U$10=0,0,U$10/FBT!U$5*1000)</f>
        <v>2.3355674543176952</v>
      </c>
      <c r="V118" s="334">
        <f>IF(V$10=0,0,V$10/FBT!V$5*1000)</f>
        <v>2.3607616562081573</v>
      </c>
      <c r="W118" s="334">
        <f>IF(W$10=0,0,W$10/FBT!W$5*1000)</f>
        <v>2.5296749442497504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8.203539373851342</v>
      </c>
      <c r="C119" s="350">
        <f>IF(C$16=0,0,C$16/FBT!C$5*1000)</f>
        <v>8.2071309218878632</v>
      </c>
      <c r="D119" s="350">
        <f>IF(D$16=0,0,D$16/FBT!D$5*1000)</f>
        <v>8.3370827352847137</v>
      </c>
      <c r="E119" s="350">
        <f>IF(E$16=0,0,E$16/FBT!E$5*1000)</f>
        <v>8.4739880711478452</v>
      </c>
      <c r="F119" s="350">
        <f>IF(F$16=0,0,F$16/FBT!F$5*1000)</f>
        <v>8.1585149418202825</v>
      </c>
      <c r="G119" s="350">
        <f>IF(G$16=0,0,G$16/FBT!G$5*1000)</f>
        <v>7.8187272239602645</v>
      </c>
      <c r="H119" s="350">
        <f>IF(H$16=0,0,H$16/FBT!H$5*1000)</f>
        <v>7.5303737112211921</v>
      </c>
      <c r="I119" s="350">
        <f>IF(I$16=0,0,I$16/FBT!I$5*1000)</f>
        <v>7.5259000400719165</v>
      </c>
      <c r="J119" s="350">
        <f>IF(J$16=0,0,J$16/FBT!J$5*1000)</f>
        <v>7.460668675538833</v>
      </c>
      <c r="K119" s="350">
        <f>IF(K$16=0,0,K$16/FBT!K$5*1000)</f>
        <v>7.1790338490658048</v>
      </c>
      <c r="L119" s="350">
        <f>IF(L$16=0,0,L$16/FBT!L$5*1000)</f>
        <v>7.3657578295424768</v>
      </c>
      <c r="M119" s="350">
        <f>IF(M$16=0,0,M$16/FBT!M$5*1000)</f>
        <v>7.3868067472012209</v>
      </c>
      <c r="N119" s="350">
        <f>IF(N$16=0,0,N$16/FBT!N$5*1000)</f>
        <v>7.5958698574181573</v>
      </c>
      <c r="O119" s="350">
        <f>IF(O$16=0,0,O$16/FBT!O$5*1000)</f>
        <v>7.3805554745127635</v>
      </c>
      <c r="P119" s="350">
        <f>IF(P$16=0,0,P$16/FBT!P$5*1000)</f>
        <v>7.1771232458470715</v>
      </c>
      <c r="Q119" s="350">
        <f>IF(Q$16=0,0,Q$16/FBT!Q$5*1000)</f>
        <v>7.1864292958487974</v>
      </c>
      <c r="R119" s="350">
        <f>IF(R$16=0,0,R$16/FBT!R$5*1000)</f>
        <v>7.3240176402936674</v>
      </c>
      <c r="S119" s="350">
        <f>IF(S$16=0,0,S$16/FBT!S$5*1000)</f>
        <v>7.3839832107776804</v>
      </c>
      <c r="T119" s="350">
        <f>IF(T$16=0,0,T$16/FBT!T$5*1000)</f>
        <v>7.212886864913405</v>
      </c>
      <c r="U119" s="350">
        <f>IF(U$16=0,0,U$16/FBT!U$5*1000)</f>
        <v>7.1394668927467828</v>
      </c>
      <c r="V119" s="350">
        <f>IF(V$16=0,0,V$16/FBT!V$5*1000)</f>
        <v>7.2161254287568202</v>
      </c>
      <c r="W119" s="350">
        <f>IF(W$16=0,0,W$16/FBT!W$5*1000)</f>
        <v>7.7366105470752853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6.8362828115427874</v>
      </c>
      <c r="C120" s="350">
        <f>IF(C$25=0,0,C$25/FBT!C$5*1000)</f>
        <v>6.8392757682398857</v>
      </c>
      <c r="D120" s="350">
        <f>IF(D$25=0,0,D$25/FBT!D$5*1000)</f>
        <v>6.9475689460705965</v>
      </c>
      <c r="E120" s="350">
        <f>IF(E$25=0,0,E$25/FBT!E$5*1000)</f>
        <v>7.0616567259565368</v>
      </c>
      <c r="F120" s="350">
        <f>IF(F$25=0,0,F$25/FBT!F$5*1000)</f>
        <v>6.7987624515169029</v>
      </c>
      <c r="G120" s="350">
        <f>IF(G$25=0,0,G$25/FBT!G$5*1000)</f>
        <v>6.5156060199668886</v>
      </c>
      <c r="H120" s="350">
        <f>IF(H$25=0,0,H$25/FBT!H$5*1000)</f>
        <v>6.2753114260176606</v>
      </c>
      <c r="I120" s="350">
        <f>IF(I$25=0,0,I$25/FBT!I$5*1000)</f>
        <v>6.2715833667265981</v>
      </c>
      <c r="J120" s="350">
        <f>IF(J$25=0,0,J$25/FBT!J$5*1000)</f>
        <v>6.2172238962823654</v>
      </c>
      <c r="K120" s="350">
        <f>IF(K$25=0,0,K$25/FBT!K$5*1000)</f>
        <v>5.9825282075548385</v>
      </c>
      <c r="L120" s="350">
        <f>IF(L$25=0,0,L$25/FBT!L$5*1000)</f>
        <v>6.1381315246187329</v>
      </c>
      <c r="M120" s="350">
        <f>IF(M$25=0,0,M$25/FBT!M$5*1000)</f>
        <v>6.1556722893343485</v>
      </c>
      <c r="N120" s="350">
        <f>IF(N$25=0,0,N$25/FBT!N$5*1000)</f>
        <v>6.3298915478484643</v>
      </c>
      <c r="O120" s="350">
        <f>IF(O$25=0,0,O$25/FBT!O$5*1000)</f>
        <v>6.1504628954273022</v>
      </c>
      <c r="P120" s="350">
        <f>IF(P$25=0,0,P$25/FBT!P$5*1000)</f>
        <v>5.9809360382058934</v>
      </c>
      <c r="Q120" s="350">
        <f>IF(Q$25=0,0,Q$25/FBT!Q$5*1000)</f>
        <v>5.988691079874001</v>
      </c>
      <c r="R120" s="350">
        <f>IF(R$25=0,0,R$25/FBT!R$5*1000)</f>
        <v>6.1033480335780563</v>
      </c>
      <c r="S120" s="350">
        <f>IF(S$25=0,0,S$25/FBT!S$5*1000)</f>
        <v>6.1533193423147372</v>
      </c>
      <c r="T120" s="350">
        <f>IF(T$25=0,0,T$25/FBT!T$5*1000)</f>
        <v>6.0107390540945067</v>
      </c>
      <c r="U120" s="350">
        <f>IF(U$25=0,0,U$25/FBT!U$5*1000)</f>
        <v>5.9495557439556537</v>
      </c>
      <c r="V120" s="350">
        <f>IF(V$25=0,0,V$25/FBT!V$5*1000)</f>
        <v>6.013437857297351</v>
      </c>
      <c r="W120" s="350">
        <f>IF(W$25=0,0,W$25/FBT!W$5*1000)</f>
        <v>6.447175455896069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71.022456348169641</v>
      </c>
      <c r="C121" s="350">
        <f>IF(C$34=0,0,C$34/FBT!C$5*1000)</f>
        <v>70.672534769769783</v>
      </c>
      <c r="D121" s="350">
        <f>IF(D$34=0,0,D$34/FBT!D$5*1000)</f>
        <v>71.553921369864867</v>
      </c>
      <c r="E121" s="350">
        <f>IF(E$34=0,0,E$34/FBT!E$5*1000)</f>
        <v>73.809486742599773</v>
      </c>
      <c r="F121" s="350">
        <f>IF(F$34=0,0,F$34/FBT!F$5*1000)</f>
        <v>69.100486873748636</v>
      </c>
      <c r="G121" s="350">
        <f>IF(G$34=0,0,G$34/FBT!G$5*1000)</f>
        <v>66.030852659979431</v>
      </c>
      <c r="H121" s="350">
        <f>IF(H$34=0,0,H$34/FBT!H$5*1000)</f>
        <v>64.243968789337032</v>
      </c>
      <c r="I121" s="350">
        <f>IF(I$34=0,0,I$34/FBT!I$5*1000)</f>
        <v>59.921483737632073</v>
      </c>
      <c r="J121" s="350">
        <f>IF(J$34=0,0,J$34/FBT!J$5*1000)</f>
        <v>60.781098050199056</v>
      </c>
      <c r="K121" s="350">
        <f>IF(K$34=0,0,K$34/FBT!K$5*1000)</f>
        <v>58.080453885689131</v>
      </c>
      <c r="L121" s="350">
        <f>IF(L$34=0,0,L$34/FBT!L$5*1000)</f>
        <v>59.369975139842566</v>
      </c>
      <c r="M121" s="350">
        <f>IF(M$34=0,0,M$34/FBT!M$5*1000)</f>
        <v>57.819484470483921</v>
      </c>
      <c r="N121" s="350">
        <f>IF(N$34=0,0,N$34/FBT!N$5*1000)</f>
        <v>55.910007268078324</v>
      </c>
      <c r="O121" s="350">
        <f>IF(O$34=0,0,O$34/FBT!O$5*1000)</f>
        <v>56.111999005585943</v>
      </c>
      <c r="P121" s="350">
        <f>IF(P$34=0,0,P$34/FBT!P$5*1000)</f>
        <v>57.485535423060142</v>
      </c>
      <c r="Q121" s="350">
        <f>IF(Q$34=0,0,Q$34/FBT!Q$5*1000)</f>
        <v>53.983702154136779</v>
      </c>
      <c r="R121" s="350">
        <f>IF(R$34=0,0,R$34/FBT!R$5*1000)</f>
        <v>54.161889097495923</v>
      </c>
      <c r="S121" s="350">
        <f>IF(S$34=0,0,S$34/FBT!S$5*1000)</f>
        <v>53.738558368964313</v>
      </c>
      <c r="T121" s="350">
        <f>IF(T$34=0,0,T$34/FBT!T$5*1000)</f>
        <v>58.671348529612715</v>
      </c>
      <c r="U121" s="350">
        <f>IF(U$34=0,0,U$34/FBT!U$5*1000)</f>
        <v>55.02492433270249</v>
      </c>
      <c r="V121" s="350">
        <f>IF(V$34=0,0,V$34/FBT!V$5*1000)</f>
        <v>56.07910473669461</v>
      </c>
      <c r="W121" s="350">
        <f>IF(W$34=0,0,W$34/FBT!W$5*1000)</f>
        <v>60.217547921165384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12.937692634362065</v>
      </c>
      <c r="C122" s="350">
        <f>IF(C$45=0,0,C$45/FBT!C$5*1000)</f>
        <v>12.948873398619876</v>
      </c>
      <c r="D122" s="350">
        <f>IF(D$45=0,0,D$45/FBT!D$5*1000)</f>
        <v>13.152703101674396</v>
      </c>
      <c r="E122" s="350">
        <f>IF(E$45=0,0,E$45/FBT!E$5*1000)</f>
        <v>13.362927396964162</v>
      </c>
      <c r="F122" s="350">
        <f>IF(F$45=0,0,F$45/FBT!F$5*1000)</f>
        <v>12.851580029565577</v>
      </c>
      <c r="G122" s="350">
        <f>IF(G$45=0,0,G$45/FBT!G$5*1000)</f>
        <v>12.316136180956082</v>
      </c>
      <c r="H122" s="350">
        <f>IF(H$45=0,0,H$45/FBT!H$5*1000)</f>
        <v>11.90634952423291</v>
      </c>
      <c r="I122" s="350">
        <f>IF(I$45=0,0,I$45/FBT!I$5*1000)</f>
        <v>11.503354927938791</v>
      </c>
      <c r="J122" s="350">
        <f>IF(J$45=0,0,J$45/FBT!J$5*1000)</f>
        <v>11.553037055352968</v>
      </c>
      <c r="K122" s="350">
        <f>IF(K$45=0,0,K$45/FBT!K$5*1000)</f>
        <v>11.072801746846892</v>
      </c>
      <c r="L122" s="350">
        <f>IF(L$45=0,0,L$45/FBT!L$5*1000)</f>
        <v>11.335676480641373</v>
      </c>
      <c r="M122" s="350">
        <f>IF(M$45=0,0,M$45/FBT!M$5*1000)</f>
        <v>11.164910140222792</v>
      </c>
      <c r="N122" s="350">
        <f>IF(N$45=0,0,N$45/FBT!N$5*1000)</f>
        <v>11.032703933176299</v>
      </c>
      <c r="O122" s="350">
        <f>IF(O$45=0,0,O$45/FBT!O$5*1000)</f>
        <v>10.948591544384216</v>
      </c>
      <c r="P122" s="350">
        <f>IF(P$45=0,0,P$45/FBT!P$5*1000)</f>
        <v>11.005539220686412</v>
      </c>
      <c r="Q122" s="350">
        <f>IF(Q$45=0,0,Q$45/FBT!Q$5*1000)</f>
        <v>10.578731600330935</v>
      </c>
      <c r="R122" s="350">
        <f>IF(R$45=0,0,R$45/FBT!R$5*1000)</f>
        <v>10.668500034513034</v>
      </c>
      <c r="S122" s="350">
        <f>IF(S$45=0,0,S$45/FBT!S$5*1000)</f>
        <v>10.639464291466577</v>
      </c>
      <c r="T122" s="350">
        <f>IF(T$45=0,0,T$45/FBT!T$5*1000)</f>
        <v>11.154642298606202</v>
      </c>
      <c r="U122" s="350">
        <f>IF(U$45=0,0,U$45/FBT!U$5*1000)</f>
        <v>10.666430669027136</v>
      </c>
      <c r="V122" s="350">
        <f>IF(V$45=0,0,V$45/FBT!V$5*1000)</f>
        <v>10.844631331455384</v>
      </c>
      <c r="W122" s="350">
        <f>IF(W$45=0,0,W$45/FBT!W$5*1000)</f>
        <v>11.642335676922931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10.003889176800589</v>
      </c>
      <c r="C123" s="350">
        <f>IF(C$66=0,0,C$66/FBT!C$5*1000)</f>
        <v>10.230574989178532</v>
      </c>
      <c r="D123" s="350">
        <f>IF(D$66=0,0,D$66/FBT!D$5*1000)</f>
        <v>10.517390188659618</v>
      </c>
      <c r="E123" s="350">
        <f>IF(E$66=0,0,E$66/FBT!E$5*1000)</f>
        <v>10.125417184034603</v>
      </c>
      <c r="F123" s="350">
        <f>IF(F$66=0,0,F$66/FBT!F$5*1000)</f>
        <v>10.776928382647414</v>
      </c>
      <c r="G123" s="350">
        <f>IF(G$66=0,0,G$66/FBT!G$5*1000)</f>
        <v>10.572454337361528</v>
      </c>
      <c r="H123" s="350">
        <f>IF(H$66=0,0,H$66/FBT!H$5*1000)</f>
        <v>10.004974089190194</v>
      </c>
      <c r="I123" s="350">
        <f>IF(I$66=0,0,I$66/FBT!I$5*1000)</f>
        <v>10.899457610451677</v>
      </c>
      <c r="J123" s="350">
        <f>IF(J$66=0,0,J$66/FBT!J$5*1000)</f>
        <v>10.606344218764601</v>
      </c>
      <c r="K123" s="350">
        <f>IF(K$66=0,0,K$66/FBT!K$5*1000)</f>
        <v>10.278016496983337</v>
      </c>
      <c r="L123" s="350">
        <f>IF(L$66=0,0,L$66/FBT!L$5*1000)</f>
        <v>10.579690656130062</v>
      </c>
      <c r="M123" s="350">
        <f>IF(M$66=0,0,M$66/FBT!M$5*1000)</f>
        <v>10.817692375300219</v>
      </c>
      <c r="N123" s="350">
        <f>IF(N$66=0,0,N$66/FBT!N$5*1000)</f>
        <v>11.370665974803648</v>
      </c>
      <c r="O123" s="350">
        <f>IF(O$66=0,0,O$66/FBT!O$5*1000)</f>
        <v>10.945405244842167</v>
      </c>
      <c r="P123" s="350">
        <f>IF(P$66=0,0,P$66/FBT!P$5*1000)</f>
        <v>10.360678523564095</v>
      </c>
      <c r="Q123" s="350">
        <f>IF(Q$66=0,0,Q$66/FBT!Q$5*1000)</f>
        <v>10.699057494012582</v>
      </c>
      <c r="R123" s="350">
        <f>IF(R$66=0,0,R$66/FBT!R$5*1000)</f>
        <v>10.952085118794162</v>
      </c>
      <c r="S123" s="350">
        <f>IF(S$66=0,0,S$66/FBT!S$5*1000)</f>
        <v>11.077424743248599</v>
      </c>
      <c r="T123" s="350">
        <f>IF(T$66=0,0,T$66/FBT!T$5*1000)</f>
        <v>10.29650184431588</v>
      </c>
      <c r="U123" s="350">
        <f>IF(U$66=0,0,U$66/FBT!U$5*1000)</f>
        <v>10.538386013525001</v>
      </c>
      <c r="V123" s="350">
        <f>IF(V$66=0,0,V$66/FBT!V$5*1000)</f>
        <v>10.615175477958255</v>
      </c>
      <c r="W123" s="350">
        <f>IF(W$66=0,0,W$66/FBT!W$5*1000)</f>
        <v>11.373904674637375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9.0873753959052976</v>
      </c>
      <c r="C124" s="335">
        <f>IF(C$80=0,0,C$80/FBT!C$5*1000)</f>
        <v>9.4267035548385394</v>
      </c>
      <c r="D124" s="335">
        <f>IF(D$80=0,0,D$80/FBT!D$5*1000)</f>
        <v>9.7617867159823906</v>
      </c>
      <c r="E124" s="335">
        <f>IF(E$80=0,0,E$80/FBT!E$5*1000)</f>
        <v>9.0616420786403484</v>
      </c>
      <c r="F124" s="335">
        <f>IF(F$80=0,0,F$80/FBT!F$5*1000)</f>
        <v>10.28654118806992</v>
      </c>
      <c r="G124" s="335">
        <f>IF(G$80=0,0,G$80/FBT!G$5*1000)</f>
        <v>10.217703815568258</v>
      </c>
      <c r="H124" s="335">
        <f>IF(H$80=0,0,H$80/FBT!H$5*1000)</f>
        <v>9.5642821905249491</v>
      </c>
      <c r="I124" s="335">
        <f>IF(I$80=0,0,I$80/FBT!I$5*1000)</f>
        <v>11.047362412714977</v>
      </c>
      <c r="J124" s="335">
        <f>IF(J$80=0,0,J$80/FBT!J$5*1000)</f>
        <v>10.584299129248093</v>
      </c>
      <c r="K124" s="335">
        <f>IF(K$80=0,0,K$80/FBT!K$5*1000)</f>
        <v>10.310992196338217</v>
      </c>
      <c r="L124" s="335">
        <f>IF(L$80=0,0,L$80/FBT!L$5*1000)</f>
        <v>10.644766556547202</v>
      </c>
      <c r="M124" s="335">
        <f>IF(M$80=0,0,M$80/FBT!M$5*1000)</f>
        <v>11.080177597399057</v>
      </c>
      <c r="N124" s="335">
        <f>IF(N$80=0,0,N$80/FBT!N$5*1000)</f>
        <v>11.958875847108466</v>
      </c>
      <c r="O124" s="335">
        <f>IF(O$80=0,0,O$80/FBT!O$5*1000)</f>
        <v>11.365693647866955</v>
      </c>
      <c r="P124" s="335">
        <f>IF(P$80=0,0,P$80/FBT!P$5*1000)</f>
        <v>10.462952626451559</v>
      </c>
      <c r="Q124" s="335">
        <f>IF(Q$80=0,0,Q$80/FBT!Q$5*1000)</f>
        <v>11.164492611507381</v>
      </c>
      <c r="R124" s="335">
        <f>IF(R$80=0,0,R$80/FBT!R$5*1000)</f>
        <v>11.497180283578647</v>
      </c>
      <c r="S124" s="335">
        <f>IF(S$80=0,0,S$80/FBT!S$5*1000)</f>
        <v>11.697038030096882</v>
      </c>
      <c r="T124" s="335">
        <f>IF(T$80=0,0,T$80/FBT!T$5*1000)</f>
        <v>10.295050864451483</v>
      </c>
      <c r="U124" s="335">
        <f>IF(U$80=0,0,U$80/FBT!U$5*1000)</f>
        <v>10.883151535037234</v>
      </c>
      <c r="V124" s="335">
        <f>IF(V$80=0,0,V$80/FBT!V$5*1000)</f>
        <v>10.915751149018348</v>
      </c>
      <c r="W124" s="335">
        <f>IF(W$80=0,0,W$80/FBT!W$5*1000)</f>
        <v>11.68255479242076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SI: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43.424279864022907</v>
      </c>
      <c r="C5" s="225">
        <v>42.572495256709658</v>
      </c>
      <c r="D5" s="225">
        <v>40.088364593109539</v>
      </c>
      <c r="E5" s="225">
        <v>52.671266827096836</v>
      </c>
      <c r="F5" s="225">
        <v>41.629004966308202</v>
      </c>
      <c r="G5" s="225">
        <v>42.116165878367333</v>
      </c>
      <c r="H5" s="225">
        <v>51.513667036152547</v>
      </c>
      <c r="I5" s="225">
        <v>39.672781553611223</v>
      </c>
      <c r="J5" s="225">
        <v>38.68281830995749</v>
      </c>
      <c r="K5" s="225">
        <v>35.781855673639917</v>
      </c>
      <c r="L5" s="225">
        <v>35.175476802672932</v>
      </c>
      <c r="M5" s="225">
        <v>33.068885657845897</v>
      </c>
      <c r="N5" s="225">
        <v>30.218249213238678</v>
      </c>
      <c r="O5" s="225">
        <v>30.525166352310329</v>
      </c>
      <c r="P5" s="225">
        <v>35.337312016792438</v>
      </c>
      <c r="Q5" s="225">
        <v>32.746400964601321</v>
      </c>
      <c r="R5" s="225">
        <v>31.766552965700662</v>
      </c>
      <c r="S5" s="225">
        <v>32.713625719079502</v>
      </c>
      <c r="T5" s="225">
        <v>35.780167786814573</v>
      </c>
      <c r="U5" s="225">
        <v>33.36517955395221</v>
      </c>
      <c r="V5" s="225">
        <v>33.194804724839777</v>
      </c>
      <c r="W5" s="225">
        <v>33.954450069339842</v>
      </c>
      <c r="DA5" s="89" t="s">
        <v>2230</v>
      </c>
    </row>
    <row r="6" spans="1:105" ht="12" customHeight="1" x14ac:dyDescent="0.25">
      <c r="A6" s="55" t="s">
        <v>92</v>
      </c>
      <c r="B6" s="261">
        <v>0.53438270858899972</v>
      </c>
      <c r="C6" s="261">
        <v>0.54243690644553133</v>
      </c>
      <c r="D6" s="261">
        <v>0.5195743609944361</v>
      </c>
      <c r="E6" s="261">
        <v>0.62470257015332997</v>
      </c>
      <c r="F6" s="261">
        <v>0.57105549883416928</v>
      </c>
      <c r="G6" s="261">
        <v>0.58812338917505447</v>
      </c>
      <c r="H6" s="261">
        <v>0.70382377721908318</v>
      </c>
      <c r="I6" s="261">
        <v>0.61124081404378161</v>
      </c>
      <c r="J6" s="261">
        <v>0.57475443366602685</v>
      </c>
      <c r="K6" s="261">
        <v>0.53721933012998646</v>
      </c>
      <c r="L6" s="261">
        <v>0.53187690700489532</v>
      </c>
      <c r="M6" s="261">
        <v>0.52059381368829072</v>
      </c>
      <c r="N6" s="261">
        <v>0.50603111337215445</v>
      </c>
      <c r="O6" s="261">
        <v>0.49708742115181692</v>
      </c>
      <c r="P6" s="261">
        <v>0.53942494916677119</v>
      </c>
      <c r="Q6" s="261">
        <v>0.53928786041546439</v>
      </c>
      <c r="R6" s="261">
        <v>0.52879660054742672</v>
      </c>
      <c r="S6" s="261">
        <v>0.5516049549842994</v>
      </c>
      <c r="T6" s="261">
        <v>0.53130116455841525</v>
      </c>
      <c r="U6" s="261">
        <v>0.53291212618635819</v>
      </c>
      <c r="V6" s="261">
        <v>0.52466929518835259</v>
      </c>
      <c r="W6" s="261">
        <v>0.53553539208451884</v>
      </c>
      <c r="DA6" s="67" t="s">
        <v>2231</v>
      </c>
    </row>
    <row r="7" spans="1:105" ht="12" customHeight="1" x14ac:dyDescent="0.25">
      <c r="A7" s="202" t="s">
        <v>93</v>
      </c>
      <c r="B7" s="226">
        <v>0.16157010424754811</v>
      </c>
      <c r="C7" s="226">
        <v>0.16400528331751871</v>
      </c>
      <c r="D7" s="226">
        <v>0.15709281442111439</v>
      </c>
      <c r="E7" s="226">
        <v>0.1888782285824554</v>
      </c>
      <c r="F7" s="226">
        <v>0.1726580875369132</v>
      </c>
      <c r="G7" s="226">
        <v>0.17781854796600149</v>
      </c>
      <c r="H7" s="226">
        <v>0.21280045036908429</v>
      </c>
      <c r="I7" s="226">
        <v>0.1848080794121767</v>
      </c>
      <c r="J7" s="226">
        <v>0.1737764569691243</v>
      </c>
      <c r="K7" s="226">
        <v>0.1624277540755116</v>
      </c>
      <c r="L7" s="226">
        <v>0.1608124775192499</v>
      </c>
      <c r="M7" s="226">
        <v>0.15740104497456259</v>
      </c>
      <c r="N7" s="226">
        <v>0.15299802636938251</v>
      </c>
      <c r="O7" s="226">
        <v>0.1502939095235859</v>
      </c>
      <c r="P7" s="226">
        <v>0.16309462089581839</v>
      </c>
      <c r="Q7" s="226">
        <v>0.16305317224210311</v>
      </c>
      <c r="R7" s="226">
        <v>0.1598811497883027</v>
      </c>
      <c r="S7" s="226">
        <v>0.1667772340830414</v>
      </c>
      <c r="T7" s="226">
        <v>0.16063840233754509</v>
      </c>
      <c r="U7" s="226">
        <v>0.1611254750552473</v>
      </c>
      <c r="V7" s="226">
        <v>0.1586332629341643</v>
      </c>
      <c r="W7" s="226">
        <v>0.16191861700730259</v>
      </c>
      <c r="DA7" s="174" t="s">
        <v>2232</v>
      </c>
    </row>
    <row r="8" spans="1:105" ht="12" customHeight="1" x14ac:dyDescent="0.25">
      <c r="A8" s="202" t="s">
        <v>94</v>
      </c>
      <c r="B8" s="226">
        <v>2.0181814419655089</v>
      </c>
      <c r="C8" s="226">
        <v>2.0485994034427608</v>
      </c>
      <c r="D8" s="226">
        <v>1.9622553578666531</v>
      </c>
      <c r="E8" s="226">
        <v>2.3592887897899311</v>
      </c>
      <c r="F8" s="226">
        <v>2.156682077387114</v>
      </c>
      <c r="G8" s="226">
        <v>2.2211416846794791</v>
      </c>
      <c r="H8" s="226">
        <v>2.65810263462342</v>
      </c>
      <c r="I8" s="226">
        <v>2.3084483229861079</v>
      </c>
      <c r="J8" s="226">
        <v>2.1706516941294041</v>
      </c>
      <c r="K8" s="226">
        <v>2.0288943951727978</v>
      </c>
      <c r="L8" s="226">
        <v>2.0087178830347932</v>
      </c>
      <c r="M8" s="226">
        <v>1.966105483393976</v>
      </c>
      <c r="N8" s="226">
        <v>1.9111071253809819</v>
      </c>
      <c r="O8" s="226">
        <v>1.8773298467160411</v>
      </c>
      <c r="P8" s="226">
        <v>2.0372242668855991</v>
      </c>
      <c r="Q8" s="226">
        <v>2.0367065293739941</v>
      </c>
      <c r="R8" s="226">
        <v>1.997084614914191</v>
      </c>
      <c r="S8" s="226">
        <v>2.0832239994908561</v>
      </c>
      <c r="T8" s="226">
        <v>2.0065434999528509</v>
      </c>
      <c r="U8" s="226">
        <v>2.0126275532146378</v>
      </c>
      <c r="V8" s="226">
        <v>1.9814971886237669</v>
      </c>
      <c r="W8" s="226">
        <v>2.0225347348429281</v>
      </c>
      <c r="DA8" s="174" t="s">
        <v>2233</v>
      </c>
    </row>
    <row r="9" spans="1:105" ht="12" customHeight="1" x14ac:dyDescent="0.25">
      <c r="A9" s="202" t="s">
        <v>95</v>
      </c>
      <c r="B9" s="226">
        <v>1.0696944534364261</v>
      </c>
      <c r="C9" s="226">
        <v>1.0858168515521129</v>
      </c>
      <c r="D9" s="226">
        <v>1.0400520136047009</v>
      </c>
      <c r="E9" s="226">
        <v>1.250491199659024</v>
      </c>
      <c r="F9" s="226">
        <v>1.1431037903906021</v>
      </c>
      <c r="G9" s="226">
        <v>1.177269243980434</v>
      </c>
      <c r="H9" s="226">
        <v>1.408871167773833</v>
      </c>
      <c r="I9" s="226">
        <v>1.2235442838766619</v>
      </c>
      <c r="J9" s="226">
        <v>1.150508090735028</v>
      </c>
      <c r="K9" s="226">
        <v>1.0753726280482201</v>
      </c>
      <c r="L9" s="226">
        <v>1.064678493876271</v>
      </c>
      <c r="M9" s="226">
        <v>1.0420926913336579</v>
      </c>
      <c r="N9" s="226">
        <v>1.012941973122061</v>
      </c>
      <c r="O9" s="226">
        <v>0.9950390398729696</v>
      </c>
      <c r="P9" s="226">
        <v>1.0797877006396821</v>
      </c>
      <c r="Q9" s="226">
        <v>1.079513284805216</v>
      </c>
      <c r="R9" s="226">
        <v>1.05851252577985</v>
      </c>
      <c r="S9" s="226">
        <v>1.1041688874865301</v>
      </c>
      <c r="T9" s="226">
        <v>1.0635260080422251</v>
      </c>
      <c r="U9" s="226">
        <v>1.066750731990834</v>
      </c>
      <c r="V9" s="226">
        <v>1.050250739649274</v>
      </c>
      <c r="W9" s="226">
        <v>1.0720018243934319</v>
      </c>
      <c r="DA9" s="174" t="s">
        <v>2234</v>
      </c>
    </row>
    <row r="10" spans="1:105" ht="12" customHeight="1" x14ac:dyDescent="0.25">
      <c r="A10" s="56" t="s">
        <v>96</v>
      </c>
      <c r="B10" s="262">
        <v>1.25821933678765</v>
      </c>
      <c r="C10" s="262">
        <v>1.241630061430129</v>
      </c>
      <c r="D10" s="262">
        <v>1.17512258516391</v>
      </c>
      <c r="E10" s="262">
        <v>1.534897745863371</v>
      </c>
      <c r="F10" s="262">
        <v>1.220210722896284</v>
      </c>
      <c r="G10" s="262">
        <v>1.228890387578</v>
      </c>
      <c r="H10" s="262">
        <v>1.501064587558155</v>
      </c>
      <c r="I10" s="262">
        <v>1.174130190459898</v>
      </c>
      <c r="J10" s="262">
        <v>1.131375063707966</v>
      </c>
      <c r="K10" s="262">
        <v>1.0482991662097729</v>
      </c>
      <c r="L10" s="262">
        <v>1.032164191637243</v>
      </c>
      <c r="M10" s="262">
        <v>0.99193796257425093</v>
      </c>
      <c r="N10" s="262">
        <v>0.94019149342492936</v>
      </c>
      <c r="O10" s="262">
        <v>0.93252456457210142</v>
      </c>
      <c r="P10" s="262">
        <v>1.048074470800519</v>
      </c>
      <c r="Q10" s="262">
        <v>1.011792832595747</v>
      </c>
      <c r="R10" s="262">
        <v>0.98593283001124654</v>
      </c>
      <c r="S10" s="262">
        <v>1.031033485448386</v>
      </c>
      <c r="T10" s="262">
        <v>1.0528977030100111</v>
      </c>
      <c r="U10" s="262">
        <v>1.0189487170315921</v>
      </c>
      <c r="V10" s="262">
        <v>1.009050563358137</v>
      </c>
      <c r="W10" s="262">
        <v>1.029501955101457</v>
      </c>
      <c r="DA10" s="68" t="s">
        <v>2235</v>
      </c>
    </row>
    <row r="11" spans="1:105" ht="12" customHeight="1" x14ac:dyDescent="0.25">
      <c r="A11" s="37" t="s">
        <v>160</v>
      </c>
      <c r="B11" s="228">
        <v>0.37108551249219751</v>
      </c>
      <c r="C11" s="228">
        <v>0.30368546586597472</v>
      </c>
      <c r="D11" s="228">
        <v>0.23735498036496039</v>
      </c>
      <c r="E11" s="228">
        <v>0.27785231692336831</v>
      </c>
      <c r="F11" s="228">
        <v>0.25808377356166168</v>
      </c>
      <c r="G11" s="228">
        <v>0.23056377385799859</v>
      </c>
      <c r="H11" s="228">
        <v>0.29384642339649258</v>
      </c>
      <c r="I11" s="228">
        <v>0.17883883533864819</v>
      </c>
      <c r="J11" s="228">
        <v>0.15966487633113299</v>
      </c>
      <c r="K11" s="228">
        <v>0.143305869264023</v>
      </c>
      <c r="L11" s="228">
        <v>0.15561288118867089</v>
      </c>
      <c r="M11" s="228">
        <v>0.12631972362402211</v>
      </c>
      <c r="N11" s="228">
        <v>8.9990136983572361E-2</v>
      </c>
      <c r="O11" s="228">
        <v>0.10691471572423519</v>
      </c>
      <c r="P11" s="228">
        <v>0.10422393399082849</v>
      </c>
      <c r="Q11" s="228">
        <v>9.4403073965020831E-2</v>
      </c>
      <c r="R11" s="228">
        <v>7.9493648085508337E-2</v>
      </c>
      <c r="S11" s="228">
        <v>6.103550667202972E-2</v>
      </c>
      <c r="T11" s="228">
        <v>5.6003681984507711E-2</v>
      </c>
      <c r="U11" s="228">
        <v>5.0763623899878083E-2</v>
      </c>
      <c r="V11" s="228">
        <v>4.0079446857994652E-2</v>
      </c>
      <c r="W11" s="228">
        <v>3.4889450191168819E-2</v>
      </c>
      <c r="DA11" s="69" t="s">
        <v>2236</v>
      </c>
    </row>
    <row r="12" spans="1:105" ht="12" customHeight="1" x14ac:dyDescent="0.25">
      <c r="A12" s="37" t="s">
        <v>162</v>
      </c>
      <c r="B12" s="228">
        <v>0.60662907712273095</v>
      </c>
      <c r="C12" s="228">
        <v>0.60687789554656146</v>
      </c>
      <c r="D12" s="228">
        <v>0.59689837242443999</v>
      </c>
      <c r="E12" s="228">
        <v>0.94690246405254064</v>
      </c>
      <c r="F12" s="228">
        <v>0.5332015965864344</v>
      </c>
      <c r="G12" s="228">
        <v>0.53100455344143338</v>
      </c>
      <c r="H12" s="228">
        <v>0.66053161539328176</v>
      </c>
      <c r="I12" s="228">
        <v>0.43664504560766471</v>
      </c>
      <c r="J12" s="228">
        <v>0.49040473880272861</v>
      </c>
      <c r="K12" s="228">
        <v>0.44444401437167907</v>
      </c>
      <c r="L12" s="228">
        <v>0.41183024233995241</v>
      </c>
      <c r="M12" s="228">
        <v>0.34813624938460169</v>
      </c>
      <c r="N12" s="228">
        <v>0.27878498880194991</v>
      </c>
      <c r="O12" s="228">
        <v>0.29952627332917842</v>
      </c>
      <c r="P12" s="228">
        <v>0.45375779128172078</v>
      </c>
      <c r="Q12" s="228">
        <v>0.3235719024538159</v>
      </c>
      <c r="R12" s="228">
        <v>0.31276330506796751</v>
      </c>
      <c r="S12" s="228">
        <v>0.31872151574345042</v>
      </c>
      <c r="T12" s="228">
        <v>0.53704454860097572</v>
      </c>
      <c r="U12" s="228">
        <v>0.39416337420619318</v>
      </c>
      <c r="V12" s="228">
        <v>0.41491802158847468</v>
      </c>
      <c r="W12" s="228">
        <v>0.44037163233146992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0.28050474717272128</v>
      </c>
      <c r="C15" s="228">
        <v>0.33106670001759309</v>
      </c>
      <c r="D15" s="228">
        <v>0.34086923237450972</v>
      </c>
      <c r="E15" s="228">
        <v>0.31014296488746163</v>
      </c>
      <c r="F15" s="228">
        <v>0.42892535274818749</v>
      </c>
      <c r="G15" s="228">
        <v>0.46732206027856799</v>
      </c>
      <c r="H15" s="228">
        <v>0.54668654876838052</v>
      </c>
      <c r="I15" s="228">
        <v>0.55864630951358496</v>
      </c>
      <c r="J15" s="228">
        <v>0.48130544857410412</v>
      </c>
      <c r="K15" s="228">
        <v>0.46054928257407091</v>
      </c>
      <c r="L15" s="228">
        <v>0.46472106810861968</v>
      </c>
      <c r="M15" s="228">
        <v>0.51748198956562708</v>
      </c>
      <c r="N15" s="228">
        <v>0.57141636763940717</v>
      </c>
      <c r="O15" s="228">
        <v>0.52608357551868778</v>
      </c>
      <c r="P15" s="228">
        <v>0.49009274552796989</v>
      </c>
      <c r="Q15" s="228">
        <v>0.5938178561769103</v>
      </c>
      <c r="R15" s="228">
        <v>0.59367587685777068</v>
      </c>
      <c r="S15" s="228">
        <v>0.65127646303290565</v>
      </c>
      <c r="T15" s="228">
        <v>0.45984947242452717</v>
      </c>
      <c r="U15" s="228">
        <v>0.57402171892552056</v>
      </c>
      <c r="V15" s="228">
        <v>0.5540530949116681</v>
      </c>
      <c r="W15" s="228">
        <v>0.55424087257881782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3.0401867747706106</v>
      </c>
      <c r="C16" s="263">
        <f t="shared" si="0"/>
        <v>2.9774335664501348</v>
      </c>
      <c r="D16" s="263">
        <f t="shared" si="0"/>
        <v>2.8039028347397594</v>
      </c>
      <c r="E16" s="263">
        <f t="shared" si="0"/>
        <v>3.6982562737809057</v>
      </c>
      <c r="F16" s="263">
        <f t="shared" si="0"/>
        <v>2.9096769717443975</v>
      </c>
      <c r="G16" s="263">
        <f t="shared" si="0"/>
        <v>2.9404511356216729</v>
      </c>
      <c r="H16" s="263">
        <f t="shared" si="0"/>
        <v>3.5837117728653052</v>
      </c>
      <c r="I16" s="263">
        <f t="shared" si="0"/>
        <v>2.8476187337936816</v>
      </c>
      <c r="J16" s="263">
        <f t="shared" si="0"/>
        <v>2.7443191694237585</v>
      </c>
      <c r="K16" s="263">
        <f t="shared" si="0"/>
        <v>2.5476556808439601</v>
      </c>
      <c r="L16" s="263">
        <f t="shared" si="0"/>
        <v>2.5090199503071617</v>
      </c>
      <c r="M16" s="263">
        <f t="shared" si="0"/>
        <v>2.40075558882315</v>
      </c>
      <c r="N16" s="263">
        <f t="shared" si="0"/>
        <v>2.2745275953238298</v>
      </c>
      <c r="O16" s="263">
        <f t="shared" si="0"/>
        <v>2.2591339374092216</v>
      </c>
      <c r="P16" s="263">
        <f t="shared" si="0"/>
        <v>2.5387832937155337</v>
      </c>
      <c r="Q16" s="263">
        <f t="shared" si="0"/>
        <v>2.4419843855739014</v>
      </c>
      <c r="R16" s="263">
        <f t="shared" si="0"/>
        <v>2.3873209256840462</v>
      </c>
      <c r="S16" s="263">
        <f t="shared" si="0"/>
        <v>2.4820426455229567</v>
      </c>
      <c r="T16" s="263">
        <f t="shared" si="0"/>
        <v>2.5510886283473972</v>
      </c>
      <c r="U16" s="263">
        <f t="shared" si="0"/>
        <v>2.4572308866804926</v>
      </c>
      <c r="V16" s="263">
        <f t="shared" si="0"/>
        <v>2.4299671351681975</v>
      </c>
      <c r="W16" s="263">
        <f t="shared" si="0"/>
        <v>2.4834289628619248</v>
      </c>
      <c r="DA16" s="70"/>
    </row>
    <row r="17" spans="1:105" ht="12" customHeight="1" x14ac:dyDescent="0.25">
      <c r="A17" s="60" t="s">
        <v>2150</v>
      </c>
      <c r="B17" s="331">
        <v>2.4169214423062151</v>
      </c>
      <c r="C17" s="331">
        <v>2.3001534396260368</v>
      </c>
      <c r="D17" s="331">
        <v>2.1309306107118089</v>
      </c>
      <c r="E17" s="331">
        <v>3.011129028357737</v>
      </c>
      <c r="F17" s="331">
        <v>2.0455845018117742</v>
      </c>
      <c r="G17" s="331">
        <v>1.95413533531379</v>
      </c>
      <c r="H17" s="331">
        <v>2.4662016858723108</v>
      </c>
      <c r="I17" s="331">
        <v>1.5063291332647271</v>
      </c>
      <c r="J17" s="331">
        <v>1.5852115224802921</v>
      </c>
      <c r="K17" s="331">
        <v>1.428142103960178</v>
      </c>
      <c r="L17" s="331">
        <v>1.3810227243831781</v>
      </c>
      <c r="M17" s="331">
        <v>1.1751625530703229</v>
      </c>
      <c r="N17" s="331">
        <v>0.90797786618476728</v>
      </c>
      <c r="O17" s="331">
        <v>0.99813124908259221</v>
      </c>
      <c r="P17" s="331">
        <v>1.369735646275887</v>
      </c>
      <c r="Q17" s="331">
        <v>1.040500810467518</v>
      </c>
      <c r="R17" s="331">
        <v>0.96780317397073568</v>
      </c>
      <c r="S17" s="331">
        <v>0.95531057269281794</v>
      </c>
      <c r="T17" s="331">
        <v>1.4517409916453741</v>
      </c>
      <c r="U17" s="331">
        <v>1.1130756211951891</v>
      </c>
      <c r="V17" s="331">
        <v>1.143970145195492</v>
      </c>
      <c r="W17" s="331">
        <v>1.183671214324064</v>
      </c>
      <c r="DA17" s="72" t="s">
        <v>2241</v>
      </c>
    </row>
    <row r="18" spans="1:105" ht="12" customHeight="1" x14ac:dyDescent="0.25">
      <c r="A18" s="59" t="s">
        <v>30</v>
      </c>
      <c r="B18" s="232">
        <v>4.3983415370191889E-2</v>
      </c>
      <c r="C18" s="232">
        <v>2.1631955000863581E-2</v>
      </c>
      <c r="D18" s="232">
        <v>2.206974917549287E-2</v>
      </c>
      <c r="E18" s="232">
        <v>2.2588558525397168E-2</v>
      </c>
      <c r="F18" s="232">
        <v>0</v>
      </c>
      <c r="G18" s="232">
        <v>2.0419325417302989E-2</v>
      </c>
      <c r="H18" s="232">
        <v>2.174717054360582E-2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2242</v>
      </c>
    </row>
    <row r="19" spans="1:105" ht="12" customHeight="1" x14ac:dyDescent="0.25">
      <c r="A19" s="59" t="s">
        <v>33</v>
      </c>
      <c r="B19" s="232">
        <v>4.1174845834326998E-2</v>
      </c>
      <c r="C19" s="232">
        <v>4.0501284620988807E-2</v>
      </c>
      <c r="D19" s="232">
        <v>4.0119112689686508E-2</v>
      </c>
      <c r="E19" s="232">
        <v>8.4058314933901437E-2</v>
      </c>
      <c r="F19" s="232">
        <v>7.8082138540748067E-2</v>
      </c>
      <c r="G19" s="232">
        <v>0.11823463079387581</v>
      </c>
      <c r="H19" s="232">
        <v>0.1210217651477149</v>
      </c>
      <c r="I19" s="232">
        <v>3.4552223448051839E-2</v>
      </c>
      <c r="J19" s="232">
        <v>3.595741919149776E-2</v>
      </c>
      <c r="K19" s="232">
        <v>3.558859751990337E-2</v>
      </c>
      <c r="L19" s="232">
        <v>3.5404428301604458E-2</v>
      </c>
      <c r="M19" s="232">
        <v>6.7638284033214827E-2</v>
      </c>
      <c r="N19" s="232">
        <v>3.053729414390096E-2</v>
      </c>
      <c r="O19" s="232">
        <v>3.2264749343359267E-2</v>
      </c>
      <c r="P19" s="232">
        <v>7.0002357139184457E-2</v>
      </c>
      <c r="Q19" s="232">
        <v>6.3178211685479338E-2</v>
      </c>
      <c r="R19" s="232">
        <v>6.1641037188939082E-2</v>
      </c>
      <c r="S19" s="232">
        <v>9.0683488138919147E-2</v>
      </c>
      <c r="T19" s="232">
        <v>9.7599036566559827E-2</v>
      </c>
      <c r="U19" s="232">
        <v>0.11150455796209111</v>
      </c>
      <c r="V19" s="232">
        <v>0.13076094319103981</v>
      </c>
      <c r="W19" s="232">
        <v>0.1152730436594297</v>
      </c>
      <c r="DA19" s="71" t="s">
        <v>2243</v>
      </c>
    </row>
    <row r="20" spans="1:105" ht="12" customHeight="1" x14ac:dyDescent="0.25">
      <c r="A20" s="59" t="s">
        <v>160</v>
      </c>
      <c r="B20" s="232">
        <v>0.76554409749959607</v>
      </c>
      <c r="C20" s="232">
        <v>0.58090875807085773</v>
      </c>
      <c r="D20" s="232">
        <v>0.43974100149603862</v>
      </c>
      <c r="E20" s="232">
        <v>0.56783570485529611</v>
      </c>
      <c r="F20" s="232">
        <v>0.4946326531487707</v>
      </c>
      <c r="G20" s="232">
        <v>0.4666123281238102</v>
      </c>
      <c r="H20" s="232">
        <v>0.57362207117467745</v>
      </c>
      <c r="I20" s="232">
        <v>0.41876288869543982</v>
      </c>
      <c r="J20" s="232">
        <v>0.373202954167072</v>
      </c>
      <c r="K20" s="232">
        <v>0.3387527170769023</v>
      </c>
      <c r="L20" s="232">
        <v>0.367672195197431</v>
      </c>
      <c r="M20" s="232">
        <v>0.29285010536648148</v>
      </c>
      <c r="N20" s="232">
        <v>0.2120300814624809</v>
      </c>
      <c r="O20" s="232">
        <v>0.25176724991163529</v>
      </c>
      <c r="P20" s="232">
        <v>0.2422957012035637</v>
      </c>
      <c r="Q20" s="232">
        <v>0.2191317830952059</v>
      </c>
      <c r="R20" s="232">
        <v>0.1872145578935783</v>
      </c>
      <c r="S20" s="232">
        <v>0.14111455830058101</v>
      </c>
      <c r="T20" s="232">
        <v>0.13014381772948411</v>
      </c>
      <c r="U20" s="232">
        <v>0.11675015938382791</v>
      </c>
      <c r="V20" s="232">
        <v>9.1243118983732663E-2</v>
      </c>
      <c r="W20" s="232">
        <v>8.0211995614813264E-2</v>
      </c>
      <c r="DA20" s="71" t="s">
        <v>2244</v>
      </c>
    </row>
    <row r="21" spans="1:105" ht="12" customHeight="1" x14ac:dyDescent="0.25">
      <c r="A21" s="59" t="s">
        <v>70</v>
      </c>
      <c r="B21" s="232">
        <v>0.34471849931119181</v>
      </c>
      <c r="C21" s="232">
        <v>0.52403429839701376</v>
      </c>
      <c r="D21" s="232">
        <v>0.54962352285551164</v>
      </c>
      <c r="E21" s="232">
        <v>0.44783692561995742</v>
      </c>
      <c r="F21" s="232">
        <v>0.47542744489094507</v>
      </c>
      <c r="G21" s="232">
        <v>0.29996050215861508</v>
      </c>
      <c r="H21" s="232">
        <v>0.49125249944619731</v>
      </c>
      <c r="I21" s="232">
        <v>5.5063213901859052E-2</v>
      </c>
      <c r="J21" s="232">
        <v>5.7219907222095592E-2</v>
      </c>
      <c r="K21" s="232">
        <v>2.8361120346769741E-2</v>
      </c>
      <c r="L21" s="232">
        <v>2.8199555225029961E-2</v>
      </c>
      <c r="M21" s="232">
        <v>2.6907303491888801E-2</v>
      </c>
      <c r="N21" s="232">
        <v>2.4280347901537939E-2</v>
      </c>
      <c r="O21" s="232">
        <v>2.5651608173588091E-2</v>
      </c>
      <c r="P21" s="232">
        <v>2.7818499996766041E-2</v>
      </c>
      <c r="Q21" s="232">
        <v>2.508902238069155E-2</v>
      </c>
      <c r="R21" s="232">
        <v>0</v>
      </c>
      <c r="S21" s="232">
        <v>4.2707719222049162E-3</v>
      </c>
      <c r="T21" s="232">
        <v>5.874089075725647E-3</v>
      </c>
      <c r="U21" s="232">
        <v>0</v>
      </c>
      <c r="V21" s="232">
        <v>0</v>
      </c>
      <c r="W21" s="232">
        <v>0</v>
      </c>
      <c r="DA21" s="71" t="s">
        <v>2245</v>
      </c>
    </row>
    <row r="22" spans="1:105" ht="12" customHeight="1" x14ac:dyDescent="0.25">
      <c r="A22" s="59" t="s">
        <v>162</v>
      </c>
      <c r="B22" s="232">
        <v>1.2215005842909079</v>
      </c>
      <c r="C22" s="232">
        <v>1.1330771435363129</v>
      </c>
      <c r="D22" s="232">
        <v>1.0793772244950799</v>
      </c>
      <c r="E22" s="232">
        <v>1.8888095244231839</v>
      </c>
      <c r="F22" s="232">
        <v>0.99744226523131052</v>
      </c>
      <c r="G22" s="232">
        <v>1.0489085488201859</v>
      </c>
      <c r="H22" s="232">
        <v>1.2585581795601151</v>
      </c>
      <c r="I22" s="232">
        <v>0.9979508072193759</v>
      </c>
      <c r="J22" s="232">
        <v>1.1188312418996269</v>
      </c>
      <c r="K22" s="232">
        <v>1.025439669016603</v>
      </c>
      <c r="L22" s="232">
        <v>0.94974654565911265</v>
      </c>
      <c r="M22" s="232">
        <v>0.78776686017873765</v>
      </c>
      <c r="N22" s="232">
        <v>0.64113014267684743</v>
      </c>
      <c r="O22" s="232">
        <v>0.68844764165400962</v>
      </c>
      <c r="P22" s="232">
        <v>1.029619087936372</v>
      </c>
      <c r="Q22" s="232">
        <v>0.73310179330614078</v>
      </c>
      <c r="R22" s="232">
        <v>0.71894757888821836</v>
      </c>
      <c r="S22" s="232">
        <v>0.71924175433111281</v>
      </c>
      <c r="T22" s="232">
        <v>1.218124048273604</v>
      </c>
      <c r="U22" s="232">
        <v>0.88482090384927037</v>
      </c>
      <c r="V22" s="232">
        <v>0.9219660830207197</v>
      </c>
      <c r="W22" s="232">
        <v>0.98818617504982054</v>
      </c>
      <c r="DA22" s="71" t="s">
        <v>2246</v>
      </c>
    </row>
    <row r="23" spans="1:105" ht="12" customHeight="1" x14ac:dyDescent="0.25">
      <c r="A23" s="60" t="s">
        <v>2157</v>
      </c>
      <c r="B23" s="331">
        <v>0.56272075158498658</v>
      </c>
      <c r="C23" s="331">
        <v>0.61582302009812628</v>
      </c>
      <c r="D23" s="331">
        <v>0.61410540177399731</v>
      </c>
      <c r="E23" s="331">
        <v>0.61634958986599275</v>
      </c>
      <c r="F23" s="331">
        <v>0.79939292917261717</v>
      </c>
      <c r="G23" s="331">
        <v>0.91968249887303544</v>
      </c>
      <c r="H23" s="331">
        <v>1.0377681437755431</v>
      </c>
      <c r="I23" s="331">
        <v>1.272037137251494</v>
      </c>
      <c r="J23" s="331">
        <v>1.0939890236504819</v>
      </c>
      <c r="K23" s="331">
        <v>1.0586476119858561</v>
      </c>
      <c r="L23" s="331">
        <v>1.067736547768668</v>
      </c>
      <c r="M23" s="331">
        <v>1.1666107113782329</v>
      </c>
      <c r="N23" s="331">
        <v>1.3092173320037701</v>
      </c>
      <c r="O23" s="331">
        <v>1.2046835951180761</v>
      </c>
      <c r="P23" s="331">
        <v>1.1079317899497341</v>
      </c>
      <c r="Q23" s="331">
        <v>1.340383249520587</v>
      </c>
      <c r="R23" s="331">
        <v>1.359606066630656</v>
      </c>
      <c r="S23" s="331">
        <v>1.4642362430179969</v>
      </c>
      <c r="T23" s="331">
        <v>1.0391521891100399</v>
      </c>
      <c r="U23" s="331">
        <v>1.283777298895215</v>
      </c>
      <c r="V23" s="331">
        <v>1.226552921018174</v>
      </c>
      <c r="W23" s="331">
        <v>1.2390825707323141</v>
      </c>
      <c r="DA23" s="72" t="s">
        <v>2247</v>
      </c>
    </row>
    <row r="24" spans="1:105" ht="12" customHeight="1" x14ac:dyDescent="0.25">
      <c r="A24" s="60" t="s">
        <v>2159</v>
      </c>
      <c r="B24" s="331">
        <v>6.0544580879408907E-2</v>
      </c>
      <c r="C24" s="331">
        <v>6.1457106725971392E-2</v>
      </c>
      <c r="D24" s="331">
        <v>5.8866822253953441E-2</v>
      </c>
      <c r="E24" s="331">
        <v>7.0777655557175842E-2</v>
      </c>
      <c r="F24" s="331">
        <v>6.4699540760006308E-2</v>
      </c>
      <c r="G24" s="331">
        <v>6.6633301434847678E-2</v>
      </c>
      <c r="H24" s="331">
        <v>7.9741943217451317E-2</v>
      </c>
      <c r="I24" s="331">
        <v>6.9252463277460305E-2</v>
      </c>
      <c r="J24" s="331">
        <v>6.5118623292984207E-2</v>
      </c>
      <c r="K24" s="331">
        <v>6.086596489792629E-2</v>
      </c>
      <c r="L24" s="331">
        <v>6.0260678155316022E-2</v>
      </c>
      <c r="M24" s="331">
        <v>5.898232437459424E-2</v>
      </c>
      <c r="N24" s="331">
        <v>5.7332397135292382E-2</v>
      </c>
      <c r="O24" s="331">
        <v>5.6319093208553148E-2</v>
      </c>
      <c r="P24" s="331">
        <v>6.1115857489912273E-2</v>
      </c>
      <c r="Q24" s="331">
        <v>6.1100325585796103E-2</v>
      </c>
      <c r="R24" s="331">
        <v>5.9911685082654653E-2</v>
      </c>
      <c r="S24" s="331">
        <v>6.2495829812142037E-2</v>
      </c>
      <c r="T24" s="331">
        <v>6.0195447591983087E-2</v>
      </c>
      <c r="U24" s="331">
        <v>6.0377966590088698E-2</v>
      </c>
      <c r="V24" s="331">
        <v>5.9444068954531262E-2</v>
      </c>
      <c r="W24" s="331">
        <v>6.0675177805546529E-2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1.3819030794411864</v>
      </c>
      <c r="C25" s="263">
        <f t="shared" si="1"/>
        <v>1.3533788938409705</v>
      </c>
      <c r="D25" s="263">
        <f t="shared" si="1"/>
        <v>1.2745012885180724</v>
      </c>
      <c r="E25" s="263">
        <f t="shared" si="1"/>
        <v>1.6810255789913202</v>
      </c>
      <c r="F25" s="263">
        <f t="shared" si="1"/>
        <v>1.3225804417019988</v>
      </c>
      <c r="G25" s="263">
        <f t="shared" si="1"/>
        <v>1.3365686980098515</v>
      </c>
      <c r="H25" s="263">
        <f t="shared" si="1"/>
        <v>1.6289598967569561</v>
      </c>
      <c r="I25" s="263">
        <f t="shared" si="1"/>
        <v>1.2943721517244005</v>
      </c>
      <c r="J25" s="263">
        <f t="shared" si="1"/>
        <v>1.2474178042835269</v>
      </c>
      <c r="K25" s="263">
        <f t="shared" si="1"/>
        <v>1.1580253094745274</v>
      </c>
      <c r="L25" s="263">
        <f t="shared" si="1"/>
        <v>1.1404636137759827</v>
      </c>
      <c r="M25" s="263">
        <f t="shared" si="1"/>
        <v>1.0912525403741589</v>
      </c>
      <c r="N25" s="263">
        <f t="shared" si="1"/>
        <v>1.0338761796926499</v>
      </c>
      <c r="O25" s="263">
        <f t="shared" si="1"/>
        <v>1.0268790624587365</v>
      </c>
      <c r="P25" s="263">
        <f t="shared" si="1"/>
        <v>1.1539924062343332</v>
      </c>
      <c r="Q25" s="263">
        <f t="shared" si="1"/>
        <v>1.1099929025335913</v>
      </c>
      <c r="R25" s="263">
        <f t="shared" si="1"/>
        <v>1.0851458753109302</v>
      </c>
      <c r="S25" s="263">
        <f t="shared" si="1"/>
        <v>1.1282012025104351</v>
      </c>
      <c r="T25" s="263">
        <f t="shared" si="1"/>
        <v>1.1595857401579084</v>
      </c>
      <c r="U25" s="263">
        <f t="shared" si="1"/>
        <v>1.1169231303093146</v>
      </c>
      <c r="V25" s="263">
        <f t="shared" si="1"/>
        <v>1.1045305159855443</v>
      </c>
      <c r="W25" s="263">
        <f t="shared" si="1"/>
        <v>1.1288313467554196</v>
      </c>
      <c r="DA25" s="70"/>
    </row>
    <row r="26" spans="1:105" ht="12" customHeight="1" x14ac:dyDescent="0.25">
      <c r="A26" s="60" t="s">
        <v>2162</v>
      </c>
      <c r="B26" s="331">
        <v>1.098600655593734</v>
      </c>
      <c r="C26" s="331">
        <v>1.045524290739108</v>
      </c>
      <c r="D26" s="331">
        <v>0.96860482305082229</v>
      </c>
      <c r="E26" s="331">
        <v>1.36869501288988</v>
      </c>
      <c r="F26" s="331">
        <v>0.92981113718717001</v>
      </c>
      <c r="G26" s="331">
        <v>0.88824333423354096</v>
      </c>
      <c r="H26" s="331">
        <v>1.121000766305595</v>
      </c>
      <c r="I26" s="331">
        <v>0.68469506057487572</v>
      </c>
      <c r="J26" s="331">
        <v>0.7205506920364968</v>
      </c>
      <c r="K26" s="331">
        <v>0.64915550180008097</v>
      </c>
      <c r="L26" s="331">
        <v>0.62773760199235373</v>
      </c>
      <c r="M26" s="331">
        <v>0.53416479685014651</v>
      </c>
      <c r="N26" s="331">
        <v>0.41271721190216692</v>
      </c>
      <c r="O26" s="331">
        <v>0.45369602231026912</v>
      </c>
      <c r="P26" s="331">
        <v>0.62260711194358476</v>
      </c>
      <c r="Q26" s="331">
        <v>0.47295491384887173</v>
      </c>
      <c r="R26" s="331">
        <v>0.43991053362306171</v>
      </c>
      <c r="S26" s="331">
        <v>0.43423207849673551</v>
      </c>
      <c r="T26" s="331">
        <v>0.6598822689297158</v>
      </c>
      <c r="U26" s="331">
        <v>0.50594346417963143</v>
      </c>
      <c r="V26" s="331">
        <v>0.51998642963431463</v>
      </c>
      <c r="W26" s="331">
        <v>0.53803237014730154</v>
      </c>
      <c r="DA26" s="72" t="s">
        <v>2249</v>
      </c>
    </row>
    <row r="27" spans="1:105" ht="12" customHeight="1" x14ac:dyDescent="0.25">
      <c r="A27" s="59" t="s">
        <v>30</v>
      </c>
      <c r="B27" s="232">
        <v>1.9992461531905401E-2</v>
      </c>
      <c r="C27" s="232">
        <v>9.8327068185743525E-3</v>
      </c>
      <c r="D27" s="232">
        <v>1.003170417067858E-2</v>
      </c>
      <c r="E27" s="232">
        <v>1.026752660245326E-2</v>
      </c>
      <c r="F27" s="232">
        <v>0</v>
      </c>
      <c r="G27" s="232">
        <v>9.2815115533195439E-3</v>
      </c>
      <c r="H27" s="232">
        <v>9.8850775198208295E-3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2250</v>
      </c>
    </row>
    <row r="28" spans="1:105" ht="12" customHeight="1" x14ac:dyDescent="0.25">
      <c r="A28" s="59" t="s">
        <v>33</v>
      </c>
      <c r="B28" s="232">
        <v>1.871583901560319E-2</v>
      </c>
      <c r="C28" s="232">
        <v>1.840967482772218E-2</v>
      </c>
      <c r="D28" s="232">
        <v>1.8235960313493869E-2</v>
      </c>
      <c r="E28" s="232">
        <v>3.8208324969955167E-2</v>
      </c>
      <c r="F28" s="232">
        <v>3.5491881154885489E-2</v>
      </c>
      <c r="G28" s="232">
        <v>5.3743013997216302E-2</v>
      </c>
      <c r="H28" s="232">
        <v>5.5009893248961293E-2</v>
      </c>
      <c r="I28" s="232">
        <v>1.5705556112750839E-2</v>
      </c>
      <c r="J28" s="232">
        <v>1.63442814506808E-2</v>
      </c>
      <c r="K28" s="232">
        <v>1.6176635236319719E-2</v>
      </c>
      <c r="L28" s="232">
        <v>1.6092921955274762E-2</v>
      </c>
      <c r="M28" s="232">
        <v>3.0744674560552191E-2</v>
      </c>
      <c r="N28" s="232">
        <v>1.388058824722771E-2</v>
      </c>
      <c r="O28" s="232">
        <v>1.466579515607239E-2</v>
      </c>
      <c r="P28" s="232">
        <v>3.1819253245083841E-2</v>
      </c>
      <c r="Q28" s="232">
        <v>2.871736894794516E-2</v>
      </c>
      <c r="R28" s="232">
        <v>2.8018653267699579E-2</v>
      </c>
      <c r="S28" s="232">
        <v>4.1219767335872341E-2</v>
      </c>
      <c r="T28" s="232">
        <v>4.4363198439345407E-2</v>
      </c>
      <c r="U28" s="232">
        <v>5.0683889982768668E-2</v>
      </c>
      <c r="V28" s="232">
        <v>5.9436792359563569E-2</v>
      </c>
      <c r="W28" s="232">
        <v>5.2396838027013511E-2</v>
      </c>
      <c r="DA28" s="71" t="s">
        <v>2251</v>
      </c>
    </row>
    <row r="29" spans="1:105" ht="12" customHeight="1" x14ac:dyDescent="0.25">
      <c r="A29" s="59" t="s">
        <v>160</v>
      </c>
      <c r="B29" s="232">
        <v>0.34797458977254359</v>
      </c>
      <c r="C29" s="232">
        <v>0.26404943548675353</v>
      </c>
      <c r="D29" s="232">
        <v>0.1998822734072902</v>
      </c>
      <c r="E29" s="232">
        <v>0.25810713857058898</v>
      </c>
      <c r="F29" s="232">
        <v>0.2248330241585321</v>
      </c>
      <c r="G29" s="232">
        <v>0.2120965127835501</v>
      </c>
      <c r="H29" s="232">
        <v>0.2607373050793988</v>
      </c>
      <c r="I29" s="232">
        <v>0.19034676758883631</v>
      </c>
      <c r="J29" s="232">
        <v>0.16963770643957821</v>
      </c>
      <c r="K29" s="232">
        <v>0.15397850776222841</v>
      </c>
      <c r="L29" s="232">
        <v>0.16712372508974141</v>
      </c>
      <c r="M29" s="232">
        <v>0.13311368425749151</v>
      </c>
      <c r="N29" s="232">
        <v>9.6377309755673102E-2</v>
      </c>
      <c r="O29" s="232">
        <v>0.1144396590507433</v>
      </c>
      <c r="P29" s="232">
        <v>0.1101344096379835</v>
      </c>
      <c r="Q29" s="232">
        <v>9.9605355952366359E-2</v>
      </c>
      <c r="R29" s="232">
        <v>8.5097526315262823E-2</v>
      </c>
      <c r="S29" s="232">
        <v>6.4142981045718653E-2</v>
      </c>
      <c r="T29" s="232">
        <v>5.9156280786129167E-2</v>
      </c>
      <c r="U29" s="232">
        <v>5.3068254265376313E-2</v>
      </c>
      <c r="V29" s="232">
        <v>4.1474144992605752E-2</v>
      </c>
      <c r="W29" s="232">
        <v>3.6459998006733288E-2</v>
      </c>
      <c r="DA29" s="71" t="s">
        <v>2252</v>
      </c>
    </row>
    <row r="30" spans="1:105" ht="12" customHeight="1" x14ac:dyDescent="0.25">
      <c r="A30" s="59" t="s">
        <v>70</v>
      </c>
      <c r="B30" s="232">
        <v>0.15669022695963261</v>
      </c>
      <c r="C30" s="232">
        <v>0.2381974083622789</v>
      </c>
      <c r="D30" s="232">
        <v>0.2498288740252326</v>
      </c>
      <c r="E30" s="232">
        <v>0.20356223891816241</v>
      </c>
      <c r="F30" s="232">
        <v>0.21610338404133869</v>
      </c>
      <c r="G30" s="232">
        <v>0.13634568279937051</v>
      </c>
      <c r="H30" s="232">
        <v>0.22329659065736229</v>
      </c>
      <c r="I30" s="232">
        <v>2.5028733591754108E-2</v>
      </c>
      <c r="J30" s="232">
        <v>2.6009048737316191E-2</v>
      </c>
      <c r="K30" s="232">
        <v>1.289141833944079E-2</v>
      </c>
      <c r="L30" s="232">
        <v>1.2817979647740891E-2</v>
      </c>
      <c r="M30" s="232">
        <v>1.223059249631309E-2</v>
      </c>
      <c r="N30" s="232">
        <v>1.103652177342633E-2</v>
      </c>
      <c r="O30" s="232">
        <v>1.165982189708549E-2</v>
      </c>
      <c r="P30" s="232">
        <v>1.2644772725802739E-2</v>
      </c>
      <c r="Q30" s="232">
        <v>1.1404101082132519E-2</v>
      </c>
      <c r="R30" s="232">
        <v>0</v>
      </c>
      <c r="S30" s="232">
        <v>1.9412599646385989E-3</v>
      </c>
      <c r="T30" s="232">
        <v>2.6700404889662042E-3</v>
      </c>
      <c r="U30" s="232">
        <v>0</v>
      </c>
      <c r="V30" s="232">
        <v>0</v>
      </c>
      <c r="W30" s="232">
        <v>0</v>
      </c>
      <c r="DA30" s="71" t="s">
        <v>2253</v>
      </c>
    </row>
    <row r="31" spans="1:105" ht="12" customHeight="1" x14ac:dyDescent="0.25">
      <c r="A31" s="59" t="s">
        <v>162</v>
      </c>
      <c r="B31" s="232">
        <v>0.55522753831404925</v>
      </c>
      <c r="C31" s="232">
        <v>0.51503506524377862</v>
      </c>
      <c r="D31" s="232">
        <v>0.49062601113412713</v>
      </c>
      <c r="E31" s="232">
        <v>0.85854978382871983</v>
      </c>
      <c r="F31" s="232">
        <v>0.45338284783241378</v>
      </c>
      <c r="G31" s="232">
        <v>0.47677661310008462</v>
      </c>
      <c r="H31" s="232">
        <v>0.57207189980005224</v>
      </c>
      <c r="I31" s="232">
        <v>0.45361400328153451</v>
      </c>
      <c r="J31" s="232">
        <v>0.50855965540892156</v>
      </c>
      <c r="K31" s="232">
        <v>0.46610894046209211</v>
      </c>
      <c r="L31" s="232">
        <v>0.43170297529959673</v>
      </c>
      <c r="M31" s="232">
        <v>0.35807584553578969</v>
      </c>
      <c r="N31" s="232">
        <v>0.29142279212583982</v>
      </c>
      <c r="O31" s="232">
        <v>0.3129307462063679</v>
      </c>
      <c r="P31" s="232">
        <v>0.4680086763347146</v>
      </c>
      <c r="Q31" s="232">
        <v>0.33322808786642771</v>
      </c>
      <c r="R31" s="232">
        <v>0.32679435404009932</v>
      </c>
      <c r="S31" s="232">
        <v>0.32692807015050601</v>
      </c>
      <c r="T31" s="232">
        <v>0.553692749215275</v>
      </c>
      <c r="U31" s="232">
        <v>0.40219131993148638</v>
      </c>
      <c r="V31" s="232">
        <v>0.4190754922821453</v>
      </c>
      <c r="W31" s="232">
        <v>0.44917553411355471</v>
      </c>
      <c r="DA31" s="71" t="s">
        <v>2254</v>
      </c>
    </row>
    <row r="32" spans="1:105" ht="12" customHeight="1" x14ac:dyDescent="0.25">
      <c r="A32" s="60" t="s">
        <v>2169</v>
      </c>
      <c r="B32" s="331">
        <v>0.25578215981135749</v>
      </c>
      <c r="C32" s="331">
        <v>0.2799195545900573</v>
      </c>
      <c r="D32" s="331">
        <v>0.27913881898818049</v>
      </c>
      <c r="E32" s="331">
        <v>0.28015890448454212</v>
      </c>
      <c r="F32" s="331">
        <v>0.36336042235118959</v>
      </c>
      <c r="G32" s="331">
        <v>0.41803749948774332</v>
      </c>
      <c r="H32" s="331">
        <v>0.47171279262524679</v>
      </c>
      <c r="I32" s="331">
        <v>0.57819869875067931</v>
      </c>
      <c r="J32" s="331">
        <v>0.49726773802294649</v>
      </c>
      <c r="K32" s="331">
        <v>0.48120345999357078</v>
      </c>
      <c r="L32" s="331">
        <v>0.48533479444030347</v>
      </c>
      <c r="M32" s="331">
        <v>0.53027759608101499</v>
      </c>
      <c r="N32" s="331">
        <v>0.59509878727444088</v>
      </c>
      <c r="O32" s="331">
        <v>0.54758345232639782</v>
      </c>
      <c r="P32" s="331">
        <v>0.50360535906806103</v>
      </c>
      <c r="Q32" s="331">
        <v>0.60926511341844869</v>
      </c>
      <c r="R32" s="331">
        <v>0.61800275755938916</v>
      </c>
      <c r="S32" s="331">
        <v>0.66556192864454433</v>
      </c>
      <c r="T32" s="331">
        <v>0.47234190414092742</v>
      </c>
      <c r="U32" s="331">
        <v>0.58353513586146122</v>
      </c>
      <c r="V32" s="331">
        <v>0.55752405500826108</v>
      </c>
      <c r="W32" s="331">
        <v>0.56321935033286974</v>
      </c>
      <c r="DA32" s="72" t="s">
        <v>2255</v>
      </c>
    </row>
    <row r="33" spans="1:105" ht="12" customHeight="1" x14ac:dyDescent="0.25">
      <c r="A33" s="60" t="s">
        <v>2171</v>
      </c>
      <c r="B33" s="331">
        <v>2.7520264036094949E-2</v>
      </c>
      <c r="C33" s="331">
        <v>2.7935048511805189E-2</v>
      </c>
      <c r="D33" s="331">
        <v>2.6757646479069742E-2</v>
      </c>
      <c r="E33" s="331">
        <v>3.2171661616898113E-2</v>
      </c>
      <c r="F33" s="331">
        <v>2.9408882163639231E-2</v>
      </c>
      <c r="G33" s="331">
        <v>3.028786428856713E-2</v>
      </c>
      <c r="H33" s="331">
        <v>3.6246337826114243E-2</v>
      </c>
      <c r="I33" s="331">
        <v>3.1478392398845589E-2</v>
      </c>
      <c r="J33" s="331">
        <v>2.9599374224083728E-2</v>
      </c>
      <c r="K33" s="331">
        <v>2.7666347680875589E-2</v>
      </c>
      <c r="L33" s="331">
        <v>2.7391217343325461E-2</v>
      </c>
      <c r="M33" s="331">
        <v>2.6810147442997371E-2</v>
      </c>
      <c r="N33" s="331">
        <v>2.6060180516041989E-2</v>
      </c>
      <c r="O33" s="331">
        <v>2.559958782206961E-2</v>
      </c>
      <c r="P33" s="331">
        <v>2.7779935222687381E-2</v>
      </c>
      <c r="Q33" s="331">
        <v>2.7772875266270949E-2</v>
      </c>
      <c r="R33" s="331">
        <v>2.7232584128479381E-2</v>
      </c>
      <c r="S33" s="331">
        <v>2.840719536915547E-2</v>
      </c>
      <c r="T33" s="331">
        <v>2.7361567087265049E-2</v>
      </c>
      <c r="U33" s="331">
        <v>2.744453026822213E-2</v>
      </c>
      <c r="V33" s="331">
        <v>2.7020031342968751E-2</v>
      </c>
      <c r="W33" s="331">
        <v>2.757962627524841E-2</v>
      </c>
      <c r="DA33" s="72" t="s">
        <v>2256</v>
      </c>
    </row>
    <row r="34" spans="1:105" ht="12" customHeight="1" x14ac:dyDescent="0.25">
      <c r="A34" s="57" t="s">
        <v>2173</v>
      </c>
      <c r="B34" s="263">
        <v>22.537427995140369</v>
      </c>
      <c r="C34" s="263">
        <v>21.766757353856871</v>
      </c>
      <c r="D34" s="263">
        <v>20.337198180492098</v>
      </c>
      <c r="E34" s="263">
        <v>27.725712308095829</v>
      </c>
      <c r="F34" s="263">
        <v>20.59099798674665</v>
      </c>
      <c r="G34" s="263">
        <v>20.68694758647981</v>
      </c>
      <c r="H34" s="263">
        <v>25.587372029607341</v>
      </c>
      <c r="I34" s="263">
        <v>18.40383867975828</v>
      </c>
      <c r="J34" s="263">
        <v>18.35899114846255</v>
      </c>
      <c r="K34" s="263">
        <v>16.876220010953869</v>
      </c>
      <c r="L34" s="263">
        <v>16.520143332206679</v>
      </c>
      <c r="M34" s="263">
        <v>15.108378190559311</v>
      </c>
      <c r="N34" s="263">
        <v>13.15450811422027</v>
      </c>
      <c r="O34" s="263">
        <v>13.589410069642691</v>
      </c>
      <c r="P34" s="263">
        <v>16.465980953685911</v>
      </c>
      <c r="Q34" s="263">
        <v>14.43930156451945</v>
      </c>
      <c r="R34" s="263">
        <v>13.887678805283739</v>
      </c>
      <c r="S34" s="263">
        <v>14.13778215055898</v>
      </c>
      <c r="T34" s="263">
        <v>16.96313105624148</v>
      </c>
      <c r="U34" s="263">
        <v>15.052435850124841</v>
      </c>
      <c r="V34" s="263">
        <v>15.09208882382889</v>
      </c>
      <c r="W34" s="263">
        <v>15.459119332651509</v>
      </c>
      <c r="DA34" s="70" t="s">
        <v>2257</v>
      </c>
    </row>
    <row r="35" spans="1:105" ht="12" customHeight="1" x14ac:dyDescent="0.25">
      <c r="A35" s="64" t="s">
        <v>30</v>
      </c>
      <c r="B35" s="231">
        <v>0.40350535505913859</v>
      </c>
      <c r="C35" s="231">
        <v>0.20228704656350199</v>
      </c>
      <c r="D35" s="231">
        <v>0.2086576438967451</v>
      </c>
      <c r="E35" s="231">
        <v>0.202205130385783</v>
      </c>
      <c r="F35" s="231">
        <v>0</v>
      </c>
      <c r="G35" s="231">
        <v>0.1959524994735955</v>
      </c>
      <c r="H35" s="231">
        <v>0.2031008899809931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0.38150460228301403</v>
      </c>
      <c r="C37" s="231">
        <v>0.38251506840549199</v>
      </c>
      <c r="D37" s="231">
        <v>0.38308545917454218</v>
      </c>
      <c r="E37" s="231">
        <v>0.75996182902255149</v>
      </c>
      <c r="F37" s="231">
        <v>0.76815818365035315</v>
      </c>
      <c r="G37" s="231">
        <v>1.145939166961661</v>
      </c>
      <c r="H37" s="231">
        <v>1.1415107242857589</v>
      </c>
      <c r="I37" s="231">
        <v>0.37655606660697521</v>
      </c>
      <c r="J37" s="231">
        <v>0.37480189577838441</v>
      </c>
      <c r="K37" s="231">
        <v>0.37508046371258319</v>
      </c>
      <c r="L37" s="231">
        <v>0.37518249994538527</v>
      </c>
      <c r="M37" s="231">
        <v>0.75345398202859537</v>
      </c>
      <c r="N37" s="231">
        <v>0.38107571013251601</v>
      </c>
      <c r="O37" s="231">
        <v>0.37862446861095872</v>
      </c>
      <c r="P37" s="231">
        <v>0.75140809275685061</v>
      </c>
      <c r="Q37" s="231">
        <v>0.75919632983580865</v>
      </c>
      <c r="R37" s="231">
        <v>0.76105627186951808</v>
      </c>
      <c r="S37" s="231">
        <v>1.151772674602789</v>
      </c>
      <c r="T37" s="231">
        <v>1.0116898550171709</v>
      </c>
      <c r="U37" s="231">
        <v>1.2552043388299861</v>
      </c>
      <c r="V37" s="231">
        <v>1.4578487145634711</v>
      </c>
      <c r="W37" s="231">
        <v>1.285785636367728</v>
      </c>
      <c r="DA37" s="73" t="s">
        <v>2260</v>
      </c>
    </row>
    <row r="38" spans="1:105" ht="12" customHeight="1" x14ac:dyDescent="0.25">
      <c r="A38" s="64" t="s">
        <v>160</v>
      </c>
      <c r="B38" s="231">
        <v>7.2280204909275181</v>
      </c>
      <c r="C38" s="231">
        <v>5.5907366679660164</v>
      </c>
      <c r="D38" s="231">
        <v>4.278806755043143</v>
      </c>
      <c r="E38" s="231">
        <v>5.231366652711241</v>
      </c>
      <c r="F38" s="231">
        <v>4.9586460381987054</v>
      </c>
      <c r="G38" s="231">
        <v>4.6084452873202837</v>
      </c>
      <c r="H38" s="231">
        <v>5.5134536675305856</v>
      </c>
      <c r="I38" s="231">
        <v>4.650538019946044</v>
      </c>
      <c r="J38" s="231">
        <v>3.9640552753093812</v>
      </c>
      <c r="K38" s="231">
        <v>3.6381258745207141</v>
      </c>
      <c r="L38" s="231">
        <v>3.970334870849535</v>
      </c>
      <c r="M38" s="231">
        <v>3.3242287334253628</v>
      </c>
      <c r="N38" s="231">
        <v>2.6962462776482181</v>
      </c>
      <c r="O38" s="231">
        <v>3.0106549249818508</v>
      </c>
      <c r="P38" s="231">
        <v>2.6502709502257411</v>
      </c>
      <c r="Q38" s="231">
        <v>2.6833264215650359</v>
      </c>
      <c r="R38" s="231">
        <v>2.355417033610224</v>
      </c>
      <c r="S38" s="231">
        <v>1.8263825022853479</v>
      </c>
      <c r="T38" s="231">
        <v>1.374696319599281</v>
      </c>
      <c r="U38" s="231">
        <v>1.3392469211636471</v>
      </c>
      <c r="V38" s="231">
        <v>1.0366112057443539</v>
      </c>
      <c r="W38" s="231">
        <v>0.911720025545667</v>
      </c>
      <c r="DA38" s="73" t="s">
        <v>2261</v>
      </c>
    </row>
    <row r="39" spans="1:105" ht="12" customHeight="1" x14ac:dyDescent="0.25">
      <c r="A39" s="64" t="s">
        <v>70</v>
      </c>
      <c r="B39" s="231">
        <v>3.1553761818084158</v>
      </c>
      <c r="C39" s="231">
        <v>4.8894298010218096</v>
      </c>
      <c r="D39" s="231">
        <v>5.1847570739046631</v>
      </c>
      <c r="E39" s="231">
        <v>3.9999056949416141</v>
      </c>
      <c r="F39" s="231">
        <v>4.6206381942877668</v>
      </c>
      <c r="G39" s="231">
        <v>2.8721008708985099</v>
      </c>
      <c r="H39" s="231">
        <v>4.5776231719695666</v>
      </c>
      <c r="I39" s="231">
        <v>0.5928351675918283</v>
      </c>
      <c r="J39" s="231">
        <v>0.58922229042596086</v>
      </c>
      <c r="K39" s="231">
        <v>0.29529473672242829</v>
      </c>
      <c r="L39" s="231">
        <v>0.29522015119191453</v>
      </c>
      <c r="M39" s="231">
        <v>0.29611000488373068</v>
      </c>
      <c r="N39" s="231">
        <v>0.29933284494652868</v>
      </c>
      <c r="O39" s="231">
        <v>0.29738135203247701</v>
      </c>
      <c r="P39" s="231">
        <v>0.29499568654740183</v>
      </c>
      <c r="Q39" s="231">
        <v>0.29784427931980501</v>
      </c>
      <c r="R39" s="231">
        <v>0</v>
      </c>
      <c r="S39" s="231">
        <v>5.358752333289904E-2</v>
      </c>
      <c r="T39" s="231">
        <v>6.0153533740790743E-2</v>
      </c>
      <c r="U39" s="231">
        <v>0</v>
      </c>
      <c r="V39" s="231">
        <v>0</v>
      </c>
      <c r="W39" s="231">
        <v>0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1.1943464886247921E-3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11.290596481226039</v>
      </c>
      <c r="C41" s="231">
        <v>10.675657598605721</v>
      </c>
      <c r="D41" s="231">
        <v>10.281891248473009</v>
      </c>
      <c r="E41" s="231">
        <v>17.03549161877962</v>
      </c>
      <c r="F41" s="231">
        <v>9.7890858379466721</v>
      </c>
      <c r="G41" s="231">
        <v>10.141679842581141</v>
      </c>
      <c r="H41" s="231">
        <v>11.84254972874157</v>
      </c>
      <c r="I41" s="231">
        <v>10.84971150857484</v>
      </c>
      <c r="J41" s="231">
        <v>11.634112480961271</v>
      </c>
      <c r="K41" s="231">
        <v>10.7814976424155</v>
      </c>
      <c r="L41" s="231">
        <v>10.040333004687231</v>
      </c>
      <c r="M41" s="231">
        <v>8.7542161559109015</v>
      </c>
      <c r="N41" s="231">
        <v>7.9814595777330384</v>
      </c>
      <c r="O41" s="231">
        <v>8.0594741264285421</v>
      </c>
      <c r="P41" s="231">
        <v>11.025421388007169</v>
      </c>
      <c r="Q41" s="231">
        <v>8.7883321141220758</v>
      </c>
      <c r="R41" s="231">
        <v>8.8552222313725117</v>
      </c>
      <c r="S41" s="231">
        <v>9.1131570180521351</v>
      </c>
      <c r="T41" s="231">
        <v>12.59646803983229</v>
      </c>
      <c r="U41" s="231">
        <v>9.9364806982554423</v>
      </c>
      <c r="V41" s="231">
        <v>10.254270413262811</v>
      </c>
      <c r="W41" s="231">
        <v>10.996006573510909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7.8424883836246101E-2</v>
      </c>
      <c r="C43" s="231">
        <v>2.6131171294333521E-2</v>
      </c>
      <c r="D43" s="231">
        <v>0</v>
      </c>
      <c r="E43" s="231">
        <v>0</v>
      </c>
      <c r="F43" s="231">
        <v>0</v>
      </c>
      <c r="G43" s="231">
        <v>0</v>
      </c>
      <c r="H43" s="231">
        <v>2.6131171294389601E-2</v>
      </c>
      <c r="I43" s="231">
        <v>0</v>
      </c>
      <c r="J43" s="231">
        <v>0</v>
      </c>
      <c r="K43" s="231">
        <v>0</v>
      </c>
      <c r="L43" s="231">
        <v>0</v>
      </c>
      <c r="M43" s="231">
        <v>0.13071859638162531</v>
      </c>
      <c r="N43" s="231">
        <v>0.2004226331399046</v>
      </c>
      <c r="O43" s="231">
        <v>0.42697643757176229</v>
      </c>
      <c r="P43" s="231">
        <v>0.49668047432661511</v>
      </c>
      <c r="Q43" s="231">
        <v>0.55769503395574482</v>
      </c>
      <c r="R43" s="231">
        <v>0.38340357211349629</v>
      </c>
      <c r="S43" s="231">
        <v>0.40652322786430661</v>
      </c>
      <c r="T43" s="231">
        <v>0.39290866803225077</v>
      </c>
      <c r="U43" s="231">
        <v>0.58928457716293081</v>
      </c>
      <c r="V43" s="231">
        <v>0.46596928981427632</v>
      </c>
      <c r="W43" s="231">
        <v>0.52321945501609957</v>
      </c>
      <c r="DA43" s="73" t="s">
        <v>2266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0.49678138225501561</v>
      </c>
      <c r="F44" s="231">
        <v>0.45446973266315632</v>
      </c>
      <c r="G44" s="231">
        <v>1.722829919244621</v>
      </c>
      <c r="H44" s="231">
        <v>2.283002675804477</v>
      </c>
      <c r="I44" s="231">
        <v>1.9341979170385859</v>
      </c>
      <c r="J44" s="231">
        <v>1.7967992059875539</v>
      </c>
      <c r="K44" s="231">
        <v>1.786221293582642</v>
      </c>
      <c r="L44" s="231">
        <v>1.839072805532614</v>
      </c>
      <c r="M44" s="231">
        <v>1.8496507179290911</v>
      </c>
      <c r="N44" s="231">
        <v>1.595971070620066</v>
      </c>
      <c r="O44" s="231">
        <v>1.4162987600171011</v>
      </c>
      <c r="P44" s="231">
        <v>1.24720436182213</v>
      </c>
      <c r="Q44" s="231">
        <v>1.352907385720981</v>
      </c>
      <c r="R44" s="231">
        <v>1.5325796963179921</v>
      </c>
      <c r="S44" s="231">
        <v>1.5851648579328801</v>
      </c>
      <c r="T44" s="231">
        <v>1.527214640019698</v>
      </c>
      <c r="U44" s="231">
        <v>1.9322193147128299</v>
      </c>
      <c r="V44" s="231">
        <v>1.8773892004439829</v>
      </c>
      <c r="W44" s="231">
        <v>1.7423876422111031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3.6855513541382527</v>
      </c>
      <c r="C45" s="263">
        <f t="shared" si="2"/>
        <v>3.5866274132052145</v>
      </c>
      <c r="D45" s="263">
        <f t="shared" si="2"/>
        <v>3.3645016107965935</v>
      </c>
      <c r="E45" s="263">
        <f t="shared" si="2"/>
        <v>4.5038317048640115</v>
      </c>
      <c r="F45" s="263">
        <f t="shared" si="2"/>
        <v>3.4393811072773062</v>
      </c>
      <c r="G45" s="263">
        <f t="shared" si="2"/>
        <v>3.4515536897875729</v>
      </c>
      <c r="H45" s="263">
        <f t="shared" si="2"/>
        <v>4.2459187683356765</v>
      </c>
      <c r="I45" s="263">
        <f t="shared" si="2"/>
        <v>3.1452874831134685</v>
      </c>
      <c r="J45" s="263">
        <f t="shared" si="2"/>
        <v>3.1088034571904051</v>
      </c>
      <c r="K45" s="263">
        <f t="shared" si="2"/>
        <v>2.8643026810298311</v>
      </c>
      <c r="L45" s="263">
        <f t="shared" si="2"/>
        <v>2.8073453853209935</v>
      </c>
      <c r="M45" s="263">
        <f t="shared" si="2"/>
        <v>2.5972180439475658</v>
      </c>
      <c r="N45" s="263">
        <f t="shared" si="2"/>
        <v>2.3104093365958538</v>
      </c>
      <c r="O45" s="263">
        <f t="shared" si="2"/>
        <v>2.3658406917993058</v>
      </c>
      <c r="P45" s="263">
        <f t="shared" si="2"/>
        <v>2.8169248862376803</v>
      </c>
      <c r="Q45" s="263">
        <f t="shared" si="2"/>
        <v>2.5269790549561182</v>
      </c>
      <c r="R45" s="263">
        <f t="shared" si="2"/>
        <v>2.4375637063605642</v>
      </c>
      <c r="S45" s="263">
        <f t="shared" si="2"/>
        <v>2.4945185764580065</v>
      </c>
      <c r="T45" s="263">
        <f t="shared" si="2"/>
        <v>2.8797879409540825</v>
      </c>
      <c r="U45" s="263">
        <f t="shared" si="2"/>
        <v>2.6051859912146846</v>
      </c>
      <c r="V45" s="263">
        <f t="shared" si="2"/>
        <v>2.6043320075037797</v>
      </c>
      <c r="W45" s="263">
        <f t="shared" si="2"/>
        <v>2.6685407138174506</v>
      </c>
      <c r="DA45" s="70"/>
    </row>
    <row r="46" spans="1:105" ht="12" customHeight="1" x14ac:dyDescent="0.25">
      <c r="A46" s="165" t="s">
        <v>2186</v>
      </c>
      <c r="B46" s="348">
        <v>1.6553307045636021</v>
      </c>
      <c r="C46" s="348">
        <v>1.6021141876293781</v>
      </c>
      <c r="D46" s="348">
        <v>1.498826941028679</v>
      </c>
      <c r="E46" s="348">
        <v>2.0356949538120448</v>
      </c>
      <c r="F46" s="348">
        <v>1.509889444441181</v>
      </c>
      <c r="G46" s="348">
        <v>1.5000930287795999</v>
      </c>
      <c r="H46" s="348">
        <v>1.8534613714769279</v>
      </c>
      <c r="I46" s="348">
        <v>1.329904298808265</v>
      </c>
      <c r="J46" s="348">
        <v>1.329369901134859</v>
      </c>
      <c r="K46" s="348">
        <v>1.220581863718373</v>
      </c>
      <c r="L46" s="348">
        <v>1.1929077687701211</v>
      </c>
      <c r="M46" s="348">
        <v>1.089965150449089</v>
      </c>
      <c r="N46" s="348">
        <v>0.95055056294984519</v>
      </c>
      <c r="O46" s="348">
        <v>0.98415079261878757</v>
      </c>
      <c r="P46" s="348">
        <v>1.1994100611073599</v>
      </c>
      <c r="Q46" s="348">
        <v>1.04886717881602</v>
      </c>
      <c r="R46" s="348">
        <v>1.006811703851489</v>
      </c>
      <c r="S46" s="348">
        <v>1.0260325594088879</v>
      </c>
      <c r="T46" s="348">
        <v>1.2354255246425061</v>
      </c>
      <c r="U46" s="348">
        <v>1.090681070162181</v>
      </c>
      <c r="V46" s="348">
        <v>1.0945273026206539</v>
      </c>
      <c r="W46" s="348">
        <v>1.123724205963099</v>
      </c>
      <c r="DA46" s="167" t="s">
        <v>2268</v>
      </c>
    </row>
    <row r="47" spans="1:105" ht="12" customHeight="1" x14ac:dyDescent="0.25">
      <c r="A47" s="59" t="s">
        <v>30</v>
      </c>
      <c r="B47" s="232">
        <v>3.0123899221309019E-2</v>
      </c>
      <c r="C47" s="232">
        <v>1.5067195699204479E-2</v>
      </c>
      <c r="D47" s="232">
        <v>1.552314020911486E-2</v>
      </c>
      <c r="E47" s="232">
        <v>1.527115383332422E-2</v>
      </c>
      <c r="F47" s="232">
        <v>0</v>
      </c>
      <c r="G47" s="232">
        <v>1.5674906009495851E-2</v>
      </c>
      <c r="H47" s="232">
        <v>1.6343975747156819E-2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2269</v>
      </c>
    </row>
    <row r="48" spans="1:105" ht="12" customHeight="1" x14ac:dyDescent="0.25">
      <c r="A48" s="59" t="s">
        <v>33</v>
      </c>
      <c r="B48" s="232">
        <v>2.820033178248367E-2</v>
      </c>
      <c r="C48" s="232">
        <v>2.821015397957595E-2</v>
      </c>
      <c r="D48" s="232">
        <v>2.8218472552412891E-2</v>
      </c>
      <c r="E48" s="232">
        <v>5.6828214907221578E-2</v>
      </c>
      <c r="F48" s="232">
        <v>5.7634087801139232E-2</v>
      </c>
      <c r="G48" s="232">
        <v>9.0762877170808928E-2</v>
      </c>
      <c r="H48" s="232">
        <v>9.0953293923283801E-2</v>
      </c>
      <c r="I48" s="232">
        <v>3.050538523234702E-2</v>
      </c>
      <c r="J48" s="232">
        <v>3.0154153005950261E-2</v>
      </c>
      <c r="K48" s="232">
        <v>3.041629860747945E-2</v>
      </c>
      <c r="L48" s="232">
        <v>3.0581841141471632E-2</v>
      </c>
      <c r="M48" s="232">
        <v>6.273461678962261E-2</v>
      </c>
      <c r="N48" s="232">
        <v>3.1969107640717781E-2</v>
      </c>
      <c r="O48" s="232">
        <v>3.181282889309283E-2</v>
      </c>
      <c r="P48" s="232">
        <v>6.1297617304658603E-2</v>
      </c>
      <c r="Q48" s="232">
        <v>6.3686209550779291E-2</v>
      </c>
      <c r="R48" s="232">
        <v>6.4125557084859619E-2</v>
      </c>
      <c r="S48" s="232">
        <v>9.7396819517059072E-2</v>
      </c>
      <c r="T48" s="232">
        <v>8.3056372761222755E-2</v>
      </c>
      <c r="U48" s="232">
        <v>0.10926113939632121</v>
      </c>
      <c r="V48" s="232">
        <v>0.12510940345787039</v>
      </c>
      <c r="W48" s="232">
        <v>0.1094350423391123</v>
      </c>
      <c r="DA48" s="71" t="s">
        <v>2270</v>
      </c>
    </row>
    <row r="49" spans="1:105" ht="12" customHeight="1" x14ac:dyDescent="0.25">
      <c r="A49" s="59" t="s">
        <v>160</v>
      </c>
      <c r="B49" s="232">
        <v>0.52431520036469592</v>
      </c>
      <c r="C49" s="232">
        <v>0.40461742551174978</v>
      </c>
      <c r="D49" s="232">
        <v>0.30929944729501663</v>
      </c>
      <c r="E49" s="232">
        <v>0.38388932127517622</v>
      </c>
      <c r="F49" s="232">
        <v>0.36509888552821362</v>
      </c>
      <c r="G49" s="232">
        <v>0.35819520168942082</v>
      </c>
      <c r="H49" s="232">
        <v>0.43110275888599842</v>
      </c>
      <c r="I49" s="232">
        <v>0.36971638771296261</v>
      </c>
      <c r="J49" s="232">
        <v>0.31297070911272401</v>
      </c>
      <c r="K49" s="232">
        <v>0.28951980450883569</v>
      </c>
      <c r="L49" s="232">
        <v>0.31759000794695558</v>
      </c>
      <c r="M49" s="232">
        <v>0.27161894183987639</v>
      </c>
      <c r="N49" s="232">
        <v>0.22197161495063319</v>
      </c>
      <c r="O49" s="232">
        <v>0.24824083885132969</v>
      </c>
      <c r="P49" s="232">
        <v>0.21216641515955931</v>
      </c>
      <c r="Q49" s="232">
        <v>0.22089375886283169</v>
      </c>
      <c r="R49" s="232">
        <v>0.1947604772211009</v>
      </c>
      <c r="S49" s="232">
        <v>0.15156132001645589</v>
      </c>
      <c r="T49" s="232">
        <v>0.1107518456961103</v>
      </c>
      <c r="U49" s="232">
        <v>0.11440120181738191</v>
      </c>
      <c r="V49" s="232">
        <v>8.7299555257968647E-2</v>
      </c>
      <c r="W49" s="232">
        <v>7.6149660471758571E-2</v>
      </c>
      <c r="DA49" s="71" t="s">
        <v>2271</v>
      </c>
    </row>
    <row r="50" spans="1:105" ht="12" customHeight="1" x14ac:dyDescent="0.25">
      <c r="A50" s="59" t="s">
        <v>70</v>
      </c>
      <c r="B50" s="232">
        <v>0.23609502003359151</v>
      </c>
      <c r="C50" s="232">
        <v>0.36500294710893749</v>
      </c>
      <c r="D50" s="232">
        <v>0.38658722125342038</v>
      </c>
      <c r="E50" s="232">
        <v>0.30276330274444102</v>
      </c>
      <c r="F50" s="232">
        <v>0.35092311268622051</v>
      </c>
      <c r="G50" s="232">
        <v>0.23026483891153421</v>
      </c>
      <c r="H50" s="232">
        <v>0.36919832493057531</v>
      </c>
      <c r="I50" s="232">
        <v>4.8614079922606093E-2</v>
      </c>
      <c r="J50" s="232">
        <v>4.798502996481261E-2</v>
      </c>
      <c r="K50" s="232">
        <v>2.423923294048233E-2</v>
      </c>
      <c r="L50" s="232">
        <v>2.435837434813036E-2</v>
      </c>
      <c r="M50" s="232">
        <v>2.4956567091157861E-2</v>
      </c>
      <c r="N50" s="232">
        <v>2.5418789626892091E-2</v>
      </c>
      <c r="O50" s="232">
        <v>2.5292315553877971E-2</v>
      </c>
      <c r="P50" s="232">
        <v>2.435929069361157E-2</v>
      </c>
      <c r="Q50" s="232">
        <v>2.5290756008026619E-2</v>
      </c>
      <c r="R50" s="232">
        <v>0</v>
      </c>
      <c r="S50" s="232">
        <v>4.5869387100361883E-3</v>
      </c>
      <c r="T50" s="232">
        <v>4.9988252862862518E-3</v>
      </c>
      <c r="U50" s="232">
        <v>0</v>
      </c>
      <c r="V50" s="232">
        <v>0</v>
      </c>
      <c r="W50" s="232">
        <v>0</v>
      </c>
      <c r="DA50" s="71" t="s">
        <v>2272</v>
      </c>
    </row>
    <row r="51" spans="1:105" ht="12" customHeight="1" x14ac:dyDescent="0.25">
      <c r="A51" s="59" t="s">
        <v>162</v>
      </c>
      <c r="B51" s="232">
        <v>0.83659625316152186</v>
      </c>
      <c r="C51" s="232">
        <v>0.7892164653299103</v>
      </c>
      <c r="D51" s="232">
        <v>0.7591986597187137</v>
      </c>
      <c r="E51" s="232">
        <v>1.2769429610518821</v>
      </c>
      <c r="F51" s="232">
        <v>0.73623335842560811</v>
      </c>
      <c r="G51" s="232">
        <v>0.8051952049983403</v>
      </c>
      <c r="H51" s="232">
        <v>0.9458630179899139</v>
      </c>
      <c r="I51" s="232">
        <v>0.8810684459403495</v>
      </c>
      <c r="J51" s="232">
        <v>0.9382600090513723</v>
      </c>
      <c r="K51" s="232">
        <v>0.87640652766157556</v>
      </c>
      <c r="L51" s="232">
        <v>0.82037754533356333</v>
      </c>
      <c r="M51" s="232">
        <v>0.73065502472843191</v>
      </c>
      <c r="N51" s="232">
        <v>0.67119105073160223</v>
      </c>
      <c r="O51" s="232">
        <v>0.67880480932048703</v>
      </c>
      <c r="P51" s="232">
        <v>0.90158673794953048</v>
      </c>
      <c r="Q51" s="232">
        <v>0.73899645439438233</v>
      </c>
      <c r="R51" s="232">
        <v>0.74792566954552808</v>
      </c>
      <c r="S51" s="232">
        <v>0.77248748116533683</v>
      </c>
      <c r="T51" s="232">
        <v>1.036618480898887</v>
      </c>
      <c r="U51" s="232">
        <v>0.86701872894847742</v>
      </c>
      <c r="V51" s="232">
        <v>0.88211834390481481</v>
      </c>
      <c r="W51" s="232">
        <v>0.93813950315222838</v>
      </c>
      <c r="DA51" s="71" t="s">
        <v>2273</v>
      </c>
    </row>
    <row r="52" spans="1:105" ht="12" customHeight="1" x14ac:dyDescent="0.25">
      <c r="A52" s="165" t="s">
        <v>2193</v>
      </c>
      <c r="B52" s="348">
        <v>1.5488393235430671</v>
      </c>
      <c r="C52" s="348">
        <v>1.495876536707879</v>
      </c>
      <c r="D52" s="348">
        <v>1.397632963239047</v>
      </c>
      <c r="E52" s="348">
        <v>1.905393707981246</v>
      </c>
      <c r="F52" s="348">
        <v>1.4150748434890661</v>
      </c>
      <c r="G52" s="348">
        <v>1.421668786381616</v>
      </c>
      <c r="H52" s="348">
        <v>1.7584405813355111</v>
      </c>
      <c r="I52" s="348">
        <v>1.2647667274854459</v>
      </c>
      <c r="J52" s="348">
        <v>1.2616846712699079</v>
      </c>
      <c r="K52" s="348">
        <v>1.15978421279331</v>
      </c>
      <c r="L52" s="348">
        <v>1.1353135605805029</v>
      </c>
      <c r="M52" s="348">
        <v>1.0382928460844969</v>
      </c>
      <c r="N52" s="348">
        <v>0.90401706235351753</v>
      </c>
      <c r="O52" s="348">
        <v>0.93390482286413379</v>
      </c>
      <c r="P52" s="348">
        <v>1.1315913602598771</v>
      </c>
      <c r="Q52" s="348">
        <v>0.99231190322369245</v>
      </c>
      <c r="R52" s="348">
        <v>0.95440274067640352</v>
      </c>
      <c r="S52" s="348">
        <v>0.97159058909439866</v>
      </c>
      <c r="T52" s="348">
        <v>1.1657569992452821</v>
      </c>
      <c r="U52" s="348">
        <v>1.034448321468173</v>
      </c>
      <c r="V52" s="348">
        <v>1.0371733921808339</v>
      </c>
      <c r="W52" s="348">
        <v>1.06239682429239</v>
      </c>
      <c r="DA52" s="167" t="s">
        <v>2274</v>
      </c>
    </row>
    <row r="53" spans="1:105" ht="12" customHeight="1" x14ac:dyDescent="0.25">
      <c r="A53" s="64" t="s">
        <v>30</v>
      </c>
      <c r="B53" s="231">
        <v>2.7730092418290109E-2</v>
      </c>
      <c r="C53" s="231">
        <v>1.390176964418907E-2</v>
      </c>
      <c r="D53" s="231">
        <v>1.4339576108454341E-2</v>
      </c>
      <c r="E53" s="231">
        <v>1.3896140119945539E-2</v>
      </c>
      <c r="F53" s="231">
        <v>0</v>
      </c>
      <c r="G53" s="231">
        <v>1.346644066025186E-2</v>
      </c>
      <c r="H53" s="231">
        <v>1.3957699393071191E-2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2.6218135017713671E-2</v>
      </c>
      <c r="C55" s="231">
        <v>2.6287577265779419E-2</v>
      </c>
      <c r="D55" s="231">
        <v>2.6326776221981579E-2</v>
      </c>
      <c r="E55" s="231">
        <v>5.2226845292002437E-2</v>
      </c>
      <c r="F55" s="231">
        <v>5.2790123247232333E-2</v>
      </c>
      <c r="G55" s="231">
        <v>7.875236005462169E-2</v>
      </c>
      <c r="H55" s="231">
        <v>7.8448024255524634E-2</v>
      </c>
      <c r="I55" s="231">
        <v>2.587805687522745E-2</v>
      </c>
      <c r="J55" s="231">
        <v>2.575750501988178E-2</v>
      </c>
      <c r="K55" s="231">
        <v>2.577664903981423E-2</v>
      </c>
      <c r="L55" s="231">
        <v>2.5783661274299211E-2</v>
      </c>
      <c r="M55" s="231">
        <v>5.1779606621378003E-2</v>
      </c>
      <c r="N55" s="231">
        <v>2.618866026893607E-2</v>
      </c>
      <c r="O55" s="231">
        <v>2.6020203634891222E-2</v>
      </c>
      <c r="P55" s="231">
        <v>5.1639007003871668E-2</v>
      </c>
      <c r="Q55" s="231">
        <v>5.2174237902959497E-2</v>
      </c>
      <c r="R55" s="231">
        <v>5.2302058671236232E-2</v>
      </c>
      <c r="S55" s="231">
        <v>7.9153256112091799E-2</v>
      </c>
      <c r="T55" s="231">
        <v>6.9526346618525053E-2</v>
      </c>
      <c r="U55" s="231">
        <v>8.6261388809803802E-2</v>
      </c>
      <c r="V55" s="231">
        <v>0.10018771518114181</v>
      </c>
      <c r="W55" s="231">
        <v>8.8363026858370719E-2</v>
      </c>
      <c r="DA55" s="73" t="s">
        <v>2277</v>
      </c>
    </row>
    <row r="56" spans="1:105" ht="12" customHeight="1" x14ac:dyDescent="0.25">
      <c r="A56" s="64" t="s">
        <v>160</v>
      </c>
      <c r="B56" s="231">
        <v>0.4967311429741465</v>
      </c>
      <c r="C56" s="231">
        <v>0.38421211155004192</v>
      </c>
      <c r="D56" s="231">
        <v>0.29405237196904249</v>
      </c>
      <c r="E56" s="231">
        <v>0.35951513142219022</v>
      </c>
      <c r="F56" s="231">
        <v>0.34077295675217351</v>
      </c>
      <c r="G56" s="231">
        <v>0.3167061158414996</v>
      </c>
      <c r="H56" s="231">
        <v>0.37890099307895458</v>
      </c>
      <c r="I56" s="231">
        <v>0.31959885406966942</v>
      </c>
      <c r="J56" s="231">
        <v>0.27242171078356309</v>
      </c>
      <c r="K56" s="231">
        <v>0.25002286949833902</v>
      </c>
      <c r="L56" s="231">
        <v>0.2728532633329771</v>
      </c>
      <c r="M56" s="231">
        <v>0.2284509210141972</v>
      </c>
      <c r="N56" s="231">
        <v>0.18529409219537571</v>
      </c>
      <c r="O56" s="231">
        <v>0.20690119291500161</v>
      </c>
      <c r="P56" s="231">
        <v>0.18213453046366179</v>
      </c>
      <c r="Q56" s="231">
        <v>0.18440620112100531</v>
      </c>
      <c r="R56" s="231">
        <v>0.16187128920768221</v>
      </c>
      <c r="S56" s="231">
        <v>0.12551445710577469</v>
      </c>
      <c r="T56" s="231">
        <v>9.4473234398547989E-2</v>
      </c>
      <c r="U56" s="231">
        <v>9.2037045925537977E-2</v>
      </c>
      <c r="V56" s="231">
        <v>7.1239016227958363E-2</v>
      </c>
      <c r="W56" s="231">
        <v>6.2656121538416223E-2</v>
      </c>
      <c r="DA56" s="73" t="s">
        <v>2278</v>
      </c>
    </row>
    <row r="57" spans="1:105" ht="12" customHeight="1" x14ac:dyDescent="0.25">
      <c r="A57" s="64" t="s">
        <v>70</v>
      </c>
      <c r="B57" s="231">
        <v>0.2168468696609856</v>
      </c>
      <c r="C57" s="231">
        <v>0.33601621033060419</v>
      </c>
      <c r="D57" s="231">
        <v>0.35631198204219111</v>
      </c>
      <c r="E57" s="231">
        <v>0.27488545863020708</v>
      </c>
      <c r="F57" s="231">
        <v>0.31754404880277692</v>
      </c>
      <c r="G57" s="231">
        <v>0.19737934474994631</v>
      </c>
      <c r="H57" s="231">
        <v>0.31458792807401081</v>
      </c>
      <c r="I57" s="231">
        <v>4.0741402263978703E-2</v>
      </c>
      <c r="J57" s="231">
        <v>4.0493114561103577E-2</v>
      </c>
      <c r="K57" s="231">
        <v>2.0293535729525709E-2</v>
      </c>
      <c r="L57" s="231">
        <v>2.0288409989239271E-2</v>
      </c>
      <c r="M57" s="231">
        <v>2.0349563391055231E-2</v>
      </c>
      <c r="N57" s="231">
        <v>2.057104657999001E-2</v>
      </c>
      <c r="O57" s="231">
        <v>2.043693416194698E-2</v>
      </c>
      <c r="P57" s="231">
        <v>2.0272984108866351E-2</v>
      </c>
      <c r="Q57" s="231">
        <v>2.046874790691864E-2</v>
      </c>
      <c r="R57" s="231">
        <v>0</v>
      </c>
      <c r="S57" s="231">
        <v>3.682694556236505E-3</v>
      </c>
      <c r="T57" s="231">
        <v>4.1339303902779307E-3</v>
      </c>
      <c r="U57" s="231">
        <v>0</v>
      </c>
      <c r="V57" s="231">
        <v>0</v>
      </c>
      <c r="W57" s="231">
        <v>0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8.2079055689785612E-5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0.77592349136514449</v>
      </c>
      <c r="C59" s="231">
        <v>0.7336630558272762</v>
      </c>
      <c r="D59" s="231">
        <v>0.70660225689737732</v>
      </c>
      <c r="E59" s="231">
        <v>1.170729833091138</v>
      </c>
      <c r="F59" s="231">
        <v>0.67273519811664351</v>
      </c>
      <c r="G59" s="231">
        <v>0.69696651056902925</v>
      </c>
      <c r="H59" s="231">
        <v>0.8138553660534944</v>
      </c>
      <c r="I59" s="231">
        <v>0.74562456005192645</v>
      </c>
      <c r="J59" s="231">
        <v>0.79953093622401938</v>
      </c>
      <c r="K59" s="231">
        <v>0.74093669955864894</v>
      </c>
      <c r="L59" s="231">
        <v>0.69000165335991592</v>
      </c>
      <c r="M59" s="231">
        <v>0.60161586459619398</v>
      </c>
      <c r="N59" s="231">
        <v>0.54850972595133463</v>
      </c>
      <c r="O59" s="231">
        <v>0.55387111860244409</v>
      </c>
      <c r="P59" s="231">
        <v>0.75769986744097184</v>
      </c>
      <c r="Q59" s="231">
        <v>0.6039604150768082</v>
      </c>
      <c r="R59" s="231">
        <v>0.60855730359382176</v>
      </c>
      <c r="S59" s="231">
        <v>0.6262833520411083</v>
      </c>
      <c r="T59" s="231">
        <v>0.86566688275399173</v>
      </c>
      <c r="U59" s="231">
        <v>0.68286461287433431</v>
      </c>
      <c r="V59" s="231">
        <v>0.70470407065661012</v>
      </c>
      <c r="W59" s="231">
        <v>0.75567839358883759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5.389592106786383E-3</v>
      </c>
      <c r="C61" s="231">
        <v>1.7958120899878439E-3</v>
      </c>
      <c r="D61" s="231">
        <v>0</v>
      </c>
      <c r="E61" s="231">
        <v>0</v>
      </c>
      <c r="F61" s="231">
        <v>0</v>
      </c>
      <c r="G61" s="231">
        <v>0</v>
      </c>
      <c r="H61" s="231">
        <v>1.7958120899916981E-3</v>
      </c>
      <c r="I61" s="231">
        <v>0</v>
      </c>
      <c r="J61" s="231">
        <v>0</v>
      </c>
      <c r="K61" s="231">
        <v>0</v>
      </c>
      <c r="L61" s="231">
        <v>0</v>
      </c>
      <c r="M61" s="231">
        <v>8.9833721238231617E-3</v>
      </c>
      <c r="N61" s="231">
        <v>1.377364158865267E-2</v>
      </c>
      <c r="O61" s="231">
        <v>2.9343095267129578E-2</v>
      </c>
      <c r="P61" s="231">
        <v>3.4133364731723591E-2</v>
      </c>
      <c r="Q61" s="231">
        <v>3.8326467391114741E-2</v>
      </c>
      <c r="R61" s="231">
        <v>2.6348637892678259E-2</v>
      </c>
      <c r="S61" s="231">
        <v>2.7937489645476082E-2</v>
      </c>
      <c r="T61" s="231">
        <v>2.700185645586968E-2</v>
      </c>
      <c r="U61" s="231">
        <v>4.0497395091587153E-2</v>
      </c>
      <c r="V61" s="231">
        <v>3.2022800462564137E-2</v>
      </c>
      <c r="W61" s="231">
        <v>3.5957202700611923E-2</v>
      </c>
      <c r="DA61" s="73" t="s">
        <v>2283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3.4140299425762223E-2</v>
      </c>
      <c r="F62" s="231">
        <v>3.1232516570239521E-2</v>
      </c>
      <c r="G62" s="231">
        <v>0.1183980145062678</v>
      </c>
      <c r="H62" s="231">
        <v>0.15689475839046371</v>
      </c>
      <c r="I62" s="231">
        <v>0.13292385422464431</v>
      </c>
      <c r="J62" s="231">
        <v>0.12348140468133979</v>
      </c>
      <c r="K62" s="231">
        <v>0.1227544589669817</v>
      </c>
      <c r="L62" s="231">
        <v>0.1263865726240713</v>
      </c>
      <c r="M62" s="231">
        <v>0.1271135183378497</v>
      </c>
      <c r="N62" s="231">
        <v>0.1096798957692285</v>
      </c>
      <c r="O62" s="231">
        <v>9.7332278282720217E-2</v>
      </c>
      <c r="P62" s="231">
        <v>8.5711606510781885E-2</v>
      </c>
      <c r="Q62" s="231">
        <v>9.2975833824886001E-2</v>
      </c>
      <c r="R62" s="231">
        <v>0.1053234513109851</v>
      </c>
      <c r="S62" s="231">
        <v>0.1089372605780215</v>
      </c>
      <c r="T62" s="231">
        <v>0.10495474862806969</v>
      </c>
      <c r="U62" s="231">
        <v>0.13278787876691031</v>
      </c>
      <c r="V62" s="231">
        <v>0.12901978965255961</v>
      </c>
      <c r="W62" s="231">
        <v>0.1197420796061532</v>
      </c>
      <c r="DA62" s="73" t="s">
        <v>2284</v>
      </c>
    </row>
    <row r="63" spans="1:105" ht="12" customHeight="1" x14ac:dyDescent="0.25">
      <c r="A63" s="166" t="s">
        <v>2205</v>
      </c>
      <c r="B63" s="349">
        <v>0.18841054374091629</v>
      </c>
      <c r="C63" s="349">
        <v>0.19125026099440459</v>
      </c>
      <c r="D63" s="349">
        <v>0.1831894750623223</v>
      </c>
      <c r="E63" s="349">
        <v>0.22025516362555381</v>
      </c>
      <c r="F63" s="349">
        <v>0.20134049121027431</v>
      </c>
      <c r="G63" s="349">
        <v>0.2073582205416134</v>
      </c>
      <c r="H63" s="349">
        <v>0.24815140615940709</v>
      </c>
      <c r="I63" s="349">
        <v>0.21550887085158921</v>
      </c>
      <c r="J63" s="349">
        <v>0.20264464703667179</v>
      </c>
      <c r="K63" s="349">
        <v>0.18941066855471439</v>
      </c>
      <c r="L63" s="349">
        <v>0.1875270581202558</v>
      </c>
      <c r="M63" s="349">
        <v>0.18354890966467771</v>
      </c>
      <c r="N63" s="349">
        <v>0.17841445033281811</v>
      </c>
      <c r="O63" s="349">
        <v>0.17526111867144259</v>
      </c>
      <c r="P63" s="349">
        <v>0.19018831699903471</v>
      </c>
      <c r="Q63" s="349">
        <v>0.1901399827888155</v>
      </c>
      <c r="R63" s="349">
        <v>0.18644101584154379</v>
      </c>
      <c r="S63" s="349">
        <v>0.19448269531997139</v>
      </c>
      <c r="T63" s="349">
        <v>0.18732406512356531</v>
      </c>
      <c r="U63" s="349">
        <v>0.18789205160850969</v>
      </c>
      <c r="V63" s="349">
        <v>0.18498582682739839</v>
      </c>
      <c r="W63" s="349">
        <v>0.18881695233285101</v>
      </c>
      <c r="DA63" s="168" t="s">
        <v>2285</v>
      </c>
    </row>
    <row r="64" spans="1:105" ht="12" customHeight="1" x14ac:dyDescent="0.25">
      <c r="A64" s="60" t="s">
        <v>2207</v>
      </c>
      <c r="B64" s="264">
        <v>0.21889540492684459</v>
      </c>
      <c r="C64" s="264">
        <v>0.22219458896261091</v>
      </c>
      <c r="D64" s="264">
        <v>0.21282956636038269</v>
      </c>
      <c r="E64" s="264">
        <v>0.25589249025968303</v>
      </c>
      <c r="F64" s="264">
        <v>0.23391742031298929</v>
      </c>
      <c r="G64" s="264">
        <v>0.240908819374684</v>
      </c>
      <c r="H64" s="264">
        <v>0.28830235004853938</v>
      </c>
      <c r="I64" s="264">
        <v>0.25037824642794188</v>
      </c>
      <c r="J64" s="264">
        <v>0.2354325887958082</v>
      </c>
      <c r="K64" s="264">
        <v>0.2200573501224104</v>
      </c>
      <c r="L64" s="264">
        <v>0.21786897116766249</v>
      </c>
      <c r="M64" s="264">
        <v>0.21324715754856741</v>
      </c>
      <c r="N64" s="264">
        <v>0.2072819417373265</v>
      </c>
      <c r="O64" s="264">
        <v>0.20361840042387119</v>
      </c>
      <c r="P64" s="264">
        <v>0.2209608222303425</v>
      </c>
      <c r="Q64" s="264">
        <v>0.22090466753587751</v>
      </c>
      <c r="R64" s="264">
        <v>0.21660720704530409</v>
      </c>
      <c r="S64" s="264">
        <v>0.22595003176610559</v>
      </c>
      <c r="T64" s="264">
        <v>0.21763313386617381</v>
      </c>
      <c r="U64" s="264">
        <v>0.21829302067052289</v>
      </c>
      <c r="V64" s="264">
        <v>0.21491656817673591</v>
      </c>
      <c r="W64" s="264">
        <v>0.21936757050490061</v>
      </c>
      <c r="DA64" s="72" t="s">
        <v>2286</v>
      </c>
    </row>
    <row r="65" spans="1:105" ht="12" customHeight="1" x14ac:dyDescent="0.25">
      <c r="A65" s="101" t="s">
        <v>2209</v>
      </c>
      <c r="B65" s="280">
        <v>7.4075377363822248E-2</v>
      </c>
      <c r="C65" s="280">
        <v>7.5191838910942263E-2</v>
      </c>
      <c r="D65" s="280">
        <v>7.2022665106162731E-2</v>
      </c>
      <c r="E65" s="280">
        <v>8.6595389185484081E-2</v>
      </c>
      <c r="F65" s="280">
        <v>7.9158907823795616E-2</v>
      </c>
      <c r="G65" s="280">
        <v>8.1524834710059835E-2</v>
      </c>
      <c r="H65" s="280">
        <v>9.7563059315290787E-2</v>
      </c>
      <c r="I65" s="280">
        <v>8.4729339540226059E-2</v>
      </c>
      <c r="J65" s="280">
        <v>7.9671648953158716E-2</v>
      </c>
      <c r="K65" s="280">
        <v>7.4468585841023477E-2</v>
      </c>
      <c r="L65" s="280">
        <v>7.3728026682451028E-2</v>
      </c>
      <c r="M65" s="280">
        <v>7.2163980200734612E-2</v>
      </c>
      <c r="N65" s="280">
        <v>7.0145319222346333E-2</v>
      </c>
      <c r="O65" s="280">
        <v>6.890555722107071E-2</v>
      </c>
      <c r="P65" s="280">
        <v>7.4774325641066883E-2</v>
      </c>
      <c r="Q65" s="280">
        <v>7.4755322591712636E-2</v>
      </c>
      <c r="R65" s="280">
        <v>7.3301038945823696E-2</v>
      </c>
      <c r="S65" s="280">
        <v>7.6462700868643485E-2</v>
      </c>
      <c r="T65" s="280">
        <v>7.3648218076555083E-2</v>
      </c>
      <c r="U65" s="280">
        <v>7.3871527305297918E-2</v>
      </c>
      <c r="V65" s="280">
        <v>7.272891769815755E-2</v>
      </c>
      <c r="W65" s="280">
        <v>7.4235160724210339E-2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4.4524987420267728</v>
      </c>
      <c r="C66" s="263">
        <f t="shared" si="3"/>
        <v>4.4716393084394124</v>
      </c>
      <c r="D66" s="263">
        <f t="shared" si="3"/>
        <v>4.2605214137963321</v>
      </c>
      <c r="E66" s="263">
        <f t="shared" si="3"/>
        <v>5.2643539095293441</v>
      </c>
      <c r="F66" s="263">
        <f t="shared" si="3"/>
        <v>4.5925795748578722</v>
      </c>
      <c r="G66" s="263">
        <f t="shared" si="3"/>
        <v>4.6924124472874364</v>
      </c>
      <c r="H66" s="263">
        <f t="shared" si="3"/>
        <v>5.6568830069572389</v>
      </c>
      <c r="I66" s="263">
        <f t="shared" si="3"/>
        <v>4.7224090098655358</v>
      </c>
      <c r="J66" s="263">
        <f t="shared" si="3"/>
        <v>4.4894062239175154</v>
      </c>
      <c r="K66" s="263">
        <f t="shared" si="3"/>
        <v>4.1813391223157259</v>
      </c>
      <c r="L66" s="263">
        <f t="shared" si="3"/>
        <v>4.1309929816820485</v>
      </c>
      <c r="M66" s="263">
        <f t="shared" si="3"/>
        <v>3.993241945801679</v>
      </c>
      <c r="N66" s="263">
        <f t="shared" si="3"/>
        <v>3.811261736098178</v>
      </c>
      <c r="O66" s="263">
        <f t="shared" si="3"/>
        <v>3.7762050419682405</v>
      </c>
      <c r="P66" s="263">
        <f t="shared" si="3"/>
        <v>4.17836770325082</v>
      </c>
      <c r="Q66" s="263">
        <f t="shared" si="3"/>
        <v>4.082975248981227</v>
      </c>
      <c r="R66" s="263">
        <f t="shared" si="3"/>
        <v>3.9883079136921644</v>
      </c>
      <c r="S66" s="263">
        <f t="shared" si="3"/>
        <v>4.1437495754325893</v>
      </c>
      <c r="T66" s="263">
        <f t="shared" si="3"/>
        <v>4.1459449446422187</v>
      </c>
      <c r="U66" s="263">
        <f t="shared" si="3"/>
        <v>4.0654143750843739</v>
      </c>
      <c r="V66" s="263">
        <f t="shared" si="3"/>
        <v>4.0148262788287132</v>
      </c>
      <c r="W66" s="263">
        <f t="shared" si="3"/>
        <v>4.1012881734786815</v>
      </c>
      <c r="DA66" s="70"/>
    </row>
    <row r="67" spans="1:105" ht="12" customHeight="1" x14ac:dyDescent="0.25">
      <c r="A67" s="165" t="s">
        <v>2212</v>
      </c>
      <c r="B67" s="348">
        <v>0.77957715174432474</v>
      </c>
      <c r="C67" s="348">
        <v>0.75773315750573189</v>
      </c>
      <c r="D67" s="348">
        <v>0.70977803834345099</v>
      </c>
      <c r="E67" s="348">
        <v>0.95279329700593829</v>
      </c>
      <c r="F67" s="348">
        <v>0.71281667360858458</v>
      </c>
      <c r="G67" s="348">
        <v>0.70341464952386401</v>
      </c>
      <c r="H67" s="348">
        <v>0.87238358881046429</v>
      </c>
      <c r="I67" s="348">
        <v>0.61669642373427846</v>
      </c>
      <c r="J67" s="348">
        <v>0.61513267364290314</v>
      </c>
      <c r="K67" s="348">
        <v>0.56375413509294414</v>
      </c>
      <c r="L67" s="348">
        <v>0.55182027620934293</v>
      </c>
      <c r="M67" s="348">
        <v>0.50373557248238476</v>
      </c>
      <c r="N67" s="348">
        <v>0.43919016657252802</v>
      </c>
      <c r="O67" s="348">
        <v>0.45509262944420542</v>
      </c>
      <c r="P67" s="348">
        <v>0.55213777605806769</v>
      </c>
      <c r="Q67" s="348">
        <v>0.4838481823020393</v>
      </c>
      <c r="R67" s="348">
        <v>0.46270246431996581</v>
      </c>
      <c r="S67" s="348">
        <v>0.47059234513599357</v>
      </c>
      <c r="T67" s="348">
        <v>0.56468060792847075</v>
      </c>
      <c r="U67" s="348">
        <v>0.49869112456097697</v>
      </c>
      <c r="V67" s="348">
        <v>0.49974417826746648</v>
      </c>
      <c r="W67" s="348">
        <v>0.5127023235661391</v>
      </c>
      <c r="DA67" s="167" t="s">
        <v>2288</v>
      </c>
    </row>
    <row r="68" spans="1:105" ht="12" customHeight="1" x14ac:dyDescent="0.25">
      <c r="A68" s="165" t="s">
        <v>2214</v>
      </c>
      <c r="B68" s="348">
        <v>0.29174812742639489</v>
      </c>
      <c r="C68" s="348">
        <v>0.28177175760702422</v>
      </c>
      <c r="D68" s="348">
        <v>0.2632660429369949</v>
      </c>
      <c r="E68" s="348">
        <v>0.35891072615713221</v>
      </c>
      <c r="F68" s="348">
        <v>0.26655149406442241</v>
      </c>
      <c r="G68" s="348">
        <v>0.26779356640983359</v>
      </c>
      <c r="H68" s="348">
        <v>0.33122980479450059</v>
      </c>
      <c r="I68" s="348">
        <v>0.23823860794739701</v>
      </c>
      <c r="J68" s="348">
        <v>0.23765805442203261</v>
      </c>
      <c r="K68" s="348">
        <v>0.21846350822699459</v>
      </c>
      <c r="L68" s="348">
        <v>0.21385407789328029</v>
      </c>
      <c r="M68" s="348">
        <v>0.19557870784971129</v>
      </c>
      <c r="N68" s="348">
        <v>0.1702857624377816</v>
      </c>
      <c r="O68" s="348">
        <v>0.17591558990238529</v>
      </c>
      <c r="P68" s="348">
        <v>0.21315294320684661</v>
      </c>
      <c r="Q68" s="348">
        <v>0.18691747761554309</v>
      </c>
      <c r="R68" s="348">
        <v>0.1797766935346134</v>
      </c>
      <c r="S68" s="348">
        <v>0.18301429379063469</v>
      </c>
      <c r="T68" s="348">
        <v>0.21958857603512241</v>
      </c>
      <c r="U68" s="348">
        <v>0.19485453146768919</v>
      </c>
      <c r="V68" s="348">
        <v>0.19536784118641751</v>
      </c>
      <c r="W68" s="348">
        <v>0.20011906939579641</v>
      </c>
      <c r="DA68" s="167" t="s">
        <v>2289</v>
      </c>
    </row>
    <row r="69" spans="1:105" ht="12" customHeight="1" x14ac:dyDescent="0.25">
      <c r="A69" s="64" t="s">
        <v>30</v>
      </c>
      <c r="B69" s="231">
        <v>5.2233969098164192E-3</v>
      </c>
      <c r="C69" s="231">
        <v>2.618615888656113E-3</v>
      </c>
      <c r="D69" s="231">
        <v>2.7010835882961088E-3</v>
      </c>
      <c r="E69" s="231">
        <v>2.6175554796573331E-3</v>
      </c>
      <c r="F69" s="231">
        <v>0</v>
      </c>
      <c r="G69" s="231">
        <v>2.5366148612108769E-3</v>
      </c>
      <c r="H69" s="231">
        <v>2.629151132212855E-3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4.9385960698186439E-3</v>
      </c>
      <c r="C71" s="231">
        <v>4.951676604080333E-3</v>
      </c>
      <c r="D71" s="231">
        <v>4.95906034098268E-3</v>
      </c>
      <c r="E71" s="231">
        <v>9.8377437115129262E-3</v>
      </c>
      <c r="F71" s="231">
        <v>9.94384593022659E-3</v>
      </c>
      <c r="G71" s="231">
        <v>1.4834239567075559E-2</v>
      </c>
      <c r="H71" s="231">
        <v>1.47769131561653E-2</v>
      </c>
      <c r="I71" s="231">
        <v>4.874537029128715E-3</v>
      </c>
      <c r="J71" s="231">
        <v>4.8518292004209474E-3</v>
      </c>
      <c r="K71" s="231">
        <v>4.8554352761976949E-3</v>
      </c>
      <c r="L71" s="231">
        <v>4.8567561403112082E-3</v>
      </c>
      <c r="M71" s="231">
        <v>9.7534993081820065E-3</v>
      </c>
      <c r="N71" s="231">
        <v>4.9330440395779843E-3</v>
      </c>
      <c r="O71" s="231">
        <v>4.9013125960459918E-3</v>
      </c>
      <c r="P71" s="231">
        <v>9.7270151697043585E-3</v>
      </c>
      <c r="Q71" s="231">
        <v>9.8278342864300452E-3</v>
      </c>
      <c r="R71" s="231">
        <v>9.8519113286539145E-3</v>
      </c>
      <c r="S71" s="231">
        <v>1.490975461391203E-2</v>
      </c>
      <c r="T71" s="231">
        <v>1.3096375540331591E-2</v>
      </c>
      <c r="U71" s="231">
        <v>1.6248682656694349E-2</v>
      </c>
      <c r="V71" s="231">
        <v>1.8871924189245552E-2</v>
      </c>
      <c r="W71" s="231">
        <v>1.6644559075814979E-2</v>
      </c>
      <c r="DA71" s="73" t="s">
        <v>2292</v>
      </c>
    </row>
    <row r="72" spans="1:105" ht="12" customHeight="1" x14ac:dyDescent="0.25">
      <c r="A72" s="64" t="s">
        <v>160</v>
      </c>
      <c r="B72" s="231">
        <v>9.3567085103163361E-2</v>
      </c>
      <c r="C72" s="231">
        <v>7.2372364502500952E-2</v>
      </c>
      <c r="D72" s="231">
        <v>5.5389366465082801E-2</v>
      </c>
      <c r="E72" s="231">
        <v>6.7720301763736668E-2</v>
      </c>
      <c r="F72" s="231">
        <v>6.418991983143435E-2</v>
      </c>
      <c r="G72" s="231">
        <v>5.9656553676515171E-2</v>
      </c>
      <c r="H72" s="231">
        <v>7.1371932214318284E-2</v>
      </c>
      <c r="I72" s="231">
        <v>6.0201446195948777E-2</v>
      </c>
      <c r="J72" s="231">
        <v>5.1314892889978668E-2</v>
      </c>
      <c r="K72" s="231">
        <v>4.7095720570324247E-2</v>
      </c>
      <c r="L72" s="231">
        <v>5.1396182566876572E-2</v>
      </c>
      <c r="M72" s="231">
        <v>4.3032306451427707E-2</v>
      </c>
      <c r="N72" s="231">
        <v>3.4903042297189872E-2</v>
      </c>
      <c r="O72" s="231">
        <v>3.8973077889806397E-2</v>
      </c>
      <c r="P72" s="231">
        <v>3.430788939481718E-2</v>
      </c>
      <c r="Q72" s="231">
        <v>3.4735794116976068E-2</v>
      </c>
      <c r="R72" s="231">
        <v>3.0490990764881959E-2</v>
      </c>
      <c r="S72" s="231">
        <v>2.3642612418816291E-2</v>
      </c>
      <c r="T72" s="231">
        <v>1.7795512296679399E-2</v>
      </c>
      <c r="U72" s="231">
        <v>1.7336618069076399E-2</v>
      </c>
      <c r="V72" s="231">
        <v>1.3418983666208219E-2</v>
      </c>
      <c r="W72" s="231">
        <v>1.1802261120809711E-2</v>
      </c>
      <c r="DA72" s="73" t="s">
        <v>2293</v>
      </c>
    </row>
    <row r="73" spans="1:105" ht="12" customHeight="1" x14ac:dyDescent="0.25">
      <c r="A73" s="64" t="s">
        <v>70</v>
      </c>
      <c r="B73" s="231">
        <v>4.0846501764396193E-2</v>
      </c>
      <c r="C73" s="231">
        <v>6.3293912195238458E-2</v>
      </c>
      <c r="D73" s="231">
        <v>6.7116938445620458E-2</v>
      </c>
      <c r="E73" s="231">
        <v>5.1778978356936553E-2</v>
      </c>
      <c r="F73" s="231">
        <v>5.9814391464234978E-2</v>
      </c>
      <c r="G73" s="231">
        <v>3.717948876176274E-2</v>
      </c>
      <c r="H73" s="231">
        <v>5.9257559858816408E-2</v>
      </c>
      <c r="I73" s="231">
        <v>7.6742807588657891E-3</v>
      </c>
      <c r="J73" s="231">
        <v>7.6275118840859937E-3</v>
      </c>
      <c r="K73" s="231">
        <v>3.8226050681655068E-3</v>
      </c>
      <c r="L73" s="231">
        <v>3.821639554759752E-3</v>
      </c>
      <c r="M73" s="231">
        <v>3.8331587551018158E-3</v>
      </c>
      <c r="N73" s="231">
        <v>3.874878580164322E-3</v>
      </c>
      <c r="O73" s="231">
        <v>3.8496164072365502E-3</v>
      </c>
      <c r="P73" s="231">
        <v>3.8187338487615289E-3</v>
      </c>
      <c r="Q73" s="231">
        <v>3.8556090240179151E-3</v>
      </c>
      <c r="R73" s="231">
        <v>0</v>
      </c>
      <c r="S73" s="231">
        <v>6.9369315740743041E-4</v>
      </c>
      <c r="T73" s="231">
        <v>7.7869048902742182E-4</v>
      </c>
      <c r="U73" s="231">
        <v>0</v>
      </c>
      <c r="V73" s="231">
        <v>0</v>
      </c>
      <c r="W73" s="231">
        <v>0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1.54608747559707E-5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0.14615733355354529</v>
      </c>
      <c r="C75" s="231">
        <v>0.1381969191031989</v>
      </c>
      <c r="D75" s="231">
        <v>0.13309959409701291</v>
      </c>
      <c r="E75" s="231">
        <v>0.22052528711966041</v>
      </c>
      <c r="F75" s="231">
        <v>0.12672020352335669</v>
      </c>
      <c r="G75" s="231">
        <v>0.1312845504672964</v>
      </c>
      <c r="H75" s="231">
        <v>0.15330239582171079</v>
      </c>
      <c r="I75" s="231">
        <v>0.1404500556330498</v>
      </c>
      <c r="J75" s="231">
        <v>0.15060416527211451</v>
      </c>
      <c r="K75" s="231">
        <v>0.1395670237395793</v>
      </c>
      <c r="L75" s="231">
        <v>0.12997261060519191</v>
      </c>
      <c r="M75" s="231">
        <v>0.11332376396825811</v>
      </c>
      <c r="N75" s="231">
        <v>0.1033203915919411</v>
      </c>
      <c r="O75" s="231">
        <v>0.10433029380877069</v>
      </c>
      <c r="P75" s="231">
        <v>0.14272462877004449</v>
      </c>
      <c r="Q75" s="231">
        <v>0.11376539674577001</v>
      </c>
      <c r="R75" s="231">
        <v>0.11463129264371159</v>
      </c>
      <c r="S75" s="231">
        <v>0.1179702712986021</v>
      </c>
      <c r="T75" s="231">
        <v>0.16306190589271871</v>
      </c>
      <c r="U75" s="231">
        <v>0.12862823732812939</v>
      </c>
      <c r="V75" s="231">
        <v>0.13274204101010939</v>
      </c>
      <c r="W75" s="231">
        <v>0.14234385253196941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1.0152140256550529E-3</v>
      </c>
      <c r="C77" s="231">
        <v>3.3826931334951071E-4</v>
      </c>
      <c r="D77" s="231">
        <v>0</v>
      </c>
      <c r="E77" s="231">
        <v>0</v>
      </c>
      <c r="F77" s="231">
        <v>0</v>
      </c>
      <c r="G77" s="231">
        <v>0</v>
      </c>
      <c r="H77" s="231">
        <v>3.3826931335023658E-4</v>
      </c>
      <c r="I77" s="231">
        <v>0</v>
      </c>
      <c r="J77" s="231">
        <v>0</v>
      </c>
      <c r="K77" s="231">
        <v>0</v>
      </c>
      <c r="L77" s="231">
        <v>0</v>
      </c>
      <c r="M77" s="231">
        <v>1.692158738005471E-3</v>
      </c>
      <c r="N77" s="231">
        <v>2.5944809640675369E-3</v>
      </c>
      <c r="O77" s="231">
        <v>5.5272312414537733E-3</v>
      </c>
      <c r="P77" s="231">
        <v>6.429553467471481E-3</v>
      </c>
      <c r="Q77" s="231">
        <v>7.2193899794897563E-3</v>
      </c>
      <c r="R77" s="231">
        <v>4.9631783288147406E-3</v>
      </c>
      <c r="S77" s="231">
        <v>5.2624634235245802E-3</v>
      </c>
      <c r="T77" s="231">
        <v>5.086222268695673E-3</v>
      </c>
      <c r="U77" s="231">
        <v>7.6283181889970223E-3</v>
      </c>
      <c r="V77" s="231">
        <v>6.0319956549982319E-3</v>
      </c>
      <c r="W77" s="231">
        <v>6.7731018937440763E-3</v>
      </c>
      <c r="DA77" s="73" t="s">
        <v>2298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6.4308597256283436E-3</v>
      </c>
      <c r="F78" s="231">
        <v>5.8831333151697709E-3</v>
      </c>
      <c r="G78" s="231">
        <v>2.230211907597289E-2</v>
      </c>
      <c r="H78" s="231">
        <v>2.9553583297926671E-2</v>
      </c>
      <c r="I78" s="231">
        <v>2.5038288330403901E-2</v>
      </c>
      <c r="J78" s="231">
        <v>2.325965517543243E-2</v>
      </c>
      <c r="K78" s="231">
        <v>2.3122723572727849E-2</v>
      </c>
      <c r="L78" s="231">
        <v>2.3806889026140851E-2</v>
      </c>
      <c r="M78" s="231">
        <v>2.3943820628736231E-2</v>
      </c>
      <c r="N78" s="231">
        <v>2.0659924964840811E-2</v>
      </c>
      <c r="O78" s="231">
        <v>1.8334057959071951E-2</v>
      </c>
      <c r="P78" s="231">
        <v>1.614512255604756E-2</v>
      </c>
      <c r="Q78" s="231">
        <v>1.7513453462859409E-2</v>
      </c>
      <c r="R78" s="231">
        <v>1.9839320468551209E-2</v>
      </c>
      <c r="S78" s="231">
        <v>2.052003800361624E-2</v>
      </c>
      <c r="T78" s="231">
        <v>1.9769869547669641E-2</v>
      </c>
      <c r="U78" s="231">
        <v>2.5012675224791961E-2</v>
      </c>
      <c r="V78" s="231">
        <v>2.43028966658561E-2</v>
      </c>
      <c r="W78" s="231">
        <v>2.2555294773458232E-2</v>
      </c>
      <c r="DA78" s="73" t="s">
        <v>2299</v>
      </c>
    </row>
    <row r="79" spans="1:105" ht="12" customHeight="1" x14ac:dyDescent="0.25">
      <c r="A79" s="165" t="s">
        <v>2226</v>
      </c>
      <c r="B79" s="348">
        <v>3.381173462856053</v>
      </c>
      <c r="C79" s="348">
        <v>3.4321343933266562</v>
      </c>
      <c r="D79" s="348">
        <v>3.2874773325158859</v>
      </c>
      <c r="E79" s="348">
        <v>3.9526498863662738</v>
      </c>
      <c r="F79" s="348">
        <v>3.6132114071848651</v>
      </c>
      <c r="G79" s="348">
        <v>3.721204231353739</v>
      </c>
      <c r="H79" s="348">
        <v>4.4532696133522736</v>
      </c>
      <c r="I79" s="348">
        <v>3.8674739781838601</v>
      </c>
      <c r="J79" s="348">
        <v>3.6366154958525798</v>
      </c>
      <c r="K79" s="348">
        <v>3.3991214789957871</v>
      </c>
      <c r="L79" s="348">
        <v>3.3653186275794251</v>
      </c>
      <c r="M79" s="348">
        <v>3.293927665469583</v>
      </c>
      <c r="N79" s="348">
        <v>3.2017858070878682</v>
      </c>
      <c r="O79" s="348">
        <v>3.1451968226216498</v>
      </c>
      <c r="P79" s="348">
        <v>3.4130769839859059</v>
      </c>
      <c r="Q79" s="348">
        <v>3.4122095890636448</v>
      </c>
      <c r="R79" s="348">
        <v>3.345828755837585</v>
      </c>
      <c r="S79" s="348">
        <v>3.4901429365059609</v>
      </c>
      <c r="T79" s="348">
        <v>3.3616757606786258</v>
      </c>
      <c r="U79" s="348">
        <v>3.371868719055708</v>
      </c>
      <c r="V79" s="348">
        <v>3.319714259374829</v>
      </c>
      <c r="W79" s="348">
        <v>3.3884667805167461</v>
      </c>
      <c r="DA79" s="167" t="s">
        <v>2300</v>
      </c>
    </row>
    <row r="80" spans="1:105" ht="12" customHeight="1" x14ac:dyDescent="0.25">
      <c r="A80" s="132" t="s">
        <v>2228</v>
      </c>
      <c r="B80" s="318">
        <v>3.284663873479563</v>
      </c>
      <c r="C80" s="318">
        <v>3.3341702147289989</v>
      </c>
      <c r="D80" s="318">
        <v>3.1936421327158642</v>
      </c>
      <c r="E80" s="318">
        <v>3.8398285177873261</v>
      </c>
      <c r="F80" s="318">
        <v>3.5100787069349009</v>
      </c>
      <c r="G80" s="318">
        <v>3.6149890678020129</v>
      </c>
      <c r="H80" s="318">
        <v>4.3261589440864592</v>
      </c>
      <c r="I80" s="318">
        <v>3.757083804577237</v>
      </c>
      <c r="J80" s="318">
        <v>3.532814767472185</v>
      </c>
      <c r="K80" s="318">
        <v>3.302099595385712</v>
      </c>
      <c r="L80" s="318">
        <v>3.2692615863076062</v>
      </c>
      <c r="M80" s="318">
        <v>3.1999083523753038</v>
      </c>
      <c r="N80" s="318">
        <v>3.1103965196383818</v>
      </c>
      <c r="O80" s="318">
        <v>3.0554227671956209</v>
      </c>
      <c r="P80" s="318">
        <v>3.3156567652797668</v>
      </c>
      <c r="Q80" s="318">
        <v>3.3148141286045139</v>
      </c>
      <c r="R80" s="318">
        <v>3.2503280183281928</v>
      </c>
      <c r="S80" s="318">
        <v>3.3905230071034218</v>
      </c>
      <c r="T80" s="318">
        <v>3.2657226985704342</v>
      </c>
      <c r="U80" s="318">
        <v>3.2756247170598369</v>
      </c>
      <c r="V80" s="318">
        <v>3.2249589137709629</v>
      </c>
      <c r="W80" s="318">
        <v>3.2917490163452152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0.99999999999999944</v>
      </c>
      <c r="C84" s="234">
        <f t="shared" si="4"/>
        <v>1.0000000000000002</v>
      </c>
      <c r="D84" s="234">
        <f t="shared" si="4"/>
        <v>1</v>
      </c>
      <c r="E84" s="234">
        <f t="shared" si="4"/>
        <v>1.0000000000000002</v>
      </c>
      <c r="F84" s="234">
        <f t="shared" si="4"/>
        <v>1.0000000000000002</v>
      </c>
      <c r="G84" s="234">
        <f t="shared" si="4"/>
        <v>0.99999999999999967</v>
      </c>
      <c r="H84" s="234">
        <f t="shared" si="4"/>
        <v>1</v>
      </c>
      <c r="I84" s="234">
        <f t="shared" si="4"/>
        <v>1.0000000000000002</v>
      </c>
      <c r="J84" s="234">
        <f t="shared" si="4"/>
        <v>0.99999999999999989</v>
      </c>
      <c r="K84" s="234">
        <f t="shared" si="4"/>
        <v>0.99999999999999978</v>
      </c>
      <c r="L84" s="234">
        <f t="shared" si="4"/>
        <v>0.99999999999999989</v>
      </c>
      <c r="M84" s="234">
        <f t="shared" si="4"/>
        <v>1.0000000000000002</v>
      </c>
      <c r="N84" s="234">
        <f t="shared" si="4"/>
        <v>1</v>
      </c>
      <c r="O84" s="234">
        <f t="shared" si="4"/>
        <v>1</v>
      </c>
      <c r="P84" s="234">
        <f t="shared" si="4"/>
        <v>0.99999999999999989</v>
      </c>
      <c r="Q84" s="234">
        <f t="shared" si="4"/>
        <v>1.0000000000000002</v>
      </c>
      <c r="R84" s="234">
        <f t="shared" si="4"/>
        <v>1</v>
      </c>
      <c r="S84" s="234">
        <f t="shared" si="4"/>
        <v>1</v>
      </c>
      <c r="T84" s="234">
        <f t="shared" si="4"/>
        <v>0.99999999999999989</v>
      </c>
      <c r="U84" s="234">
        <f t="shared" si="4"/>
        <v>1</v>
      </c>
      <c r="V84" s="234">
        <f t="shared" si="4"/>
        <v>1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1.2306081074052231E-2</v>
      </c>
      <c r="C85" s="301">
        <f t="shared" si="5"/>
        <v>1.2741487271879848E-2</v>
      </c>
      <c r="D85" s="301">
        <f t="shared" si="5"/>
        <v>1.296072729002623E-2</v>
      </c>
      <c r="E85" s="301">
        <f t="shared" si="5"/>
        <v>1.1860405260500598E-2</v>
      </c>
      <c r="F85" s="301">
        <f t="shared" si="5"/>
        <v>1.3717731165958551E-2</v>
      </c>
      <c r="G85" s="301">
        <f t="shared" si="5"/>
        <v>1.3964314578719519E-2</v>
      </c>
      <c r="H85" s="301">
        <f t="shared" si="5"/>
        <v>1.3662855271497876E-2</v>
      </c>
      <c r="I85" s="301">
        <f t="shared" si="5"/>
        <v>1.5407057183973612E-2</v>
      </c>
      <c r="J85" s="301">
        <f t="shared" si="5"/>
        <v>1.4858132338255125E-2</v>
      </c>
      <c r="K85" s="301">
        <f t="shared" si="5"/>
        <v>1.5013735873004199E-2</v>
      </c>
      <c r="L85" s="301">
        <f t="shared" si="5"/>
        <v>1.5120673700846004E-2</v>
      </c>
      <c r="M85" s="301">
        <f t="shared" si="5"/>
        <v>1.5742708087436719E-2</v>
      </c>
      <c r="N85" s="301">
        <f t="shared" si="5"/>
        <v>1.6745877956108098E-2</v>
      </c>
      <c r="O85" s="301">
        <f t="shared" si="5"/>
        <v>1.6284511455715436E-2</v>
      </c>
      <c r="P85" s="301">
        <f t="shared" si="5"/>
        <v>1.5265024937675911E-2</v>
      </c>
      <c r="Q85" s="301">
        <f t="shared" si="5"/>
        <v>1.6468614703595414E-2</v>
      </c>
      <c r="R85" s="301">
        <f t="shared" si="5"/>
        <v>1.6646332421348484E-2</v>
      </c>
      <c r="S85" s="301">
        <f t="shared" si="5"/>
        <v>1.6861627008912923E-2</v>
      </c>
      <c r="T85" s="301">
        <f t="shared" si="5"/>
        <v>1.4849040611659909E-2</v>
      </c>
      <c r="U85" s="301">
        <f t="shared" si="5"/>
        <v>1.5972104250919071E-2</v>
      </c>
      <c r="V85" s="301">
        <f t="shared" si="5"/>
        <v>1.5805765376162642E-2</v>
      </c>
      <c r="W85" s="301">
        <f t="shared" si="5"/>
        <v>1.5772170981738151E-2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3.7207319212542484E-3</v>
      </c>
      <c r="C86" s="235">
        <f t="shared" si="6"/>
        <v>3.8523765715064722E-3</v>
      </c>
      <c r="D86" s="235">
        <f t="shared" si="6"/>
        <v>3.9186635827023935E-3</v>
      </c>
      <c r="E86" s="235">
        <f t="shared" si="6"/>
        <v>3.5859822624445901E-3</v>
      </c>
      <c r="F86" s="235">
        <f t="shared" si="6"/>
        <v>4.1475429853932702E-3</v>
      </c>
      <c r="G86" s="235">
        <f t="shared" si="6"/>
        <v>4.2220972459731127E-3</v>
      </c>
      <c r="H86" s="235">
        <f t="shared" si="6"/>
        <v>4.1309513108383428E-3</v>
      </c>
      <c r="I86" s="235">
        <f t="shared" si="6"/>
        <v>4.6583091019831583E-3</v>
      </c>
      <c r="J86" s="235">
        <f t="shared" si="6"/>
        <v>4.4923421963903769E-3</v>
      </c>
      <c r="K86" s="235">
        <f t="shared" si="6"/>
        <v>4.5393887772894421E-3</v>
      </c>
      <c r="L86" s="235">
        <f t="shared" si="6"/>
        <v>4.5717213279403224E-3</v>
      </c>
      <c r="M86" s="235">
        <f t="shared" si="6"/>
        <v>4.7597928337575462E-3</v>
      </c>
      <c r="N86" s="235">
        <f t="shared" si="6"/>
        <v>5.0631002904812155E-3</v>
      </c>
      <c r="O86" s="235">
        <f t="shared" si="6"/>
        <v>4.923606567412228E-3</v>
      </c>
      <c r="P86" s="235">
        <f t="shared" si="6"/>
        <v>4.6153657872538565E-3</v>
      </c>
      <c r="Q86" s="235">
        <f t="shared" si="6"/>
        <v>4.9792700095000579E-3</v>
      </c>
      <c r="R86" s="235">
        <f t="shared" si="6"/>
        <v>5.033002792620634E-3</v>
      </c>
      <c r="S86" s="235">
        <f t="shared" si="6"/>
        <v>5.0980969066284892E-3</v>
      </c>
      <c r="T86" s="235">
        <f t="shared" si="6"/>
        <v>4.4895933214919772E-3</v>
      </c>
      <c r="U86" s="235">
        <f t="shared" si="6"/>
        <v>4.8291505458468746E-3</v>
      </c>
      <c r="V86" s="235">
        <f t="shared" si="6"/>
        <v>4.7788581450957752E-3</v>
      </c>
      <c r="W86" s="235">
        <f t="shared" si="6"/>
        <v>4.7687009118581401E-3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4.6475875899039967E-2</v>
      </c>
      <c r="C87" s="235">
        <f t="shared" si="7"/>
        <v>4.8120256778227968E-2</v>
      </c>
      <c r="D87" s="235">
        <f t="shared" si="7"/>
        <v>4.8948251638180548E-2</v>
      </c>
      <c r="E87" s="235">
        <f t="shared" si="7"/>
        <v>4.4792710179816488E-2</v>
      </c>
      <c r="F87" s="235">
        <f t="shared" si="7"/>
        <v>5.1807197388757949E-2</v>
      </c>
      <c r="G87" s="235">
        <f t="shared" si="7"/>
        <v>5.2738458935084415E-2</v>
      </c>
      <c r="H87" s="235">
        <f t="shared" si="7"/>
        <v>5.1599949829973284E-2</v>
      </c>
      <c r="I87" s="235">
        <f t="shared" si="7"/>
        <v>5.8187206255417727E-2</v>
      </c>
      <c r="J87" s="235">
        <f t="shared" si="7"/>
        <v>5.6114104115589952E-2</v>
      </c>
      <c r="K87" s="235">
        <f t="shared" si="7"/>
        <v>5.6701765656817539E-2</v>
      </c>
      <c r="L87" s="235">
        <f t="shared" si="7"/>
        <v>5.7105633402022675E-2</v>
      </c>
      <c r="M87" s="235">
        <f t="shared" si="7"/>
        <v>5.9454845371467765E-2</v>
      </c>
      <c r="N87" s="235">
        <f t="shared" si="7"/>
        <v>6.3243476215151528E-2</v>
      </c>
      <c r="O87" s="235">
        <f t="shared" si="7"/>
        <v>6.1501052117082185E-2</v>
      </c>
      <c r="P87" s="235">
        <f t="shared" si="7"/>
        <v>5.765079884733456E-2</v>
      </c>
      <c r="Q87" s="235">
        <f t="shared" si="7"/>
        <v>6.2196347365796399E-2</v>
      </c>
      <c r="R87" s="235">
        <f t="shared" si="7"/>
        <v>6.2867526642582397E-2</v>
      </c>
      <c r="S87" s="235">
        <f t="shared" si="7"/>
        <v>6.3680620955318373E-2</v>
      </c>
      <c r="T87" s="235">
        <f t="shared" si="7"/>
        <v>5.6079767761521973E-2</v>
      </c>
      <c r="U87" s="235">
        <f t="shared" si="7"/>
        <v>6.0321196532456121E-2</v>
      </c>
      <c r="V87" s="235">
        <f t="shared" si="7"/>
        <v>5.9692991269233352E-2</v>
      </c>
      <c r="W87" s="235">
        <f t="shared" si="7"/>
        <v>5.9566116686108096E-2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2.4633556544542027E-2</v>
      </c>
      <c r="C88" s="235">
        <f t="shared" si="8"/>
        <v>2.550512590358401E-2</v>
      </c>
      <c r="D88" s="235">
        <f t="shared" si="8"/>
        <v>2.5943987093538533E-2</v>
      </c>
      <c r="E88" s="235">
        <f t="shared" si="8"/>
        <v>2.3741430100095984E-2</v>
      </c>
      <c r="F88" s="235">
        <f t="shared" si="8"/>
        <v>2.7459310913526654E-2</v>
      </c>
      <c r="G88" s="235">
        <f t="shared" si="8"/>
        <v>2.7952906429811786E-2</v>
      </c>
      <c r="H88" s="235">
        <f t="shared" si="8"/>
        <v>2.7349463721638771E-2</v>
      </c>
      <c r="I88" s="235">
        <f t="shared" si="8"/>
        <v>3.0840899880519936E-2</v>
      </c>
      <c r="J88" s="235">
        <f t="shared" si="8"/>
        <v>2.9742095870994783E-2</v>
      </c>
      <c r="K88" s="235">
        <f t="shared" si="8"/>
        <v>3.0053573460708881E-2</v>
      </c>
      <c r="L88" s="235">
        <f t="shared" si="8"/>
        <v>3.0267635030191479E-2</v>
      </c>
      <c r="M88" s="235">
        <f t="shared" si="8"/>
        <v>3.151278522402861E-2</v>
      </c>
      <c r="N88" s="235">
        <f t="shared" si="8"/>
        <v>3.3520868994564024E-2</v>
      </c>
      <c r="O88" s="235">
        <f t="shared" si="8"/>
        <v>3.2597333897826868E-2</v>
      </c>
      <c r="P88" s="235">
        <f t="shared" si="8"/>
        <v>3.0556588461696309E-2</v>
      </c>
      <c r="Q88" s="235">
        <f t="shared" si="8"/>
        <v>3.2965860461189732E-2</v>
      </c>
      <c r="R88" s="235">
        <f t="shared" si="8"/>
        <v>3.3321604862912226E-2</v>
      </c>
      <c r="S88" s="235">
        <f t="shared" si="8"/>
        <v>3.3752568332483794E-2</v>
      </c>
      <c r="T88" s="235">
        <f t="shared" si="8"/>
        <v>2.9723896611634878E-2</v>
      </c>
      <c r="U88" s="235">
        <f t="shared" si="8"/>
        <v>3.1971976361340276E-2</v>
      </c>
      <c r="V88" s="235">
        <f t="shared" si="8"/>
        <v>3.1639009427983408E-2</v>
      </c>
      <c r="W88" s="235">
        <f t="shared" si="8"/>
        <v>3.1571762234530405E-2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2.8975019061400417E-2</v>
      </c>
      <c r="C89" s="302">
        <f t="shared" si="9"/>
        <v>2.916507604130724E-2</v>
      </c>
      <c r="D89" s="302">
        <f t="shared" si="9"/>
        <v>2.9313308165379543E-2</v>
      </c>
      <c r="E89" s="302">
        <f t="shared" si="9"/>
        <v>2.9141082763434502E-2</v>
      </c>
      <c r="F89" s="302">
        <f t="shared" si="9"/>
        <v>2.9311551498380585E-2</v>
      </c>
      <c r="G89" s="302">
        <f t="shared" si="9"/>
        <v>2.9178591211913019E-2</v>
      </c>
      <c r="H89" s="302">
        <f t="shared" si="9"/>
        <v>2.9139152266226754E-2</v>
      </c>
      <c r="I89" s="302">
        <f t="shared" si="9"/>
        <v>2.9595358441738061E-2</v>
      </c>
      <c r="J89" s="302">
        <f t="shared" si="9"/>
        <v>2.9247482813751825E-2</v>
      </c>
      <c r="K89" s="302">
        <f t="shared" si="9"/>
        <v>2.929694803341468E-2</v>
      </c>
      <c r="L89" s="302">
        <f t="shared" si="9"/>
        <v>2.9343289287234633E-2</v>
      </c>
      <c r="M89" s="302">
        <f t="shared" si="9"/>
        <v>2.9996110931512582E-2</v>
      </c>
      <c r="N89" s="302">
        <f t="shared" si="9"/>
        <v>3.1113367514787372E-2</v>
      </c>
      <c r="O89" s="302">
        <f t="shared" si="9"/>
        <v>3.0549368799804178E-2</v>
      </c>
      <c r="P89" s="302">
        <f t="shared" si="9"/>
        <v>2.9659145276880981E-2</v>
      </c>
      <c r="Q89" s="302">
        <f t="shared" si="9"/>
        <v>3.0897833129493818E-2</v>
      </c>
      <c r="R89" s="302">
        <f t="shared" si="9"/>
        <v>3.103682137233426E-2</v>
      </c>
      <c r="S89" s="302">
        <f t="shared" si="9"/>
        <v>3.1516943254842535E-2</v>
      </c>
      <c r="T89" s="302">
        <f t="shared" si="9"/>
        <v>2.9426852028290842E-2</v>
      </c>
      <c r="U89" s="302">
        <f t="shared" si="9"/>
        <v>3.05392846870172E-2</v>
      </c>
      <c r="V89" s="302">
        <f t="shared" si="9"/>
        <v>3.0397846040138364E-2</v>
      </c>
      <c r="W89" s="302">
        <f t="shared" si="9"/>
        <v>3.0320089207719954E-2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7.0011219167952415E-2</v>
      </c>
      <c r="C90" s="303">
        <f t="shared" si="10"/>
        <v>6.9937962257001482E-2</v>
      </c>
      <c r="D90" s="303">
        <f t="shared" si="10"/>
        <v>6.9943058620597839E-2</v>
      </c>
      <c r="E90" s="303">
        <f t="shared" si="10"/>
        <v>7.0213923008936072E-2</v>
      </c>
      <c r="F90" s="303">
        <f t="shared" si="10"/>
        <v>6.9895424454639268E-2</v>
      </c>
      <c r="G90" s="303">
        <f t="shared" si="10"/>
        <v>6.9817635919513149E-2</v>
      </c>
      <c r="H90" s="303">
        <f t="shared" si="10"/>
        <v>6.9568174409914141E-2</v>
      </c>
      <c r="I90" s="303">
        <f t="shared" si="10"/>
        <v>7.1777642561956345E-2</v>
      </c>
      <c r="J90" s="303">
        <f t="shared" si="10"/>
        <v>7.0944137198952054E-2</v>
      </c>
      <c r="K90" s="303">
        <f t="shared" si="10"/>
        <v>7.1199652250589926E-2</v>
      </c>
      <c r="L90" s="303">
        <f t="shared" si="10"/>
        <v>7.1328669242558929E-2</v>
      </c>
      <c r="M90" s="303">
        <f t="shared" si="10"/>
        <v>7.2598623783790811E-2</v>
      </c>
      <c r="N90" s="303">
        <f t="shared" si="10"/>
        <v>7.5269999240305238E-2</v>
      </c>
      <c r="O90" s="303">
        <f t="shared" si="10"/>
        <v>7.4008898472005757E-2</v>
      </c>
      <c r="P90" s="303">
        <f t="shared" si="10"/>
        <v>7.1844267399543388E-2</v>
      </c>
      <c r="Q90" s="303">
        <f t="shared" si="10"/>
        <v>7.4572603817246147E-2</v>
      </c>
      <c r="R90" s="303">
        <f t="shared" si="10"/>
        <v>7.515202950290864E-2</v>
      </c>
      <c r="S90" s="303">
        <f t="shared" si="10"/>
        <v>7.5871829886326542E-2</v>
      </c>
      <c r="T90" s="303">
        <f t="shared" si="10"/>
        <v>7.1298956548982551E-2</v>
      </c>
      <c r="U90" s="303">
        <f t="shared" si="10"/>
        <v>7.3646565657082635E-2</v>
      </c>
      <c r="V90" s="303">
        <f t="shared" si="10"/>
        <v>7.3203236329022453E-2</v>
      </c>
      <c r="W90" s="303">
        <f t="shared" si="10"/>
        <v>7.314001427766928E-2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5.5658296461667721E-2</v>
      </c>
      <c r="C91" s="304">
        <f t="shared" si="11"/>
        <v>5.402909615131192E-2</v>
      </c>
      <c r="D91" s="304">
        <f t="shared" si="11"/>
        <v>5.3155837918069555E-2</v>
      </c>
      <c r="E91" s="304">
        <f t="shared" si="11"/>
        <v>5.7168342622977424E-2</v>
      </c>
      <c r="F91" s="304">
        <f t="shared" si="11"/>
        <v>4.9138443339381679E-2</v>
      </c>
      <c r="G91" s="304">
        <f t="shared" si="11"/>
        <v>4.639869975242731E-2</v>
      </c>
      <c r="H91" s="304">
        <f t="shared" si="11"/>
        <v>4.7874706418036948E-2</v>
      </c>
      <c r="I91" s="304">
        <f t="shared" si="11"/>
        <v>3.7968830877894752E-2</v>
      </c>
      <c r="J91" s="304">
        <f t="shared" si="11"/>
        <v>4.097973187419586E-2</v>
      </c>
      <c r="K91" s="304">
        <f t="shared" si="11"/>
        <v>3.9912466166819684E-2</v>
      </c>
      <c r="L91" s="304">
        <f t="shared" si="11"/>
        <v>3.9260952513321332E-2</v>
      </c>
      <c r="M91" s="304">
        <f t="shared" si="11"/>
        <v>3.5536805359254818E-2</v>
      </c>
      <c r="N91" s="304">
        <f t="shared" si="11"/>
        <v>3.0047335296545911E-2</v>
      </c>
      <c r="O91" s="304">
        <f t="shared" si="11"/>
        <v>3.2698634220777886E-2</v>
      </c>
      <c r="P91" s="304">
        <f t="shared" si="11"/>
        <v>3.8761738460044243E-2</v>
      </c>
      <c r="Q91" s="304">
        <f t="shared" si="11"/>
        <v>3.1774508948091536E-2</v>
      </c>
      <c r="R91" s="304">
        <f t="shared" si="11"/>
        <v>3.0466106127904496E-2</v>
      </c>
      <c r="S91" s="304">
        <f t="shared" si="11"/>
        <v>2.9202222367411084E-2</v>
      </c>
      <c r="T91" s="304">
        <f t="shared" si="11"/>
        <v>4.0573901170479092E-2</v>
      </c>
      <c r="U91" s="304">
        <f t="shared" si="11"/>
        <v>3.3360396559392762E-2</v>
      </c>
      <c r="V91" s="304">
        <f t="shared" si="11"/>
        <v>3.4462324893252211E-2</v>
      </c>
      <c r="W91" s="304">
        <f t="shared" si="11"/>
        <v>3.4860562073802934E-2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1.2958666288699971E-2</v>
      </c>
      <c r="C92" s="304">
        <f t="shared" si="12"/>
        <v>1.4465278964381803E-2</v>
      </c>
      <c r="D92" s="304">
        <f t="shared" si="12"/>
        <v>1.5318794069228528E-2</v>
      </c>
      <c r="E92" s="304">
        <f t="shared" si="12"/>
        <v>1.1701818220725052E-2</v>
      </c>
      <c r="F92" s="304">
        <f t="shared" si="12"/>
        <v>1.9202787331083066E-2</v>
      </c>
      <c r="G92" s="304">
        <f t="shared" si="12"/>
        <v>2.1836804934454487E-2</v>
      </c>
      <c r="H92" s="304">
        <f t="shared" si="12"/>
        <v>2.0145491545908237E-2</v>
      </c>
      <c r="I92" s="304">
        <f t="shared" si="12"/>
        <v>3.2063220360098663E-2</v>
      </c>
      <c r="J92" s="304">
        <f t="shared" si="12"/>
        <v>2.8281006179140627E-2</v>
      </c>
      <c r="K92" s="304">
        <f t="shared" si="12"/>
        <v>2.9586157343028736E-2</v>
      </c>
      <c r="L92" s="304">
        <f t="shared" si="12"/>
        <v>3.035457212871475E-2</v>
      </c>
      <c r="M92" s="304">
        <f t="shared" si="12"/>
        <v>3.527819846876043E-2</v>
      </c>
      <c r="N92" s="304">
        <f t="shared" si="12"/>
        <v>4.3325386681575158E-2</v>
      </c>
      <c r="O92" s="304">
        <f t="shared" si="12"/>
        <v>3.9465258967438792E-2</v>
      </c>
      <c r="P92" s="304">
        <f t="shared" si="12"/>
        <v>3.1353029608568991E-2</v>
      </c>
      <c r="Q92" s="304">
        <f t="shared" si="12"/>
        <v>4.0932231025007419E-2</v>
      </c>
      <c r="R92" s="304">
        <f t="shared" si="12"/>
        <v>4.2799924439351829E-2</v>
      </c>
      <c r="S92" s="304">
        <f t="shared" si="12"/>
        <v>4.475921610132054E-2</v>
      </c>
      <c r="T92" s="304">
        <f t="shared" si="12"/>
        <v>2.9042686308837828E-2</v>
      </c>
      <c r="U92" s="304">
        <f t="shared" si="12"/>
        <v>3.8476558977281076E-2</v>
      </c>
      <c r="V92" s="304">
        <f t="shared" si="12"/>
        <v>3.6950147204822703E-2</v>
      </c>
      <c r="W92" s="304">
        <f t="shared" si="12"/>
        <v>3.6492494156198388E-2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1.3942564175847209E-3</v>
      </c>
      <c r="C93" s="304">
        <f t="shared" si="13"/>
        <v>1.4435871413077536E-3</v>
      </c>
      <c r="D93" s="304">
        <f t="shared" si="13"/>
        <v>1.4684266332997673E-3</v>
      </c>
      <c r="E93" s="304">
        <f t="shared" si="13"/>
        <v>1.3437621652335906E-3</v>
      </c>
      <c r="F93" s="304">
        <f t="shared" si="13"/>
        <v>1.5541937841745171E-3</v>
      </c>
      <c r="G93" s="304">
        <f t="shared" si="13"/>
        <v>1.5821312326313492E-3</v>
      </c>
      <c r="H93" s="304">
        <f t="shared" si="13"/>
        <v>1.5479764459689507E-3</v>
      </c>
      <c r="I93" s="304">
        <f t="shared" si="13"/>
        <v>1.7455913239629295E-3</v>
      </c>
      <c r="J93" s="304">
        <f t="shared" si="13"/>
        <v>1.6833991456155556E-3</v>
      </c>
      <c r="K93" s="304">
        <f t="shared" si="13"/>
        <v>1.7010287407415135E-3</v>
      </c>
      <c r="L93" s="304">
        <f t="shared" si="13"/>
        <v>1.7131446005228534E-3</v>
      </c>
      <c r="M93" s="304">
        <f t="shared" si="13"/>
        <v>1.7836199557755628E-3</v>
      </c>
      <c r="N93" s="304">
        <f t="shared" si="13"/>
        <v>1.8972772621841684E-3</v>
      </c>
      <c r="O93" s="304">
        <f t="shared" si="13"/>
        <v>1.8450052837890784E-3</v>
      </c>
      <c r="P93" s="304">
        <f t="shared" si="13"/>
        <v>1.7294993309301444E-3</v>
      </c>
      <c r="Q93" s="304">
        <f t="shared" si="13"/>
        <v>1.8658638441471848E-3</v>
      </c>
      <c r="R93" s="304">
        <f t="shared" si="13"/>
        <v>1.885998935652325E-3</v>
      </c>
      <c r="S93" s="304">
        <f t="shared" si="13"/>
        <v>1.9103914175949235E-3</v>
      </c>
      <c r="T93" s="304">
        <f t="shared" si="13"/>
        <v>1.682369069665622E-3</v>
      </c>
      <c r="U93" s="304">
        <f t="shared" si="13"/>
        <v>1.8096101204088002E-3</v>
      </c>
      <c r="V93" s="304">
        <f t="shared" si="13"/>
        <v>1.7907642309475337E-3</v>
      </c>
      <c r="W93" s="304">
        <f t="shared" si="13"/>
        <v>1.7869580476679533E-3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3.1823281439978368E-2</v>
      </c>
      <c r="C94" s="303">
        <f t="shared" si="14"/>
        <v>3.178998284409159E-2</v>
      </c>
      <c r="D94" s="303">
        <f t="shared" si="14"/>
        <v>3.1792299372999017E-2</v>
      </c>
      <c r="E94" s="303">
        <f t="shared" si="14"/>
        <v>3.1915419549516384E-2</v>
      </c>
      <c r="F94" s="303">
        <f t="shared" si="14"/>
        <v>3.1770647479381485E-2</v>
      </c>
      <c r="G94" s="303">
        <f t="shared" si="14"/>
        <v>3.1735289054324156E-2</v>
      </c>
      <c r="H94" s="303">
        <f t="shared" si="14"/>
        <v>3.1621897459051862E-2</v>
      </c>
      <c r="I94" s="303">
        <f t="shared" si="14"/>
        <v>3.2626201164525609E-2</v>
      </c>
      <c r="J94" s="303">
        <f t="shared" si="14"/>
        <v>3.2247335090432754E-2</v>
      </c>
      <c r="K94" s="303">
        <f t="shared" si="14"/>
        <v>3.2363478295722697E-2</v>
      </c>
      <c r="L94" s="303">
        <f t="shared" si="14"/>
        <v>3.2422122382981332E-2</v>
      </c>
      <c r="M94" s="303">
        <f t="shared" si="14"/>
        <v>3.2999374447177633E-2</v>
      </c>
      <c r="N94" s="303">
        <f t="shared" si="14"/>
        <v>3.4213636018320566E-2</v>
      </c>
      <c r="O94" s="303">
        <f t="shared" si="14"/>
        <v>3.3640408396366235E-2</v>
      </c>
      <c r="P94" s="303">
        <f t="shared" si="14"/>
        <v>3.2656485181610621E-2</v>
      </c>
      <c r="Q94" s="303">
        <f t="shared" si="14"/>
        <v>3.3896638098748239E-2</v>
      </c>
      <c r="R94" s="303">
        <f t="shared" si="14"/>
        <v>3.4160013410413026E-2</v>
      </c>
      <c r="S94" s="303">
        <f t="shared" si="14"/>
        <v>3.448719540287571E-2</v>
      </c>
      <c r="T94" s="303">
        <f t="shared" si="14"/>
        <v>3.2408616613173902E-2</v>
      </c>
      <c r="U94" s="303">
        <f t="shared" si="14"/>
        <v>3.3475711662310281E-2</v>
      </c>
      <c r="V94" s="303">
        <f t="shared" si="14"/>
        <v>3.3274198331373843E-2</v>
      </c>
      <c r="W94" s="303">
        <f t="shared" si="14"/>
        <v>3.3245461035304201E-2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2.5299225664394416E-2</v>
      </c>
      <c r="C95" s="304">
        <f t="shared" si="15"/>
        <v>2.4558680068778156E-2</v>
      </c>
      <c r="D95" s="304">
        <f t="shared" si="15"/>
        <v>2.4161744508213436E-2</v>
      </c>
      <c r="E95" s="304">
        <f t="shared" si="15"/>
        <v>2.5985610283171548E-2</v>
      </c>
      <c r="F95" s="304">
        <f t="shared" si="15"/>
        <v>2.2335656063355309E-2</v>
      </c>
      <c r="G95" s="304">
        <f t="shared" si="15"/>
        <v>2.1090318069285144E-2</v>
      </c>
      <c r="H95" s="304">
        <f t="shared" si="15"/>
        <v>2.176123019001678E-2</v>
      </c>
      <c r="I95" s="304">
        <f t="shared" si="15"/>
        <v>1.7258559489952155E-2</v>
      </c>
      <c r="J95" s="304">
        <f t="shared" si="15"/>
        <v>1.8627150851907217E-2</v>
      </c>
      <c r="K95" s="304">
        <f t="shared" si="15"/>
        <v>1.8142030075827129E-2</v>
      </c>
      <c r="L95" s="304">
        <f t="shared" si="15"/>
        <v>1.7845887506055154E-2</v>
      </c>
      <c r="M95" s="304">
        <f t="shared" si="15"/>
        <v>1.6153093345115818E-2</v>
      </c>
      <c r="N95" s="304">
        <f t="shared" si="15"/>
        <v>1.3657879680248142E-2</v>
      </c>
      <c r="O95" s="304">
        <f t="shared" si="15"/>
        <v>1.4863015554899037E-2</v>
      </c>
      <c r="P95" s="304">
        <f t="shared" si="15"/>
        <v>1.7618972027292831E-2</v>
      </c>
      <c r="Q95" s="304">
        <f t="shared" si="15"/>
        <v>1.4442958612768878E-2</v>
      </c>
      <c r="R95" s="304">
        <f t="shared" si="15"/>
        <v>1.3848230058138409E-2</v>
      </c>
      <c r="S95" s="304">
        <f t="shared" si="15"/>
        <v>1.3273737439732314E-2</v>
      </c>
      <c r="T95" s="304">
        <f t="shared" si="15"/>
        <v>1.8442682350217777E-2</v>
      </c>
      <c r="U95" s="304">
        <f t="shared" si="15"/>
        <v>1.5163816617905803E-2</v>
      </c>
      <c r="V95" s="304">
        <f t="shared" si="15"/>
        <v>1.5664693133296461E-2</v>
      </c>
      <c r="W95" s="304">
        <f t="shared" si="15"/>
        <v>1.5845710033546782E-2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5.8903028584999855E-3</v>
      </c>
      <c r="C96" s="304">
        <f t="shared" si="16"/>
        <v>6.5751268019917262E-3</v>
      </c>
      <c r="D96" s="304">
        <f t="shared" si="16"/>
        <v>6.9630882132856921E-3</v>
      </c>
      <c r="E96" s="304">
        <f t="shared" si="16"/>
        <v>5.3190082821477497E-3</v>
      </c>
      <c r="F96" s="304">
        <f t="shared" si="16"/>
        <v>8.7285396959468475E-3</v>
      </c>
      <c r="G96" s="304">
        <f t="shared" si="16"/>
        <v>9.9258204247520375E-3</v>
      </c>
      <c r="H96" s="304">
        <f t="shared" si="16"/>
        <v>9.1570416117764709E-3</v>
      </c>
      <c r="I96" s="304">
        <f t="shared" si="16"/>
        <v>1.4574191072772125E-2</v>
      </c>
      <c r="J96" s="304">
        <f t="shared" si="16"/>
        <v>1.2855002808700288E-2</v>
      </c>
      <c r="K96" s="304">
        <f t="shared" si="16"/>
        <v>1.3448253337740331E-2</v>
      </c>
      <c r="L96" s="304">
        <f t="shared" si="16"/>
        <v>1.3797532785779427E-2</v>
      </c>
      <c r="M96" s="304">
        <f t="shared" si="16"/>
        <v>1.6035544758527469E-2</v>
      </c>
      <c r="N96" s="304">
        <f t="shared" si="16"/>
        <v>1.9693357582534161E-2</v>
      </c>
      <c r="O96" s="304">
        <f t="shared" si="16"/>
        <v>1.793875407610853E-2</v>
      </c>
      <c r="P96" s="304">
        <f t="shared" si="16"/>
        <v>1.4251377094804089E-2</v>
      </c>
      <c r="Q96" s="304">
        <f t="shared" si="16"/>
        <v>1.8605559556821555E-2</v>
      </c>
      <c r="R96" s="304">
        <f t="shared" si="16"/>
        <v>1.9454511108796289E-2</v>
      </c>
      <c r="S96" s="304">
        <f t="shared" si="16"/>
        <v>2.034509822787298E-2</v>
      </c>
      <c r="T96" s="304">
        <f t="shared" si="16"/>
        <v>1.3201221049471745E-2</v>
      </c>
      <c r="U96" s="304">
        <f t="shared" si="16"/>
        <v>1.7489344989673212E-2</v>
      </c>
      <c r="V96" s="304">
        <f t="shared" si="16"/>
        <v>1.6795521456737596E-2</v>
      </c>
      <c r="W96" s="304">
        <f t="shared" si="16"/>
        <v>1.658749734372653E-2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6.337529170839638E-4</v>
      </c>
      <c r="C97" s="304">
        <f t="shared" si="17"/>
        <v>6.5617597332170638E-4</v>
      </c>
      <c r="D97" s="304">
        <f t="shared" si="17"/>
        <v>6.674666514998942E-4</v>
      </c>
      <c r="E97" s="304">
        <f t="shared" si="17"/>
        <v>6.1080098419708678E-4</v>
      </c>
      <c r="F97" s="304">
        <f t="shared" si="17"/>
        <v>7.06451720079326E-4</v>
      </c>
      <c r="G97" s="304">
        <f t="shared" si="17"/>
        <v>7.1915056028697697E-4</v>
      </c>
      <c r="H97" s="304">
        <f t="shared" si="17"/>
        <v>7.0362565725861422E-4</v>
      </c>
      <c r="I97" s="304">
        <f t="shared" si="17"/>
        <v>7.9345060180133155E-4</v>
      </c>
      <c r="J97" s="304">
        <f t="shared" si="17"/>
        <v>7.6518142982525252E-4</v>
      </c>
      <c r="K97" s="304">
        <f t="shared" si="17"/>
        <v>7.7319488215523346E-4</v>
      </c>
      <c r="L97" s="304">
        <f t="shared" si="17"/>
        <v>7.7870209114675154E-4</v>
      </c>
      <c r="M97" s="304">
        <f t="shared" si="17"/>
        <v>8.1073634353434642E-4</v>
      </c>
      <c r="N97" s="304">
        <f t="shared" si="17"/>
        <v>8.6239875553825826E-4</v>
      </c>
      <c r="O97" s="304">
        <f t="shared" si="17"/>
        <v>8.38638765358672E-4</v>
      </c>
      <c r="P97" s="304">
        <f t="shared" si="17"/>
        <v>7.8613605951370158E-4</v>
      </c>
      <c r="Q97" s="304">
        <f t="shared" si="17"/>
        <v>8.4811992915781106E-4</v>
      </c>
      <c r="R97" s="304">
        <f t="shared" si="17"/>
        <v>8.5727224347832926E-4</v>
      </c>
      <c r="S97" s="304">
        <f t="shared" si="17"/>
        <v>8.6835973527041972E-4</v>
      </c>
      <c r="T97" s="304">
        <f t="shared" si="17"/>
        <v>7.6471321348437382E-4</v>
      </c>
      <c r="U97" s="304">
        <f t="shared" si="17"/>
        <v>8.225500547312727E-4</v>
      </c>
      <c r="V97" s="304">
        <f t="shared" si="17"/>
        <v>8.1398374133978795E-4</v>
      </c>
      <c r="W97" s="304">
        <f t="shared" si="17"/>
        <v>8.1225365803088757E-4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0.51900522163437579</v>
      </c>
      <c r="C98" s="303">
        <f t="shared" si="18"/>
        <v>0.51128685839541699</v>
      </c>
      <c r="D98" s="303">
        <f t="shared" si="18"/>
        <v>0.50730925012560113</v>
      </c>
      <c r="E98" s="303">
        <f t="shared" si="18"/>
        <v>0.52639159789170442</v>
      </c>
      <c r="F98" s="303">
        <f t="shared" si="18"/>
        <v>0.49463103918557888</v>
      </c>
      <c r="G98" s="303">
        <f t="shared" si="18"/>
        <v>0.49118781719647259</v>
      </c>
      <c r="H98" s="303">
        <f t="shared" si="18"/>
        <v>0.49671035866365321</v>
      </c>
      <c r="I98" s="303">
        <f t="shared" si="18"/>
        <v>0.46389080772893443</v>
      </c>
      <c r="J98" s="303">
        <f t="shared" si="18"/>
        <v>0.47460324636523943</v>
      </c>
      <c r="K98" s="303">
        <f t="shared" si="18"/>
        <v>0.47164183336043097</v>
      </c>
      <c r="L98" s="303">
        <f t="shared" si="18"/>
        <v>0.46964944995290975</v>
      </c>
      <c r="M98" s="303">
        <f t="shared" si="18"/>
        <v>0.45687593911936702</v>
      </c>
      <c r="N98" s="303">
        <f t="shared" si="18"/>
        <v>0.43531668633063136</v>
      </c>
      <c r="O98" s="303">
        <f t="shared" si="18"/>
        <v>0.44518709293173636</v>
      </c>
      <c r="P98" s="303">
        <f t="shared" si="18"/>
        <v>0.46596585914234812</v>
      </c>
      <c r="Q98" s="303">
        <f t="shared" si="18"/>
        <v>0.4409431613607937</v>
      </c>
      <c r="R98" s="303">
        <f t="shared" si="18"/>
        <v>0.43717928162613989</v>
      </c>
      <c r="S98" s="303">
        <f t="shared" si="18"/>
        <v>0.43216799849591203</v>
      </c>
      <c r="T98" s="303">
        <f t="shared" si="18"/>
        <v>0.47409311094657863</v>
      </c>
      <c r="U98" s="303">
        <f t="shared" si="18"/>
        <v>0.45114206041615118</v>
      </c>
      <c r="V98" s="303">
        <f t="shared" si="18"/>
        <v>0.45465213454126552</v>
      </c>
      <c r="W98" s="303">
        <f t="shared" si="18"/>
        <v>0.45528993404639972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8.487305640252514E-2</v>
      </c>
      <c r="C99" s="303">
        <f t="shared" si="19"/>
        <v>8.4247526286116439E-2</v>
      </c>
      <c r="D99" s="303">
        <f t="shared" si="19"/>
        <v>8.3927135590232835E-2</v>
      </c>
      <c r="E99" s="303">
        <f t="shared" si="19"/>
        <v>8.5508323155557869E-2</v>
      </c>
      <c r="F99" s="303">
        <f t="shared" si="19"/>
        <v>8.2619825048927217E-2</v>
      </c>
      <c r="G99" s="303">
        <f t="shared" si="19"/>
        <v>8.1953179208092128E-2</v>
      </c>
      <c r="H99" s="303">
        <f t="shared" si="19"/>
        <v>8.2423151226175953E-2</v>
      </c>
      <c r="I99" s="303">
        <f t="shared" si="19"/>
        <v>7.9280740092880331E-2</v>
      </c>
      <c r="J99" s="303">
        <f t="shared" si="19"/>
        <v>8.0366519116580409E-2</v>
      </c>
      <c r="K99" s="303">
        <f t="shared" si="19"/>
        <v>8.0049025605453156E-2</v>
      </c>
      <c r="L99" s="303">
        <f t="shared" si="19"/>
        <v>7.9809732248111775E-2</v>
      </c>
      <c r="M99" s="303">
        <f t="shared" si="19"/>
        <v>7.8539629996009622E-2</v>
      </c>
      <c r="N99" s="303">
        <f t="shared" si="19"/>
        <v>7.6457418836285804E-2</v>
      </c>
      <c r="O99" s="303">
        <f t="shared" si="19"/>
        <v>7.7504596191012881E-2</v>
      </c>
      <c r="P99" s="303">
        <f t="shared" si="19"/>
        <v>7.9715312950205883E-2</v>
      </c>
      <c r="Q99" s="303">
        <f t="shared" si="19"/>
        <v>7.7168146132693141E-2</v>
      </c>
      <c r="R99" s="303">
        <f t="shared" si="19"/>
        <v>7.6733654702557053E-2</v>
      </c>
      <c r="S99" s="303">
        <f t="shared" si="19"/>
        <v>7.6253197914504883E-2</v>
      </c>
      <c r="T99" s="303">
        <f t="shared" si="19"/>
        <v>8.0485590735975235E-2</v>
      </c>
      <c r="U99" s="303">
        <f t="shared" si="19"/>
        <v>7.8080982210871758E-2</v>
      </c>
      <c r="V99" s="303">
        <f t="shared" si="19"/>
        <v>7.8456012291433966E-2</v>
      </c>
      <c r="W99" s="303">
        <f t="shared" si="19"/>
        <v>7.8591781294290119E-2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3.8119934510072243E-2</v>
      </c>
      <c r="C100" s="304">
        <f t="shared" si="20"/>
        <v>3.7632611806489684E-2</v>
      </c>
      <c r="D100" s="304">
        <f t="shared" si="20"/>
        <v>3.7388078966092322E-2</v>
      </c>
      <c r="E100" s="304">
        <f t="shared" si="20"/>
        <v>3.864906003674811E-2</v>
      </c>
      <c r="F100" s="304">
        <f t="shared" si="20"/>
        <v>3.6270130541510348E-2</v>
      </c>
      <c r="G100" s="304">
        <f t="shared" si="20"/>
        <v>3.5617986525931886E-2</v>
      </c>
      <c r="H100" s="304">
        <f t="shared" si="20"/>
        <v>3.5979992846872255E-2</v>
      </c>
      <c r="I100" s="304">
        <f t="shared" si="20"/>
        <v>3.3521831510884073E-2</v>
      </c>
      <c r="J100" s="304">
        <f t="shared" si="20"/>
        <v>3.4365900914532406E-2</v>
      </c>
      <c r="K100" s="304">
        <f t="shared" si="20"/>
        <v>3.4111754148557522E-2</v>
      </c>
      <c r="L100" s="304">
        <f t="shared" si="20"/>
        <v>3.3913051853201141E-2</v>
      </c>
      <c r="M100" s="304">
        <f t="shared" si="20"/>
        <v>3.2960443896617508E-2</v>
      </c>
      <c r="N100" s="304">
        <f t="shared" si="20"/>
        <v>3.1456175910198232E-2</v>
      </c>
      <c r="O100" s="304">
        <f t="shared" si="20"/>
        <v>3.2240636504976855E-2</v>
      </c>
      <c r="P100" s="304">
        <f t="shared" si="20"/>
        <v>3.3941745782401195E-2</v>
      </c>
      <c r="Q100" s="304">
        <f t="shared" si="20"/>
        <v>3.2029998653892978E-2</v>
      </c>
      <c r="R100" s="304">
        <f t="shared" si="20"/>
        <v>3.1694081033550446E-2</v>
      </c>
      <c r="S100" s="304">
        <f t="shared" si="20"/>
        <v>3.1364073435934586E-2</v>
      </c>
      <c r="T100" s="304">
        <f t="shared" si="20"/>
        <v>3.4528220549535138E-2</v>
      </c>
      <c r="U100" s="304">
        <f t="shared" si="20"/>
        <v>3.2689201279391476E-2</v>
      </c>
      <c r="V100" s="304">
        <f t="shared" si="20"/>
        <v>3.2972849567679957E-2</v>
      </c>
      <c r="W100" s="304">
        <f t="shared" si="20"/>
        <v>3.3095049505095606E-2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3.5667588003601716E-2</v>
      </c>
      <c r="C101" s="304">
        <f t="shared" si="21"/>
        <v>3.5137159043364286E-2</v>
      </c>
      <c r="D101" s="304">
        <f t="shared" si="21"/>
        <v>3.4863805930344056E-2</v>
      </c>
      <c r="E101" s="304">
        <f t="shared" si="21"/>
        <v>3.6175201827517323E-2</v>
      </c>
      <c r="F101" s="304">
        <f t="shared" si="21"/>
        <v>3.3992521431495545E-2</v>
      </c>
      <c r="G101" s="304">
        <f t="shared" si="21"/>
        <v>3.3755892938769287E-2</v>
      </c>
      <c r="H101" s="304">
        <f t="shared" si="21"/>
        <v>3.4135418472566292E-2</v>
      </c>
      <c r="I101" s="304">
        <f t="shared" si="21"/>
        <v>3.1879960969621507E-2</v>
      </c>
      <c r="J101" s="304">
        <f t="shared" si="21"/>
        <v>3.2616151728146782E-2</v>
      </c>
      <c r="K101" s="304">
        <f t="shared" si="21"/>
        <v>3.2412634586967769E-2</v>
      </c>
      <c r="L101" s="304">
        <f t="shared" si="21"/>
        <v>3.2275712052159934E-2</v>
      </c>
      <c r="M101" s="304">
        <f t="shared" si="21"/>
        <v>3.1397878260169085E-2</v>
      </c>
      <c r="N101" s="304">
        <f t="shared" si="21"/>
        <v>2.9916262056554413E-2</v>
      </c>
      <c r="O101" s="304">
        <f t="shared" si="21"/>
        <v>3.0594585860248727E-2</v>
      </c>
      <c r="P101" s="304">
        <f t="shared" si="21"/>
        <v>3.2022564696549079E-2</v>
      </c>
      <c r="Q101" s="304">
        <f t="shared" si="21"/>
        <v>3.0302930215029618E-2</v>
      </c>
      <c r="R101" s="304">
        <f t="shared" si="21"/>
        <v>3.0044265164901648E-2</v>
      </c>
      <c r="S101" s="304">
        <f t="shared" si="21"/>
        <v>2.9699874830069351E-2</v>
      </c>
      <c r="T101" s="304">
        <f t="shared" si="21"/>
        <v>3.2581093699478897E-2</v>
      </c>
      <c r="U101" s="304">
        <f t="shared" si="21"/>
        <v>3.1003829000693608E-2</v>
      </c>
      <c r="V101" s="304">
        <f t="shared" si="21"/>
        <v>3.1245051771752519E-2</v>
      </c>
      <c r="W101" s="304">
        <f t="shared" si="21"/>
        <v>3.1288883257505978E-2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4.3388294366860595E-3</v>
      </c>
      <c r="C102" s="304">
        <f t="shared" si="22"/>
        <v>4.492343233375838E-3</v>
      </c>
      <c r="D102" s="304">
        <f t="shared" si="22"/>
        <v>4.5696420126304987E-3</v>
      </c>
      <c r="E102" s="304">
        <f t="shared" si="22"/>
        <v>4.1816948194654605E-3</v>
      </c>
      <c r="F102" s="304">
        <f t="shared" si="22"/>
        <v>4.8365434478490699E-3</v>
      </c>
      <c r="G102" s="304">
        <f t="shared" si="22"/>
        <v>4.9234828531274609E-3</v>
      </c>
      <c r="H102" s="304">
        <f t="shared" si="22"/>
        <v>4.817195521826338E-3</v>
      </c>
      <c r="I102" s="304">
        <f t="shared" si="22"/>
        <v>5.4321593397822256E-3</v>
      </c>
      <c r="J102" s="304">
        <f t="shared" si="22"/>
        <v>5.2386215867965408E-3</v>
      </c>
      <c r="K102" s="304">
        <f t="shared" si="22"/>
        <v>5.2934836661993204E-3</v>
      </c>
      <c r="L102" s="304">
        <f t="shared" si="22"/>
        <v>5.3311873829669284E-3</v>
      </c>
      <c r="M102" s="304">
        <f t="shared" si="22"/>
        <v>5.5505018089755031E-3</v>
      </c>
      <c r="N102" s="304">
        <f t="shared" si="22"/>
        <v>5.9041954771706087E-3</v>
      </c>
      <c r="O102" s="304">
        <f t="shared" si="22"/>
        <v>5.7415286995865225E-3</v>
      </c>
      <c r="P102" s="304">
        <f t="shared" si="22"/>
        <v>5.3820821716336663E-3</v>
      </c>
      <c r="Q102" s="304">
        <f t="shared" si="22"/>
        <v>5.8064390952262436E-3</v>
      </c>
      <c r="R102" s="304">
        <f t="shared" si="22"/>
        <v>5.8690981058867157E-3</v>
      </c>
      <c r="S102" s="304">
        <f t="shared" si="22"/>
        <v>5.9450058208174597E-3</v>
      </c>
      <c r="T102" s="304">
        <f t="shared" si="22"/>
        <v>5.235416061760239E-3</v>
      </c>
      <c r="U102" s="304">
        <f t="shared" si="22"/>
        <v>5.6313814018199492E-3</v>
      </c>
      <c r="V102" s="304">
        <f t="shared" si="22"/>
        <v>5.5727342986588773E-3</v>
      </c>
      <c r="W102" s="304">
        <f t="shared" si="22"/>
        <v>5.5608897198234633E-3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5.040852850347435E-3</v>
      </c>
      <c r="C103" s="304">
        <f t="shared" si="23"/>
        <v>5.2192052080290464E-3</v>
      </c>
      <c r="D103" s="304">
        <f t="shared" si="23"/>
        <v>5.3090109442120829E-3</v>
      </c>
      <c r="E103" s="304">
        <f t="shared" si="23"/>
        <v>4.8582938226964887E-3</v>
      </c>
      <c r="F103" s="304">
        <f t="shared" si="23"/>
        <v>5.6190970815254114E-3</v>
      </c>
      <c r="G103" s="304">
        <f t="shared" si="23"/>
        <v>5.7201032988243852E-3</v>
      </c>
      <c r="H103" s="304">
        <f t="shared" si="23"/>
        <v>5.5966186574566198E-3</v>
      </c>
      <c r="I103" s="304">
        <f t="shared" si="23"/>
        <v>6.3110837360772637E-3</v>
      </c>
      <c r="J103" s="304">
        <f t="shared" si="23"/>
        <v>6.0862315384917183E-3</v>
      </c>
      <c r="K103" s="304">
        <f t="shared" si="23"/>
        <v>6.1499703125940481E-3</v>
      </c>
      <c r="L103" s="304">
        <f t="shared" si="23"/>
        <v>6.1937744977804236E-3</v>
      </c>
      <c r="M103" s="304">
        <f t="shared" si="23"/>
        <v>6.448574038900901E-3</v>
      </c>
      <c r="N103" s="304">
        <f t="shared" si="23"/>
        <v>6.8594954087054074E-3</v>
      </c>
      <c r="O103" s="304">
        <f t="shared" si="23"/>
        <v>6.6705091161103573E-3</v>
      </c>
      <c r="P103" s="304">
        <f t="shared" si="23"/>
        <v>6.2529040727642496E-3</v>
      </c>
      <c r="Q103" s="304">
        <f t="shared" si="23"/>
        <v>6.7459220258945171E-3</v>
      </c>
      <c r="R103" s="304">
        <f t="shared" si="23"/>
        <v>6.8187192761890673E-3</v>
      </c>
      <c r="S103" s="304">
        <f t="shared" si="23"/>
        <v>6.906908873580626E-3</v>
      </c>
      <c r="T103" s="304">
        <f t="shared" si="23"/>
        <v>6.0825073589055182E-3</v>
      </c>
      <c r="U103" s="304">
        <f t="shared" si="23"/>
        <v>6.5425399649817082E-3</v>
      </c>
      <c r="V103" s="304">
        <f t="shared" si="23"/>
        <v>6.4744037495696773E-3</v>
      </c>
      <c r="W103" s="304">
        <f t="shared" si="23"/>
        <v>6.4606427156652709E-3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1.7058516018176695E-3</v>
      </c>
      <c r="C104" s="304">
        <f t="shared" si="24"/>
        <v>1.7662069948575921E-3</v>
      </c>
      <c r="D104" s="304">
        <f t="shared" si="24"/>
        <v>1.7965977369538821E-3</v>
      </c>
      <c r="E104" s="304">
        <f t="shared" si="24"/>
        <v>1.6440726491304917E-3</v>
      </c>
      <c r="F104" s="304">
        <f t="shared" si="24"/>
        <v>1.9015325465468527E-3</v>
      </c>
      <c r="G104" s="304">
        <f t="shared" si="24"/>
        <v>1.9357135914391125E-3</v>
      </c>
      <c r="H104" s="304">
        <f t="shared" si="24"/>
        <v>1.8939257274544355E-3</v>
      </c>
      <c r="I104" s="304">
        <f t="shared" si="24"/>
        <v>2.1357045365152511E-3</v>
      </c>
      <c r="J104" s="304">
        <f t="shared" si="24"/>
        <v>2.0596133486129715E-3</v>
      </c>
      <c r="K104" s="304">
        <f t="shared" si="24"/>
        <v>2.0811828911345039E-3</v>
      </c>
      <c r="L104" s="304">
        <f t="shared" si="24"/>
        <v>2.0960064620033393E-3</v>
      </c>
      <c r="M104" s="304">
        <f t="shared" si="24"/>
        <v>2.1822319913466165E-3</v>
      </c>
      <c r="N104" s="304">
        <f t="shared" si="24"/>
        <v>2.3212899836571447E-3</v>
      </c>
      <c r="O104" s="304">
        <f t="shared" si="24"/>
        <v>2.2573360100904254E-3</v>
      </c>
      <c r="P104" s="304">
        <f t="shared" si="24"/>
        <v>2.1160162268577137E-3</v>
      </c>
      <c r="Q104" s="304">
        <f t="shared" si="24"/>
        <v>2.282856142649775E-3</v>
      </c>
      <c r="R104" s="304">
        <f t="shared" si="24"/>
        <v>2.3074911220291707E-3</v>
      </c>
      <c r="S104" s="304">
        <f t="shared" si="24"/>
        <v>2.33733495410288E-3</v>
      </c>
      <c r="T104" s="304">
        <f t="shared" si="24"/>
        <v>2.0583530662954394E-3</v>
      </c>
      <c r="U104" s="304">
        <f t="shared" si="24"/>
        <v>2.2140305639850094E-3</v>
      </c>
      <c r="V104" s="304">
        <f t="shared" si="24"/>
        <v>2.1909729037729291E-3</v>
      </c>
      <c r="W104" s="304">
        <f t="shared" si="24"/>
        <v>2.1863160961998066E-3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0.10253477446187141</v>
      </c>
      <c r="C105" s="303">
        <f t="shared" si="25"/>
        <v>0.10503587542791863</v>
      </c>
      <c r="D105" s="303">
        <f t="shared" si="25"/>
        <v>0.10627825447707683</v>
      </c>
      <c r="E105" s="303">
        <f t="shared" si="25"/>
        <v>9.9947357006060972E-2</v>
      </c>
      <c r="F105" s="303">
        <f t="shared" si="25"/>
        <v>0.11032162739836819</v>
      </c>
      <c r="G105" s="303">
        <f t="shared" si="25"/>
        <v>0.11141594562143323</v>
      </c>
      <c r="H105" s="303">
        <f t="shared" si="25"/>
        <v>0.10981324631747164</v>
      </c>
      <c r="I105" s="303">
        <f t="shared" si="25"/>
        <v>0.11903397808101705</v>
      </c>
      <c r="J105" s="303">
        <f t="shared" si="25"/>
        <v>0.11605685469824933</v>
      </c>
      <c r="K105" s="303">
        <f t="shared" si="25"/>
        <v>0.1168564079083263</v>
      </c>
      <c r="L105" s="303">
        <f t="shared" si="25"/>
        <v>0.11743957316786507</v>
      </c>
      <c r="M105" s="303">
        <f t="shared" si="25"/>
        <v>0.12075526182280792</v>
      </c>
      <c r="N105" s="303">
        <f t="shared" si="25"/>
        <v>0.1261245054008111</v>
      </c>
      <c r="O105" s="303">
        <f t="shared" si="25"/>
        <v>0.12370792671150946</v>
      </c>
      <c r="P105" s="303">
        <f t="shared" si="25"/>
        <v>0.11824237512081401</v>
      </c>
      <c r="Q105" s="303">
        <f t="shared" si="25"/>
        <v>0.12468470209580897</v>
      </c>
      <c r="R105" s="303">
        <f t="shared" si="25"/>
        <v>0.12555054109894973</v>
      </c>
      <c r="S105" s="303">
        <f t="shared" si="25"/>
        <v>0.12666738963806873</v>
      </c>
      <c r="T105" s="303">
        <f t="shared" si="25"/>
        <v>0.11587270829316933</v>
      </c>
      <c r="U105" s="303">
        <f t="shared" si="25"/>
        <v>0.12184602119435659</v>
      </c>
      <c r="V105" s="303">
        <f t="shared" si="25"/>
        <v>0.12094742873496725</v>
      </c>
      <c r="W105" s="303">
        <f t="shared" si="25"/>
        <v>0.12078794282055119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1.7952563731291851E-2</v>
      </c>
      <c r="C106" s="304">
        <f t="shared" si="26"/>
        <v>1.7798655045626176E-2</v>
      </c>
      <c r="D106" s="304">
        <f t="shared" si="26"/>
        <v>1.7705337834246521E-2</v>
      </c>
      <c r="E106" s="304">
        <f t="shared" si="26"/>
        <v>1.8089431950320433E-2</v>
      </c>
      <c r="F106" s="304">
        <f t="shared" si="26"/>
        <v>1.7123077387640944E-2</v>
      </c>
      <c r="G106" s="304">
        <f t="shared" si="26"/>
        <v>1.6701773175538941E-2</v>
      </c>
      <c r="H106" s="304">
        <f t="shared" si="26"/>
        <v>1.6934992964065657E-2</v>
      </c>
      <c r="I106" s="304">
        <f t="shared" si="26"/>
        <v>1.5544572363823669E-2</v>
      </c>
      <c r="J106" s="304">
        <f t="shared" si="26"/>
        <v>1.5901961142385519E-2</v>
      </c>
      <c r="K106" s="304">
        <f t="shared" si="26"/>
        <v>1.5755307389165269E-2</v>
      </c>
      <c r="L106" s="304">
        <f t="shared" si="26"/>
        <v>1.5687641685852315E-2</v>
      </c>
      <c r="M106" s="304">
        <f t="shared" si="26"/>
        <v>1.5232916454893268E-2</v>
      </c>
      <c r="N106" s="304">
        <f t="shared" si="26"/>
        <v>1.4533938199838456E-2</v>
      </c>
      <c r="O106" s="304">
        <f t="shared" si="26"/>
        <v>1.4908768201021164E-2</v>
      </c>
      <c r="P106" s="304">
        <f t="shared" si="26"/>
        <v>1.5624781415057533E-2</v>
      </c>
      <c r="Q106" s="304">
        <f t="shared" si="26"/>
        <v>1.4775614053742166E-2</v>
      </c>
      <c r="R106" s="304">
        <f t="shared" si="26"/>
        <v>1.4565712081495279E-2</v>
      </c>
      <c r="S106" s="304">
        <f t="shared" si="26"/>
        <v>1.438520906172534E-2</v>
      </c>
      <c r="T106" s="304">
        <f t="shared" si="26"/>
        <v>1.5781944100792127E-2</v>
      </c>
      <c r="U106" s="304">
        <f t="shared" si="26"/>
        <v>1.494645409459232E-2</v>
      </c>
      <c r="V106" s="304">
        <f t="shared" si="26"/>
        <v>1.5054891342484878E-2</v>
      </c>
      <c r="W106" s="304">
        <f t="shared" si="26"/>
        <v>1.5099709243387174E-2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6.7185484328114034E-3</v>
      </c>
      <c r="C107" s="304">
        <f t="shared" si="27"/>
        <v>6.6186338364231882E-3</v>
      </c>
      <c r="D107" s="304">
        <f t="shared" si="27"/>
        <v>6.567143499344584E-3</v>
      </c>
      <c r="E107" s="304">
        <f t="shared" si="27"/>
        <v>6.8141654411943984E-3</v>
      </c>
      <c r="F107" s="304">
        <f t="shared" si="27"/>
        <v>6.4030234275393267E-3</v>
      </c>
      <c r="G107" s="304">
        <f t="shared" si="27"/>
        <v>6.3584507474690102E-3</v>
      </c>
      <c r="H107" s="304">
        <f t="shared" si="27"/>
        <v>6.4299403217022363E-3</v>
      </c>
      <c r="I107" s="304">
        <f t="shared" si="27"/>
        <v>6.0050896009259348E-3</v>
      </c>
      <c r="J107" s="304">
        <f t="shared" si="27"/>
        <v>6.1437626523933022E-3</v>
      </c>
      <c r="K107" s="304">
        <f t="shared" si="27"/>
        <v>6.1054270136116544E-3</v>
      </c>
      <c r="L107" s="304">
        <f t="shared" si="27"/>
        <v>6.07963551121018E-3</v>
      </c>
      <c r="M107" s="304">
        <f t="shared" si="27"/>
        <v>5.9142817775387733E-3</v>
      </c>
      <c r="N107" s="304">
        <f t="shared" si="27"/>
        <v>5.6351961768578915E-3</v>
      </c>
      <c r="O107" s="304">
        <f t="shared" si="27"/>
        <v>5.7629690817089007E-3</v>
      </c>
      <c r="P107" s="304">
        <f t="shared" si="27"/>
        <v>6.0319512447793268E-3</v>
      </c>
      <c r="Q107" s="304">
        <f t="shared" si="27"/>
        <v>5.7080311762382633E-3</v>
      </c>
      <c r="R107" s="304">
        <f t="shared" si="27"/>
        <v>5.6593075656878444E-3</v>
      </c>
      <c r="S107" s="304">
        <f t="shared" si="27"/>
        <v>5.5944362560795468E-3</v>
      </c>
      <c r="T107" s="304">
        <f t="shared" si="27"/>
        <v>6.1371589240015656E-3</v>
      </c>
      <c r="U107" s="304">
        <f t="shared" si="27"/>
        <v>5.8400564322636187E-3</v>
      </c>
      <c r="V107" s="304">
        <f t="shared" si="27"/>
        <v>5.8854945165628019E-3</v>
      </c>
      <c r="W107" s="304">
        <f t="shared" si="27"/>
        <v>5.8937508629097113E-3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7.7863662297768144E-2</v>
      </c>
      <c r="C108" s="304">
        <f t="shared" si="28"/>
        <v>8.0618586545869259E-2</v>
      </c>
      <c r="D108" s="304">
        <f t="shared" si="28"/>
        <v>8.2005773143485713E-2</v>
      </c>
      <c r="E108" s="304">
        <f t="shared" si="28"/>
        <v>7.5043759614546152E-2</v>
      </c>
      <c r="F108" s="304">
        <f t="shared" si="28"/>
        <v>8.6795526583187912E-2</v>
      </c>
      <c r="G108" s="304">
        <f t="shared" si="28"/>
        <v>8.8355721698425274E-2</v>
      </c>
      <c r="H108" s="304">
        <f t="shared" si="28"/>
        <v>8.6448313031703736E-2</v>
      </c>
      <c r="I108" s="304">
        <f t="shared" si="28"/>
        <v>9.7484316116267442E-2</v>
      </c>
      <c r="J108" s="304">
        <f t="shared" si="28"/>
        <v>9.4011130903470519E-2</v>
      </c>
      <c r="K108" s="304">
        <f t="shared" si="28"/>
        <v>9.4995673505549369E-2</v>
      </c>
      <c r="L108" s="304">
        <f t="shared" si="28"/>
        <v>9.5672295970802582E-2</v>
      </c>
      <c r="M108" s="304">
        <f t="shared" si="28"/>
        <v>9.9608063590375884E-2</v>
      </c>
      <c r="N108" s="304">
        <f t="shared" si="28"/>
        <v>0.10595537102411476</v>
      </c>
      <c r="O108" s="304">
        <f t="shared" si="28"/>
        <v>0.10303618942877939</v>
      </c>
      <c r="P108" s="304">
        <f t="shared" si="28"/>
        <v>9.6585642460977145E-2</v>
      </c>
      <c r="Q108" s="304">
        <f t="shared" si="28"/>
        <v>0.10420105686582853</v>
      </c>
      <c r="R108" s="304">
        <f t="shared" si="28"/>
        <v>0.1053255214517666</v>
      </c>
      <c r="S108" s="304">
        <f t="shared" si="28"/>
        <v>0.10668774432026383</v>
      </c>
      <c r="T108" s="304">
        <f t="shared" si="28"/>
        <v>9.3953605268375637E-2</v>
      </c>
      <c r="U108" s="304">
        <f t="shared" si="28"/>
        <v>0.10105951066750066</v>
      </c>
      <c r="V108" s="304">
        <f t="shared" si="28"/>
        <v>0.10000704287591956</v>
      </c>
      <c r="W108" s="304">
        <f t="shared" si="28"/>
        <v>9.9794482714254312E-2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7.5641182393007572E-2</v>
      </c>
      <c r="C109" s="237">
        <f t="shared" si="29"/>
        <v>7.8317472222949283E-2</v>
      </c>
      <c r="D109" s="237">
        <f t="shared" si="29"/>
        <v>7.966506404366501E-2</v>
      </c>
      <c r="E109" s="237">
        <f t="shared" si="29"/>
        <v>7.290176882193232E-2</v>
      </c>
      <c r="F109" s="237">
        <f t="shared" si="29"/>
        <v>8.4318102481088106E-2</v>
      </c>
      <c r="G109" s="237">
        <f t="shared" si="29"/>
        <v>8.5833764598662723E-2</v>
      </c>
      <c r="H109" s="237">
        <f t="shared" si="29"/>
        <v>8.3980799523558275E-2</v>
      </c>
      <c r="I109" s="237">
        <f t="shared" si="29"/>
        <v>9.4701799507053916E-2</v>
      </c>
      <c r="J109" s="237">
        <f t="shared" si="29"/>
        <v>9.1327750195563953E-2</v>
      </c>
      <c r="K109" s="237">
        <f t="shared" si="29"/>
        <v>9.2284190778242139E-2</v>
      </c>
      <c r="L109" s="237">
        <f t="shared" si="29"/>
        <v>9.29415002573378E-2</v>
      </c>
      <c r="M109" s="237">
        <f t="shared" si="29"/>
        <v>9.6764928382644069E-2</v>
      </c>
      <c r="N109" s="237">
        <f t="shared" si="29"/>
        <v>0.10293106320255346</v>
      </c>
      <c r="O109" s="237">
        <f t="shared" si="29"/>
        <v>0.10009520445952846</v>
      </c>
      <c r="P109" s="237">
        <f t="shared" si="29"/>
        <v>9.382877689463627E-2</v>
      </c>
      <c r="Q109" s="237">
        <f t="shared" si="29"/>
        <v>0.10122682282513458</v>
      </c>
      <c r="R109" s="237">
        <f t="shared" si="29"/>
        <v>0.10231919156723342</v>
      </c>
      <c r="S109" s="237">
        <f t="shared" si="29"/>
        <v>0.103642532204126</v>
      </c>
      <c r="T109" s="237">
        <f t="shared" si="29"/>
        <v>9.1271866527520659E-2</v>
      </c>
      <c r="U109" s="237">
        <f t="shared" si="29"/>
        <v>9.8174946481648082E-2</v>
      </c>
      <c r="V109" s="237">
        <f t="shared" si="29"/>
        <v>9.7152519513323599E-2</v>
      </c>
      <c r="W109" s="237">
        <f t="shared" si="29"/>
        <v>9.6946026503830662E-2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0.46625482025921278</v>
      </c>
      <c r="C113" s="324">
        <f>IF(C$5=0,0,C$5/FBT_fec!C$5)</f>
        <v>0.46492103377106869</v>
      </c>
      <c r="D113" s="324">
        <f>IF(D$5=0,0,D$5/FBT_fec!D$5)</f>
        <v>0.46492310598247716</v>
      </c>
      <c r="E113" s="324">
        <f>IF(E$5=0,0,E$5/FBT_fec!E$5)</f>
        <v>0.46868086904162082</v>
      </c>
      <c r="F113" s="324">
        <f>IF(F$5=0,0,F$5/FBT_fec!F$5)</f>
        <v>0.46881734467404645</v>
      </c>
      <c r="G113" s="324">
        <f>IF(G$5=0,0,G$5/FBT_fec!G$5)</f>
        <v>0.47414525010204062</v>
      </c>
      <c r="H113" s="324">
        <f>IF(H$5=0,0,H$5/FBT_fec!H$5)</f>
        <v>0.47138500801801991</v>
      </c>
      <c r="I113" s="324">
        <f>IF(I$5=0,0,I$5/FBT_fec!I$5)</f>
        <v>0.48495399972935005</v>
      </c>
      <c r="J113" s="324">
        <f>IF(J$5=0,0,J$5/FBT_fec!J$5)</f>
        <v>0.48394718735725778</v>
      </c>
      <c r="K113" s="324">
        <f>IF(K$5=0,0,K$5/FBT_fec!K$5)</f>
        <v>0.485276998525349</v>
      </c>
      <c r="L113" s="324">
        <f>IF(L$5=0,0,L$5/FBT_fec!L$5)</f>
        <v>0.4851018964757714</v>
      </c>
      <c r="M113" s="324">
        <f>IF(M$5=0,0,M$5/FBT_fec!M$5)</f>
        <v>0.48690743380292567</v>
      </c>
      <c r="N113" s="324">
        <f>IF(N$5=0,0,N$5/FBT_fec!N$5)</f>
        <v>0.49035202488881874</v>
      </c>
      <c r="O113" s="324">
        <f>IF(O$5=0,0,O$5/FBT_fec!O$5)</f>
        <v>0.48762045637178286</v>
      </c>
      <c r="P113" s="324">
        <f>IF(P$5=0,0,P$5/FBT_fec!P$5)</f>
        <v>0.48534473998724093</v>
      </c>
      <c r="Q113" s="324">
        <f>IF(Q$5=0,0,Q$5/FBT_fec!Q$5)</f>
        <v>0.4884250527339053</v>
      </c>
      <c r="R113" s="324">
        <f>IF(R$5=0,0,R$5/FBT_fec!R$5)</f>
        <v>0.49101294100202653</v>
      </c>
      <c r="S113" s="324">
        <f>IF(S$5=0,0,S$5/FBT_fec!S$5)</f>
        <v>0.49212066080917466</v>
      </c>
      <c r="T113" s="324">
        <f>IF(T$5=0,0,T$5/FBT_fec!T$5)</f>
        <v>0.48688588526782323</v>
      </c>
      <c r="U113" s="324">
        <f>IF(U$5=0,0,U$5/FBT_fec!U$5)</f>
        <v>0.48987647985697003</v>
      </c>
      <c r="V113" s="324">
        <f>IF(V$5=0,0,V$5/FBT_fec!V$5)</f>
        <v>0.48996301559265143</v>
      </c>
      <c r="W113" s="324">
        <f>IF(W$5=0,0,W$5/FBT_fec!W$5)</f>
        <v>0.48992916298880579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0.47056592210946641</v>
      </c>
      <c r="C114" s="336">
        <f>IF(C$6=0,0,C$6/FBT_fec!C$6)</f>
        <v>0.47056592210946641</v>
      </c>
      <c r="D114" s="336">
        <f>IF(D$6=0,0,D$6/FBT_fec!D$6)</f>
        <v>0.47056592210946629</v>
      </c>
      <c r="E114" s="336">
        <f>IF(E$6=0,0,E$6/FBT_fec!E$6)</f>
        <v>0.47056592210946657</v>
      </c>
      <c r="F114" s="336">
        <f>IF(F$6=0,0,F$6/FBT_fec!F$6)</f>
        <v>0.47056592210946668</v>
      </c>
      <c r="G114" s="336">
        <f>IF(G$6=0,0,G$6/FBT_fec!G$6)</f>
        <v>0.47056592210946635</v>
      </c>
      <c r="H114" s="336">
        <f>IF(H$6=0,0,H$6/FBT_fec!H$6)</f>
        <v>0.47056592210946641</v>
      </c>
      <c r="I114" s="336">
        <f>IF(I$6=0,0,I$6/FBT_fec!I$6)</f>
        <v>0.47056592210946663</v>
      </c>
      <c r="J114" s="336">
        <f>IF(J$6=0,0,J$6/FBT_fec!J$6)</f>
        <v>0.47056592210946668</v>
      </c>
      <c r="K114" s="336">
        <f>IF(K$6=0,0,K$6/FBT_fec!K$6)</f>
        <v>0.47056592210946646</v>
      </c>
      <c r="L114" s="336">
        <f>IF(L$6=0,0,L$6/FBT_fec!L$6)</f>
        <v>0.47056592210946641</v>
      </c>
      <c r="M114" s="336">
        <f>IF(M$6=0,0,M$6/FBT_fec!M$6)</f>
        <v>0.47056592210946635</v>
      </c>
      <c r="N114" s="336">
        <f>IF(N$6=0,0,N$6/FBT_fec!N$6)</f>
        <v>0.47056592210946668</v>
      </c>
      <c r="O114" s="336">
        <f>IF(O$6=0,0,O$6/FBT_fec!O$6)</f>
        <v>0.47056592210946674</v>
      </c>
      <c r="P114" s="336">
        <f>IF(P$6=0,0,P$6/FBT_fec!P$6)</f>
        <v>0.47056592210946635</v>
      </c>
      <c r="Q114" s="336">
        <f>IF(Q$6=0,0,Q$6/FBT_fec!Q$6)</f>
        <v>0.47056592210946641</v>
      </c>
      <c r="R114" s="336">
        <f>IF(R$6=0,0,R$6/FBT_fec!R$6)</f>
        <v>0.47056592210946641</v>
      </c>
      <c r="S114" s="336">
        <f>IF(S$6=0,0,S$6/FBT_fec!S$6)</f>
        <v>0.47056592210946679</v>
      </c>
      <c r="T114" s="336">
        <f>IF(T$6=0,0,T$6/FBT_fec!T$6)</f>
        <v>0.47056592210946663</v>
      </c>
      <c r="U114" s="336">
        <f>IF(U$6=0,0,U$6/FBT_fec!U$6)</f>
        <v>0.47056592210946663</v>
      </c>
      <c r="V114" s="336">
        <f>IF(V$6=0,0,V$6/FBT_fec!V$6)</f>
        <v>0.47056592210946674</v>
      </c>
      <c r="W114" s="336">
        <f>IF(W$6=0,0,W$6/FBT_fec!W$6)</f>
        <v>0.47056592210946657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0.12195013670149897</v>
      </c>
      <c r="C115" s="337">
        <f>IF(C$7=0,0,C$7/FBT_fec!C$7)</f>
        <v>0.12195013670149892</v>
      </c>
      <c r="D115" s="337">
        <f>IF(D$7=0,0,D$7/FBT_fec!D$7)</f>
        <v>0.1219501367014989</v>
      </c>
      <c r="E115" s="337">
        <f>IF(E$7=0,0,E$7/FBT_fec!E$7)</f>
        <v>0.12195013670149897</v>
      </c>
      <c r="F115" s="337">
        <f>IF(F$7=0,0,F$7/FBT_fec!F$7)</f>
        <v>0.1219501367014989</v>
      </c>
      <c r="G115" s="337">
        <f>IF(G$7=0,0,G$7/FBT_fec!G$7)</f>
        <v>0.12195013670149889</v>
      </c>
      <c r="H115" s="337">
        <f>IF(H$7=0,0,H$7/FBT_fec!H$7)</f>
        <v>0.12195013670149889</v>
      </c>
      <c r="I115" s="337">
        <f>IF(I$7=0,0,I$7/FBT_fec!I$7)</f>
        <v>0.12195013670149892</v>
      </c>
      <c r="J115" s="337">
        <f>IF(J$7=0,0,J$7/FBT_fec!J$7)</f>
        <v>0.12195013670149894</v>
      </c>
      <c r="K115" s="337">
        <f>IF(K$7=0,0,K$7/FBT_fec!K$7)</f>
        <v>0.12195013670149896</v>
      </c>
      <c r="L115" s="337">
        <f>IF(L$7=0,0,L$7/FBT_fec!L$7)</f>
        <v>0.12195013670149898</v>
      </c>
      <c r="M115" s="337">
        <f>IF(M$7=0,0,M$7/FBT_fec!M$7)</f>
        <v>0.12195013670149896</v>
      </c>
      <c r="N115" s="337">
        <f>IF(N$7=0,0,N$7/FBT_fec!N$7)</f>
        <v>0.12195013670149889</v>
      </c>
      <c r="O115" s="337">
        <f>IF(O$7=0,0,O$7/FBT_fec!O$7)</f>
        <v>0.12195013670149892</v>
      </c>
      <c r="P115" s="337">
        <f>IF(P$7=0,0,P$7/FBT_fec!P$7)</f>
        <v>0.12195013670149883</v>
      </c>
      <c r="Q115" s="337">
        <f>IF(Q$7=0,0,Q$7/FBT_fec!Q$7)</f>
        <v>0.12195013670149896</v>
      </c>
      <c r="R115" s="337">
        <f>IF(R$7=0,0,R$7/FBT_fec!R$7)</f>
        <v>0.12195013670149894</v>
      </c>
      <c r="S115" s="337">
        <f>IF(S$7=0,0,S$7/FBT_fec!S$7)</f>
        <v>0.12195013670149887</v>
      </c>
      <c r="T115" s="337">
        <f>IF(T$7=0,0,T$7/FBT_fec!T$7)</f>
        <v>0.12195013670149897</v>
      </c>
      <c r="U115" s="337">
        <f>IF(U$7=0,0,U$7/FBT_fec!U$7)</f>
        <v>0.12195013670149894</v>
      </c>
      <c r="V115" s="337">
        <f>IF(V$7=0,0,V$7/FBT_fec!V$7)</f>
        <v>0.1219501367014989</v>
      </c>
      <c r="W115" s="337">
        <f>IF(W$7=0,0,W$7/FBT_fec!W$7)</f>
        <v>0.12195013670149896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0.66643769247111473</v>
      </c>
      <c r="C116" s="337">
        <f>IF(C$8=0,0,C$8/FBT_fec!C$8)</f>
        <v>0.66643769247111462</v>
      </c>
      <c r="D116" s="337">
        <f>IF(D$8=0,0,D$8/FBT_fec!D$8)</f>
        <v>0.66643769247111473</v>
      </c>
      <c r="E116" s="337">
        <f>IF(E$8=0,0,E$8/FBT_fec!E$8)</f>
        <v>0.66643769247111473</v>
      </c>
      <c r="F116" s="337">
        <f>IF(F$8=0,0,F$8/FBT_fec!F$8)</f>
        <v>0.66643769247111451</v>
      </c>
      <c r="G116" s="337">
        <f>IF(G$8=0,0,G$8/FBT_fec!G$8)</f>
        <v>0.66643769247111473</v>
      </c>
      <c r="H116" s="337">
        <f>IF(H$8=0,0,H$8/FBT_fec!H$8)</f>
        <v>0.66643769247111462</v>
      </c>
      <c r="I116" s="337">
        <f>IF(I$8=0,0,I$8/FBT_fec!I$8)</f>
        <v>0.66643769247111484</v>
      </c>
      <c r="J116" s="337">
        <f>IF(J$8=0,0,J$8/FBT_fec!J$8)</f>
        <v>0.66643769247111484</v>
      </c>
      <c r="K116" s="337">
        <f>IF(K$8=0,0,K$8/FBT_fec!K$8)</f>
        <v>0.66643769247111462</v>
      </c>
      <c r="L116" s="337">
        <f>IF(L$8=0,0,L$8/FBT_fec!L$8)</f>
        <v>0.66643769247111462</v>
      </c>
      <c r="M116" s="337">
        <f>IF(M$8=0,0,M$8/FBT_fec!M$8)</f>
        <v>0.66643769247111451</v>
      </c>
      <c r="N116" s="337">
        <f>IF(N$8=0,0,N$8/FBT_fec!N$8)</f>
        <v>0.66643769247111462</v>
      </c>
      <c r="O116" s="337">
        <f>IF(O$8=0,0,O$8/FBT_fec!O$8)</f>
        <v>0.66643769247111484</v>
      </c>
      <c r="P116" s="337">
        <f>IF(P$8=0,0,P$8/FBT_fec!P$8)</f>
        <v>0.66643769247111484</v>
      </c>
      <c r="Q116" s="337">
        <f>IF(Q$8=0,0,Q$8/FBT_fec!Q$8)</f>
        <v>0.66643769247111484</v>
      </c>
      <c r="R116" s="337">
        <f>IF(R$8=0,0,R$8/FBT_fec!R$8)</f>
        <v>0.66643769247111484</v>
      </c>
      <c r="S116" s="337">
        <f>IF(S$8=0,0,S$8/FBT_fec!S$8)</f>
        <v>0.66643769247111473</v>
      </c>
      <c r="T116" s="337">
        <f>IF(T$8=0,0,T$8/FBT_fec!T$8)</f>
        <v>0.66643769247111451</v>
      </c>
      <c r="U116" s="337">
        <f>IF(U$8=0,0,U$8/FBT_fec!U$8)</f>
        <v>0.66643769247111484</v>
      </c>
      <c r="V116" s="337">
        <f>IF(V$8=0,0,V$8/FBT_fec!V$8)</f>
        <v>0.66643769247111473</v>
      </c>
      <c r="W116" s="337">
        <f>IF(W$8=0,0,W$8/FBT_fec!W$8)</f>
        <v>0.66643769247111473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0.47097496678530759</v>
      </c>
      <c r="C117" s="337">
        <f>IF(C$9=0,0,C$9/FBT_fec!C$9)</f>
        <v>0.47097496678530726</v>
      </c>
      <c r="D117" s="337">
        <f>IF(D$9=0,0,D$9/FBT_fec!D$9)</f>
        <v>0.47097496678530715</v>
      </c>
      <c r="E117" s="337">
        <f>IF(E$9=0,0,E$9/FBT_fec!E$9)</f>
        <v>0.47097496678530754</v>
      </c>
      <c r="F117" s="337">
        <f>IF(F$9=0,0,F$9/FBT_fec!F$9)</f>
        <v>0.47097496678530731</v>
      </c>
      <c r="G117" s="337">
        <f>IF(G$9=0,0,G$9/FBT_fec!G$9)</f>
        <v>0.47097496678530726</v>
      </c>
      <c r="H117" s="337">
        <f>IF(H$9=0,0,H$9/FBT_fec!H$9)</f>
        <v>0.47097496678530759</v>
      </c>
      <c r="I117" s="337">
        <f>IF(I$9=0,0,I$9/FBT_fec!I$9)</f>
        <v>0.47097496678530709</v>
      </c>
      <c r="J117" s="337">
        <f>IF(J$9=0,0,J$9/FBT_fec!J$9)</f>
        <v>0.47097496678530731</v>
      </c>
      <c r="K117" s="337">
        <f>IF(K$9=0,0,K$9/FBT_fec!K$9)</f>
        <v>0.47097496678530759</v>
      </c>
      <c r="L117" s="337">
        <f>IF(L$9=0,0,L$9/FBT_fec!L$9)</f>
        <v>0.47097496678530754</v>
      </c>
      <c r="M117" s="337">
        <f>IF(M$9=0,0,M$9/FBT_fec!M$9)</f>
        <v>0.47097496678530737</v>
      </c>
      <c r="N117" s="337">
        <f>IF(N$9=0,0,N$9/FBT_fec!N$9)</f>
        <v>0.47097496678530731</v>
      </c>
      <c r="O117" s="337">
        <f>IF(O$9=0,0,O$9/FBT_fec!O$9)</f>
        <v>0.47097496678530743</v>
      </c>
      <c r="P117" s="337">
        <f>IF(P$9=0,0,P$9/FBT_fec!P$9)</f>
        <v>0.47097496678530765</v>
      </c>
      <c r="Q117" s="337">
        <f>IF(Q$9=0,0,Q$9/FBT_fec!Q$9)</f>
        <v>0.47097496678530726</v>
      </c>
      <c r="R117" s="337">
        <f>IF(R$9=0,0,R$9/FBT_fec!R$9)</f>
        <v>0.47097496678530737</v>
      </c>
      <c r="S117" s="337">
        <f>IF(S$9=0,0,S$9/FBT_fec!S$9)</f>
        <v>0.47097496678530748</v>
      </c>
      <c r="T117" s="337">
        <f>IF(T$9=0,0,T$9/FBT_fec!T$9)</f>
        <v>0.47097496678530754</v>
      </c>
      <c r="U117" s="337">
        <f>IF(U$9=0,0,U$9/FBT_fec!U$9)</f>
        <v>0.47097496678530754</v>
      </c>
      <c r="V117" s="337">
        <f>IF(V$9=0,0,V$9/FBT_fec!V$9)</f>
        <v>0.47097496678530715</v>
      </c>
      <c r="W117" s="337">
        <f>IF(W$9=0,0,W$9/FBT_fec!W$9)</f>
        <v>0.47097496678530748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0.6704933078839157</v>
      </c>
      <c r="C118" s="338">
        <f>IF(C$10=0,0,C$10/FBT_fec!C$10)</f>
        <v>0.6802237267398672</v>
      </c>
      <c r="D118" s="338">
        <f>IF(D$10=0,0,D$10/FBT_fec!D$10)</f>
        <v>0.68677196303071364</v>
      </c>
      <c r="E118" s="338">
        <f>IF(E$10=0,0,E$10/FBT_fec!E$10)</f>
        <v>0.67620081365492191</v>
      </c>
      <c r="F118" s="338">
        <f>IF(F$10=0,0,F$10/FBT_fec!F$10)</f>
        <v>0.69475753041179988</v>
      </c>
      <c r="G118" s="338">
        <f>IF(G$10=0,0,G$10/FBT_fec!G$10)</f>
        <v>0.70085130312745714</v>
      </c>
      <c r="H118" s="338">
        <f>IF(H$10=0,0,H$10/FBT_fec!H$10)</f>
        <v>0.69785049048927938</v>
      </c>
      <c r="I118" s="338">
        <f>IF(I$10=0,0,I$10/FBT_fec!I$10)</f>
        <v>0.71810930657429239</v>
      </c>
      <c r="J118" s="338">
        <f>IF(J$10=0,0,J$10/FBT_fec!J$10)</f>
        <v>0.71138470087622263</v>
      </c>
      <c r="K118" s="338">
        <f>IF(K$10=0,0,K$10/FBT_fec!K$10)</f>
        <v>0.71386085096947438</v>
      </c>
      <c r="L118" s="338">
        <f>IF(L$10=0,0,L$10/FBT_fec!L$10)</f>
        <v>0.71433452127410191</v>
      </c>
      <c r="M118" s="338">
        <f>IF(M$10=0,0,M$10/FBT_fec!M$10)</f>
        <v>0.72740601714183695</v>
      </c>
      <c r="N118" s="338">
        <f>IF(N$10=0,0,N$10/FBT_fec!N$10)</f>
        <v>0.7441162166656522</v>
      </c>
      <c r="O118" s="338">
        <f>IF(O$10=0,0,O$10/FBT_fec!O$10)</f>
        <v>0.73529451029520176</v>
      </c>
      <c r="P118" s="338">
        <f>IF(P$10=0,0,P$10/FBT_fec!P$10)</f>
        <v>0.72136894676119367</v>
      </c>
      <c r="Q118" s="338">
        <f>IF(Q$10=0,0,Q$10/FBT_fec!Q$10)</f>
        <v>0.74090746379823402</v>
      </c>
      <c r="R118" s="338">
        <f>IF(R$10=0,0,R$10/FBT_fec!R$10)</f>
        <v>0.74456877642302366</v>
      </c>
      <c r="S118" s="338">
        <f>IF(S$10=0,0,S$10/FBT_fec!S$10)</f>
        <v>0.7514714879037363</v>
      </c>
      <c r="T118" s="338">
        <f>IF(T$10=0,0,T$10/FBT_fec!T$10)</f>
        <v>0.72055843182981694</v>
      </c>
      <c r="U118" s="338">
        <f>IF(U$10=0,0,U$10/FBT_fec!U$10)</f>
        <v>0.74099711215564801</v>
      </c>
      <c r="V118" s="338">
        <f>IF(V$10=0,0,V$10/FBT_fec!V$10)</f>
        <v>0.739581933171789</v>
      </c>
      <c r="W118" s="338">
        <f>IF(W$10=0,0,W$10/FBT_fec!W$10)</f>
        <v>0.73836250635417322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0.52413432281536343</v>
      </c>
      <c r="C119" s="351">
        <f>IF(C$16=0,0,C$16/FBT_fec!C$16)</f>
        <v>0.52434709683939396</v>
      </c>
      <c r="D119" s="351">
        <f>IF(D$16=0,0,D$16/FBT_fec!D$16)</f>
        <v>0.52551846518058321</v>
      </c>
      <c r="E119" s="351">
        <f>IF(E$16=0,0,E$16/FBT_fec!E$16)</f>
        <v>0.52650232766232419</v>
      </c>
      <c r="F119" s="351">
        <f>IF(F$16=0,0,F$16/FBT_fec!F$16)</f>
        <v>0.53429639620495972</v>
      </c>
      <c r="G119" s="351">
        <f>IF(G$16=0,0,G$16/FBT_fec!G$16)</f>
        <v>0.54340082403930834</v>
      </c>
      <c r="H119" s="351">
        <f>IF(H$16=0,0,H$16/FBT_fec!H$16)</f>
        <v>0.53785166873867463</v>
      </c>
      <c r="I119" s="351">
        <f>IF(I$16=0,0,I$16/FBT_fec!I$16)</f>
        <v>0.56875755871192002</v>
      </c>
      <c r="J119" s="351">
        <f>IF(J$16=0,0,J$16/FBT_fec!J$16)</f>
        <v>0.56337058860894518</v>
      </c>
      <c r="K119" s="351">
        <f>IF(K$16=0,0,K$16/FBT_fec!K$16)</f>
        <v>0.56647544336067246</v>
      </c>
      <c r="L119" s="351">
        <f>IF(L$16=0,0,L$16/FBT_fec!L$16)</f>
        <v>0.56698192658296276</v>
      </c>
      <c r="M119" s="351">
        <f>IF(M$16=0,0,M$16/FBT_fec!M$16)</f>
        <v>0.57530276263542401</v>
      </c>
      <c r="N119" s="351">
        <f>IF(N$16=0,0,N$16/FBT_fec!N$16)</f>
        <v>0.58855135189698937</v>
      </c>
      <c r="O119" s="351">
        <f>IF(O$16=0,0,O$16/FBT_fec!O$16)</f>
        <v>0.58206787803291493</v>
      </c>
      <c r="P119" s="351">
        <f>IF(P$16=0,0,P$16/FBT_fec!P$16)</f>
        <v>0.57063182220650721</v>
      </c>
      <c r="Q119" s="351">
        <f>IF(Q$16=0,0,Q$16/FBT_fec!Q$16)</f>
        <v>0.5850669982700929</v>
      </c>
      <c r="R119" s="351">
        <f>IF(R$16=0,0,R$16/FBT_fec!R$16)</f>
        <v>0.58941561852710245</v>
      </c>
      <c r="S119" s="351">
        <f>IF(S$16=0,0,S$16/FBT_fec!S$16)</f>
        <v>0.59282131646024105</v>
      </c>
      <c r="T119" s="351">
        <f>IF(T$16=0,0,T$16/FBT_fec!T$16)</f>
        <v>0.56998271425784441</v>
      </c>
      <c r="U119" s="351">
        <f>IF(U$16=0,0,U$16/FBT_fec!U$16)</f>
        <v>0.58457035177067962</v>
      </c>
      <c r="V119" s="351">
        <f>IF(V$16=0,0,V$16/FBT_fec!V$16)</f>
        <v>0.5826688936310993</v>
      </c>
      <c r="W119" s="351">
        <f>IF(W$16=0,0,W$16/FBT_fec!W$16)</f>
        <v>0.58238232394552181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0.28589144880837986</v>
      </c>
      <c r="C120" s="351">
        <f>IF(C$25=0,0,C$25/FBT_fec!C$25)</f>
        <v>0.28600750736694225</v>
      </c>
      <c r="D120" s="351">
        <f>IF(D$25=0,0,D$25/FBT_fec!D$25)</f>
        <v>0.28664643555304531</v>
      </c>
      <c r="E120" s="351">
        <f>IF(E$25=0,0,E$25/FBT_fec!E$25)</f>
        <v>0.28718308781581309</v>
      </c>
      <c r="F120" s="351">
        <f>IF(F$25=0,0,F$25/FBT_fec!F$25)</f>
        <v>0.29143439792997794</v>
      </c>
      <c r="G120" s="351">
        <f>IF(G$25=0,0,G$25/FBT_fec!G$25)</f>
        <v>0.29640044947598632</v>
      </c>
      <c r="H120" s="351">
        <f>IF(H$25=0,0,H$25/FBT_fec!H$25)</f>
        <v>0.29337363749382234</v>
      </c>
      <c r="I120" s="351">
        <f>IF(I$25=0,0,I$25/FBT_fec!I$25)</f>
        <v>0.31023139566104718</v>
      </c>
      <c r="J120" s="351">
        <f>IF(J$25=0,0,J$25/FBT_fec!J$25)</f>
        <v>0.30729304833215176</v>
      </c>
      <c r="K120" s="351">
        <f>IF(K$25=0,0,K$25/FBT_fec!K$25)</f>
        <v>0.30898660546945761</v>
      </c>
      <c r="L120" s="351">
        <f>IF(L$25=0,0,L$25/FBT_fec!L$25)</f>
        <v>0.30926286904525235</v>
      </c>
      <c r="M120" s="351">
        <f>IF(M$25=0,0,M$25/FBT_fec!M$25)</f>
        <v>0.3138015068920495</v>
      </c>
      <c r="N120" s="351">
        <f>IF(N$25=0,0,N$25/FBT_fec!N$25)</f>
        <v>0.32102801012563054</v>
      </c>
      <c r="O120" s="351">
        <f>IF(O$25=0,0,O$25/FBT_fec!O$25)</f>
        <v>0.31749156983613525</v>
      </c>
      <c r="P120" s="351">
        <f>IF(P$25=0,0,P$25/FBT_fec!P$25)</f>
        <v>0.31125372120354927</v>
      </c>
      <c r="Q120" s="351">
        <f>IF(Q$25=0,0,Q$25/FBT_fec!Q$25)</f>
        <v>0.31912745360186862</v>
      </c>
      <c r="R120" s="351">
        <f>IF(R$25=0,0,R$25/FBT_fec!R$25)</f>
        <v>0.32149942828751044</v>
      </c>
      <c r="S120" s="351">
        <f>IF(S$25=0,0,S$25/FBT_fec!S$25)</f>
        <v>0.32335708170558591</v>
      </c>
      <c r="T120" s="351">
        <f>IF(T$25=0,0,T$25/FBT_fec!T$25)</f>
        <v>0.31089966232246058</v>
      </c>
      <c r="U120" s="351">
        <f>IF(U$25=0,0,U$25/FBT_fec!U$25)</f>
        <v>0.31885655551127956</v>
      </c>
      <c r="V120" s="351">
        <f>IF(V$25=0,0,V$25/FBT_fec!V$25)</f>
        <v>0.31781939652605412</v>
      </c>
      <c r="W120" s="351">
        <f>IF(W$25=0,0,W$25/FBT_fec!W$25)</f>
        <v>0.3176630857884663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0.44879939772029742</v>
      </c>
      <c r="C121" s="351">
        <f>IF(C$34=0,0,C$34/FBT_fec!C$34)</f>
        <v>0.4451549601524315</v>
      </c>
      <c r="D121" s="351">
        <f>IF(D$34=0,0,D$34/FBT_fec!D$34)</f>
        <v>0.44411640275649822</v>
      </c>
      <c r="E121" s="351">
        <f>IF(E$34=0,0,E$34/FBT_fec!E$34)</f>
        <v>0.45317053912206395</v>
      </c>
      <c r="F121" s="351">
        <f>IF(F$34=0,0,F$34/FBT_fec!F$34)</f>
        <v>0.44642126115369601</v>
      </c>
      <c r="G121" s="351">
        <f>IF(G$34=0,0,G$34/FBT_fec!G$34)</f>
        <v>0.45268061436389229</v>
      </c>
      <c r="H121" s="351">
        <f>IF(H$34=0,0,H$34/FBT_fec!H$34)</f>
        <v>0.45013138807552106</v>
      </c>
      <c r="I121" s="351">
        <f>IF(I$34=0,0,I$34/FBT_fec!I$34)</f>
        <v>0.4616678638868037</v>
      </c>
      <c r="J121" s="351">
        <f>IF(J$34=0,0,J$34/FBT_fec!J$34)</f>
        <v>0.46261272603733933</v>
      </c>
      <c r="K121" s="351">
        <f>IF(K$34=0,0,K$34/FBT_fec!K$34)</f>
        <v>0.46382220245322797</v>
      </c>
      <c r="L121" s="351">
        <f>IF(L$34=0,0,L$34/FBT_fec!L$34)</f>
        <v>0.46315833151026509</v>
      </c>
      <c r="M121" s="351">
        <f>IF(M$34=0,0,M$34/FBT_fec!M$34)</f>
        <v>0.46253955750023246</v>
      </c>
      <c r="N121" s="351">
        <f>IF(N$34=0,0,N$34/FBT_fec!N$34)</f>
        <v>0.46244036051207055</v>
      </c>
      <c r="O121" s="351">
        <f>IF(O$34=0,0,O$34/FBT_fec!O$34)</f>
        <v>0.46053810038874238</v>
      </c>
      <c r="P121" s="351">
        <f>IF(P$34=0,0,P$34/FBT_fec!P$34)</f>
        <v>0.46207214339119929</v>
      </c>
      <c r="Q121" s="351">
        <f>IF(Q$34=0,0,Q$34/FBT_fec!Q$34)</f>
        <v>0.46053156053349542</v>
      </c>
      <c r="R121" s="351">
        <f>IF(R$34=0,0,R$34/FBT_fec!R$34)</f>
        <v>0.46365620539825436</v>
      </c>
      <c r="S121" s="351">
        <f>IF(S$34=0,0,S$34/FBT_fec!S$34)</f>
        <v>0.46398137402765527</v>
      </c>
      <c r="T121" s="351">
        <f>IF(T$34=0,0,T$34/FBT_fec!T$34)</f>
        <v>0.46593486127944445</v>
      </c>
      <c r="U121" s="351">
        <f>IF(U$34=0,0,U$34/FBT_fec!U$34)</f>
        <v>0.46462645534050584</v>
      </c>
      <c r="V121" s="351">
        <f>IF(V$34=0,0,V$34/FBT_fec!V$34)</f>
        <v>0.46566520447218296</v>
      </c>
      <c r="W121" s="351">
        <f>IF(W$34=0,0,W$34/FBT_fec!W$34)</f>
        <v>0.46576715699410048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0.40289255252384504</v>
      </c>
      <c r="C122" s="351">
        <f>IF(C$45=0,0,C$45/FBT_fec!C$45)</f>
        <v>0.40033395570336894</v>
      </c>
      <c r="D122" s="351">
        <f>IF(D$45=0,0,D$45/FBT_fec!D$45)</f>
        <v>0.39970985479960025</v>
      </c>
      <c r="E122" s="351">
        <f>IF(E$45=0,0,E$45/FBT_fec!E$45)</f>
        <v>0.40660403693411112</v>
      </c>
      <c r="F122" s="351">
        <f>IF(F$45=0,0,F$45/FBT_fec!F$45)</f>
        <v>0.40093351138298466</v>
      </c>
      <c r="G122" s="351">
        <f>IF(G$45=0,0,G$45/FBT_fec!G$45)</f>
        <v>0.40493241064908903</v>
      </c>
      <c r="H122" s="351">
        <f>IF(H$45=0,0,H$45/FBT_fec!H$45)</f>
        <v>0.40303153633694161</v>
      </c>
      <c r="I122" s="351">
        <f>IF(I$45=0,0,I$45/FBT_fec!I$45)</f>
        <v>0.41099790912315987</v>
      </c>
      <c r="J122" s="351">
        <f>IF(J$45=0,0,J$45/FBT_fec!J$45)</f>
        <v>0.41213016667287633</v>
      </c>
      <c r="K122" s="351">
        <f>IF(K$45=0,0,K$45/FBT_fec!K$45)</f>
        <v>0.41292173382550035</v>
      </c>
      <c r="L122" s="351">
        <f>IF(L$45=0,0,L$45/FBT_fec!L$45)</f>
        <v>0.41222178630084433</v>
      </c>
      <c r="M122" s="351">
        <f>IF(M$45=0,0,M$45/FBT_fec!M$45)</f>
        <v>0.41177353200941896</v>
      </c>
      <c r="N122" s="351">
        <f>IF(N$45=0,0,N$45/FBT_fec!N$45)</f>
        <v>0.41160214908814025</v>
      </c>
      <c r="O122" s="351">
        <f>IF(O$45=0,0,O$45/FBT_fec!O$45)</f>
        <v>0.41091116844748998</v>
      </c>
      <c r="P122" s="351">
        <f>IF(P$45=0,0,P$45/FBT_fec!P$45)</f>
        <v>0.41289982623948479</v>
      </c>
      <c r="Q122" s="351">
        <f>IF(Q$45=0,0,Q$45/FBT_fec!Q$45)</f>
        <v>0.41128599362575979</v>
      </c>
      <c r="R122" s="351">
        <f>IF(R$45=0,0,R$45/FBT_fec!R$45)</f>
        <v>0.41315482458123609</v>
      </c>
      <c r="S122" s="351">
        <f>IF(S$45=0,0,S$45/FBT_fec!S$45)</f>
        <v>0.4134968962330845</v>
      </c>
      <c r="T122" s="351">
        <f>IF(T$45=0,0,T$45/FBT_fec!T$45)</f>
        <v>0.41605439993545112</v>
      </c>
      <c r="U122" s="351">
        <f>IF(U$45=0,0,U$45/FBT_fec!U$45)</f>
        <v>0.41483579444459784</v>
      </c>
      <c r="V122" s="351">
        <f>IF(V$45=0,0,V$45/FBT_fec!V$45)</f>
        <v>0.41553447677949296</v>
      </c>
      <c r="W122" s="351">
        <f>IF(W$45=0,0,W$45/FBT_fec!W$45)</f>
        <v>0.41585401141706585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0.62947507060896424</v>
      </c>
      <c r="C123" s="351">
        <f>IF(C$66=0,0,C$66/FBT_fec!C$66)</f>
        <v>0.63173490177163838</v>
      </c>
      <c r="D123" s="351">
        <f>IF(D$66=0,0,D$66/FBT_fec!D$66)</f>
        <v>0.63298569923739922</v>
      </c>
      <c r="E123" s="351">
        <f>IF(E$66=0,0,E$66/FBT_fec!E$66)</f>
        <v>0.62722490356191096</v>
      </c>
      <c r="F123" s="351">
        <f>IF(F$66=0,0,F$66/FBT_fec!F$66)</f>
        <v>0.63842557228920405</v>
      </c>
      <c r="G123" s="351">
        <f>IF(G$66=0,0,G$66/FBT_fec!G$66)</f>
        <v>0.64130222684387084</v>
      </c>
      <c r="H123" s="351">
        <f>IF(H$66=0,0,H$66/FBT_fec!H$66)</f>
        <v>0.6390093388992415</v>
      </c>
      <c r="I123" s="351">
        <f>IF(I$66=0,0,I$66/FBT_fec!I$66)</f>
        <v>0.65127213611376722</v>
      </c>
      <c r="J123" s="351">
        <f>IF(J$66=0,0,J$66/FBT_fec!J$66)</f>
        <v>0.64827681760575817</v>
      </c>
      <c r="K123" s="351">
        <f>IF(K$66=0,0,K$66/FBT_fec!K$66)</f>
        <v>0.64940023038284733</v>
      </c>
      <c r="L123" s="351">
        <f>IF(L$66=0,0,L$66/FBT_fec!L$66)</f>
        <v>0.6499261698330403</v>
      </c>
      <c r="M123" s="351">
        <f>IF(M$66=0,0,M$66/FBT_fec!M$66)</f>
        <v>0.653425750577592</v>
      </c>
      <c r="N123" s="351">
        <f>IF(N$66=0,0,N$66/FBT_fec!N$66)</f>
        <v>0.65879992258698672</v>
      </c>
      <c r="O123" s="351">
        <f>IF(O$66=0,0,O$66/FBT_fec!O$66)</f>
        <v>0.65606130623191883</v>
      </c>
      <c r="P123" s="351">
        <f>IF(P$66=0,0,P$66/FBT_fec!P$66)</f>
        <v>0.65057776607469331</v>
      </c>
      <c r="Q123" s="351">
        <f>IF(Q$66=0,0,Q$66/FBT_fec!Q$66)</f>
        <v>0.65706313581848019</v>
      </c>
      <c r="R123" s="351">
        <f>IF(R$66=0,0,R$66/FBT_fec!R$66)</f>
        <v>0.65849440065732023</v>
      </c>
      <c r="S123" s="351">
        <f>IF(S$66=0,0,S$66/FBT_fec!S$66)</f>
        <v>0.65972047941404077</v>
      </c>
      <c r="T123" s="351">
        <f>IF(T$66=0,0,T$66/FBT_fec!T$66)</f>
        <v>0.64890196242903497</v>
      </c>
      <c r="U123" s="351">
        <f>IF(U$66=0,0,U$66/FBT_fec!U$66)</f>
        <v>0.65522026262244704</v>
      </c>
      <c r="V123" s="351">
        <f>IF(V$66=0,0,V$66/FBT_fec!V$66)</f>
        <v>0.65443284421282955</v>
      </c>
      <c r="W123" s="351">
        <f>IF(W$66=0,0,W$66/FBT_fec!W$66)</f>
        <v>0.65421105768466481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0.51120614622967597</v>
      </c>
      <c r="C124" s="339">
        <f>IF(C$80=0,0,C$80/FBT_fec!C$80)</f>
        <v>0.51120614622967586</v>
      </c>
      <c r="D124" s="339">
        <f>IF(D$80=0,0,D$80/FBT_fec!D$80)</f>
        <v>0.51120614622967608</v>
      </c>
      <c r="E124" s="339">
        <f>IF(E$80=0,0,E$80/FBT_fec!E$80)</f>
        <v>0.51120614622967597</v>
      </c>
      <c r="F124" s="339">
        <f>IF(F$80=0,0,F$80/FBT_fec!F$80)</f>
        <v>0.51120614622967586</v>
      </c>
      <c r="G124" s="339">
        <f>IF(G$80=0,0,G$80/FBT_fec!G$80)</f>
        <v>0.51120614622967597</v>
      </c>
      <c r="H124" s="339">
        <f>IF(H$80=0,0,H$80/FBT_fec!H$80)</f>
        <v>0.51120614622967586</v>
      </c>
      <c r="I124" s="339">
        <f>IF(I$80=0,0,I$80/FBT_fec!I$80)</f>
        <v>0.51120614622967586</v>
      </c>
      <c r="J124" s="339">
        <f>IF(J$80=0,0,J$80/FBT_fec!J$80)</f>
        <v>0.51120614622967597</v>
      </c>
      <c r="K124" s="339">
        <f>IF(K$80=0,0,K$80/FBT_fec!K$80)</f>
        <v>0.51120614622967597</v>
      </c>
      <c r="L124" s="339">
        <f>IF(L$80=0,0,L$80/FBT_fec!L$80)</f>
        <v>0.51120614622967597</v>
      </c>
      <c r="M124" s="339">
        <f>IF(M$80=0,0,M$80/FBT_fec!M$80)</f>
        <v>0.51120614622967597</v>
      </c>
      <c r="N124" s="339">
        <f>IF(N$80=0,0,N$80/FBT_fec!N$80)</f>
        <v>0.51120614622967586</v>
      </c>
      <c r="O124" s="339">
        <f>IF(O$80=0,0,O$80/FBT_fec!O$80)</f>
        <v>0.51120614622967586</v>
      </c>
      <c r="P124" s="339">
        <f>IF(P$80=0,0,P$80/FBT_fec!P$80)</f>
        <v>0.51120614622967597</v>
      </c>
      <c r="Q124" s="339">
        <f>IF(Q$80=0,0,Q$80/FBT_fec!Q$80)</f>
        <v>0.51120614622967597</v>
      </c>
      <c r="R124" s="339">
        <f>IF(R$80=0,0,R$80/FBT_fec!R$80)</f>
        <v>0.51120614622967597</v>
      </c>
      <c r="S124" s="339">
        <f>IF(S$80=0,0,S$80/FBT_fec!S$80)</f>
        <v>0.51120614622967575</v>
      </c>
      <c r="T124" s="339">
        <f>IF(T$80=0,0,T$80/FBT_fec!T$80)</f>
        <v>0.51120614622967597</v>
      </c>
      <c r="U124" s="339">
        <f>IF(U$80=0,0,U$80/FBT_fec!U$80)</f>
        <v>0.51120614622967575</v>
      </c>
      <c r="V124" s="339">
        <f>IF(V$80=0,0,V$80/FBT_fec!V$80)</f>
        <v>0.51120614622967597</v>
      </c>
      <c r="W124" s="339">
        <f>IF(W$80=0,0,W$80/FBT_fec!W$80)</f>
        <v>0.51120614622967597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SI: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195.95628827757869</v>
      </c>
      <c r="C5" s="225">
        <v>191.20426451828641</v>
      </c>
      <c r="D5" s="225">
        <v>178.6505506786657</v>
      </c>
      <c r="E5" s="225">
        <v>227.33460611836671</v>
      </c>
      <c r="F5" s="225">
        <v>174.83481323868611</v>
      </c>
      <c r="G5" s="225">
        <v>161.59240595836781</v>
      </c>
      <c r="H5" s="225">
        <v>202.60977071862209</v>
      </c>
      <c r="I5" s="225">
        <v>130.26889692212171</v>
      </c>
      <c r="J5" s="225">
        <v>129.702152881605</v>
      </c>
      <c r="K5" s="225">
        <v>116.8042712410647</v>
      </c>
      <c r="L5" s="225">
        <v>115.2131104812661</v>
      </c>
      <c r="M5" s="225">
        <v>102.51152280104129</v>
      </c>
      <c r="N5" s="225">
        <v>86.979576601913905</v>
      </c>
      <c r="O5" s="225">
        <v>91.146469321405874</v>
      </c>
      <c r="P5" s="225">
        <v>112.09805316154601</v>
      </c>
      <c r="Q5" s="225">
        <v>95.788087561699484</v>
      </c>
      <c r="R5" s="225">
        <v>89.606211841883635</v>
      </c>
      <c r="S5" s="225">
        <v>89.740393200960597</v>
      </c>
      <c r="T5" s="225">
        <v>110.73450564173631</v>
      </c>
      <c r="U5" s="225">
        <v>92.526752521216011</v>
      </c>
      <c r="V5" s="225">
        <v>93.410633521080072</v>
      </c>
      <c r="W5" s="225">
        <v>95.921556481078454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4.0778857465149887</v>
      </c>
      <c r="C10" s="262">
        <v>3.7286671419188848</v>
      </c>
      <c r="D10" s="262">
        <v>3.3487476055596228</v>
      </c>
      <c r="E10" s="262">
        <v>4.79977277282463</v>
      </c>
      <c r="F10" s="262">
        <v>3.230633221873783</v>
      </c>
      <c r="G10" s="262">
        <v>3.0798963292497712</v>
      </c>
      <c r="H10" s="262">
        <v>3.8677470511085432</v>
      </c>
      <c r="I10" s="262">
        <v>2.4767397984157662</v>
      </c>
      <c r="J10" s="262">
        <v>2.5677063686402599</v>
      </c>
      <c r="K10" s="262">
        <v>2.3117156393984502</v>
      </c>
      <c r="L10" s="262">
        <v>2.2681340885330319</v>
      </c>
      <c r="M10" s="262">
        <v>1.890197185211153</v>
      </c>
      <c r="N10" s="262">
        <v>1.4556570451631501</v>
      </c>
      <c r="O10" s="262">
        <v>1.6170916062085341</v>
      </c>
      <c r="P10" s="262">
        <v>2.149822518799553</v>
      </c>
      <c r="Q10" s="262">
        <v>1.637336608992459</v>
      </c>
      <c r="R10" s="262">
        <v>1.5215781044928971</v>
      </c>
      <c r="S10" s="262">
        <v>1.4468199378990969</v>
      </c>
      <c r="T10" s="262">
        <v>2.1945772025079391</v>
      </c>
      <c r="U10" s="262">
        <v>1.6608844051285589</v>
      </c>
      <c r="V10" s="262">
        <v>1.6789563161738621</v>
      </c>
      <c r="W10" s="262">
        <v>1.742223535753028</v>
      </c>
      <c r="DA10" s="68" t="s">
        <v>2307</v>
      </c>
    </row>
    <row r="11" spans="1:105" ht="12" customHeight="1" x14ac:dyDescent="0.25">
      <c r="A11" s="37" t="s">
        <v>160</v>
      </c>
      <c r="B11" s="228">
        <v>1.9275544431646361</v>
      </c>
      <c r="C11" s="228">
        <v>1.577453846481786</v>
      </c>
      <c r="D11" s="228">
        <v>1.232908943108777</v>
      </c>
      <c r="E11" s="228">
        <v>1.443266982945038</v>
      </c>
      <c r="F11" s="228">
        <v>1.340581908187366</v>
      </c>
      <c r="G11" s="228">
        <v>1.1976329222557189</v>
      </c>
      <c r="H11" s="228">
        <v>1.526346246238474</v>
      </c>
      <c r="I11" s="228">
        <v>0.92895459419113846</v>
      </c>
      <c r="J11" s="228">
        <v>0.82935800894646483</v>
      </c>
      <c r="K11" s="228">
        <v>0.74438331794816703</v>
      </c>
      <c r="L11" s="228">
        <v>0.80831045797073509</v>
      </c>
      <c r="M11" s="228">
        <v>0.65615103886852022</v>
      </c>
      <c r="N11" s="228">
        <v>0.46744182282601587</v>
      </c>
      <c r="O11" s="228">
        <v>0.555354300818377</v>
      </c>
      <c r="P11" s="228">
        <v>0.5413773922320485</v>
      </c>
      <c r="Q11" s="228">
        <v>0.49036423827918019</v>
      </c>
      <c r="R11" s="228">
        <v>0.41291920436750912</v>
      </c>
      <c r="S11" s="228">
        <v>0.31704083860980531</v>
      </c>
      <c r="T11" s="228">
        <v>0.29090369310789749</v>
      </c>
      <c r="U11" s="228">
        <v>0.26368490686201568</v>
      </c>
      <c r="V11" s="228">
        <v>0.20818736725091869</v>
      </c>
      <c r="W11" s="228">
        <v>0.1812286183955315</v>
      </c>
      <c r="DA11" s="69" t="s">
        <v>2308</v>
      </c>
    </row>
    <row r="12" spans="1:105" ht="12" customHeight="1" x14ac:dyDescent="0.25">
      <c r="A12" s="37" t="s">
        <v>162</v>
      </c>
      <c r="B12" s="228">
        <v>2.1503313033503519</v>
      </c>
      <c r="C12" s="228">
        <v>2.151213295437099</v>
      </c>
      <c r="D12" s="228">
        <v>2.1158386624508458</v>
      </c>
      <c r="E12" s="228">
        <v>3.3565057898795909</v>
      </c>
      <c r="F12" s="228">
        <v>1.890051313686417</v>
      </c>
      <c r="G12" s="228">
        <v>1.882263406994052</v>
      </c>
      <c r="H12" s="228">
        <v>2.341400804870069</v>
      </c>
      <c r="I12" s="228">
        <v>1.5477852042246281</v>
      </c>
      <c r="J12" s="228">
        <v>1.738348359693795</v>
      </c>
      <c r="K12" s="228">
        <v>1.567332321450283</v>
      </c>
      <c r="L12" s="228">
        <v>1.4598236305622969</v>
      </c>
      <c r="M12" s="228">
        <v>1.2340461463426331</v>
      </c>
      <c r="N12" s="228">
        <v>0.98821522233713444</v>
      </c>
      <c r="O12" s="228">
        <v>1.0617373053901571</v>
      </c>
      <c r="P12" s="228">
        <v>1.608445126567505</v>
      </c>
      <c r="Q12" s="228">
        <v>1.146972370713278</v>
      </c>
      <c r="R12" s="228">
        <v>1.1086589001253879</v>
      </c>
      <c r="S12" s="228">
        <v>1.129779099289292</v>
      </c>
      <c r="T12" s="228">
        <v>1.903673509400041</v>
      </c>
      <c r="U12" s="228">
        <v>1.397199498266543</v>
      </c>
      <c r="V12" s="228">
        <v>1.470768948922943</v>
      </c>
      <c r="W12" s="228">
        <v>1.560994917357496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13.491198505508461</v>
      </c>
      <c r="C16" s="263">
        <f t="shared" si="0"/>
        <v>12.967432288552301</v>
      </c>
      <c r="D16" s="263">
        <f t="shared" si="0"/>
        <v>12.01052384898073</v>
      </c>
      <c r="E16" s="263">
        <f t="shared" si="0"/>
        <v>15.953042464767</v>
      </c>
      <c r="F16" s="263">
        <f t="shared" si="0"/>
        <v>11.434971251742381</v>
      </c>
      <c r="G16" s="263">
        <f t="shared" si="0"/>
        <v>10.64697821816989</v>
      </c>
      <c r="H16" s="263">
        <f t="shared" si="0"/>
        <v>13.667240618122889</v>
      </c>
      <c r="I16" s="263">
        <f t="shared" si="0"/>
        <v>7.7136151298688249</v>
      </c>
      <c r="J16" s="263">
        <f t="shared" si="0"/>
        <v>7.9854720426007404</v>
      </c>
      <c r="K16" s="263">
        <f t="shared" si="0"/>
        <v>7.115403100944814</v>
      </c>
      <c r="L16" s="263">
        <f t="shared" si="0"/>
        <v>6.9833742524649178</v>
      </c>
      <c r="M16" s="263">
        <f t="shared" si="0"/>
        <v>5.9392973270928557</v>
      </c>
      <c r="N16" s="263">
        <f t="shared" si="0"/>
        <v>4.5550021625429444</v>
      </c>
      <c r="O16" s="263">
        <f t="shared" si="0"/>
        <v>5.0394541883344051</v>
      </c>
      <c r="P16" s="263">
        <f t="shared" si="0"/>
        <v>6.71611036531114</v>
      </c>
      <c r="Q16" s="263">
        <f t="shared" si="0"/>
        <v>5.1872821344252946</v>
      </c>
      <c r="R16" s="263">
        <f t="shared" si="0"/>
        <v>4.7321485103191554</v>
      </c>
      <c r="S16" s="263">
        <f t="shared" si="0"/>
        <v>4.6204524295198528</v>
      </c>
      <c r="T16" s="263">
        <f t="shared" si="0"/>
        <v>6.828125911573717</v>
      </c>
      <c r="U16" s="263">
        <f t="shared" si="0"/>
        <v>5.2826838052940994</v>
      </c>
      <c r="V16" s="263">
        <f t="shared" si="0"/>
        <v>5.3858779442042906</v>
      </c>
      <c r="W16" s="263">
        <f t="shared" si="0"/>
        <v>5.5307731294071463</v>
      </c>
      <c r="DA16" s="70"/>
    </row>
    <row r="17" spans="1:105" ht="12" customHeight="1" x14ac:dyDescent="0.25">
      <c r="A17" s="60" t="s">
        <v>2150</v>
      </c>
      <c r="B17" s="331">
        <v>13.491198505508461</v>
      </c>
      <c r="C17" s="331">
        <v>12.967432288552301</v>
      </c>
      <c r="D17" s="331">
        <v>12.01052384898073</v>
      </c>
      <c r="E17" s="331">
        <v>15.953042464767</v>
      </c>
      <c r="F17" s="331">
        <v>11.434971251742381</v>
      </c>
      <c r="G17" s="331">
        <v>10.64697821816989</v>
      </c>
      <c r="H17" s="331">
        <v>13.667240618122889</v>
      </c>
      <c r="I17" s="331">
        <v>7.7136151298688249</v>
      </c>
      <c r="J17" s="331">
        <v>7.9854720426007404</v>
      </c>
      <c r="K17" s="331">
        <v>7.115403100944814</v>
      </c>
      <c r="L17" s="331">
        <v>6.9833742524649178</v>
      </c>
      <c r="M17" s="331">
        <v>5.9392973270928557</v>
      </c>
      <c r="N17" s="331">
        <v>4.5550021625429444</v>
      </c>
      <c r="O17" s="331">
        <v>5.0394541883344051</v>
      </c>
      <c r="P17" s="331">
        <v>6.71611036531114</v>
      </c>
      <c r="Q17" s="331">
        <v>5.1872821344252946</v>
      </c>
      <c r="R17" s="331">
        <v>4.7321485103191554</v>
      </c>
      <c r="S17" s="331">
        <v>4.6204524295198528</v>
      </c>
      <c r="T17" s="331">
        <v>6.828125911573717</v>
      </c>
      <c r="U17" s="331">
        <v>5.2826838052940994</v>
      </c>
      <c r="V17" s="331">
        <v>5.3858779442042906</v>
      </c>
      <c r="W17" s="331">
        <v>5.5307731294071463</v>
      </c>
      <c r="DA17" s="72" t="s">
        <v>2313</v>
      </c>
    </row>
    <row r="18" spans="1:105" ht="12" customHeight="1" x14ac:dyDescent="0.25">
      <c r="A18" s="59" t="s">
        <v>30</v>
      </c>
      <c r="B18" s="232">
        <v>0.45086401059577569</v>
      </c>
      <c r="C18" s="232">
        <v>0.2217442621640173</v>
      </c>
      <c r="D18" s="232">
        <v>0.22623199090739729</v>
      </c>
      <c r="E18" s="232">
        <v>0.23155018782920711</v>
      </c>
      <c r="F18" s="232">
        <v>0</v>
      </c>
      <c r="G18" s="232">
        <v>0.20931387146312291</v>
      </c>
      <c r="H18" s="232">
        <v>0.22292531054888071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2314</v>
      </c>
    </row>
    <row r="19" spans="1:105" ht="12" customHeight="1" x14ac:dyDescent="0.25">
      <c r="A19" s="59" t="s">
        <v>33</v>
      </c>
      <c r="B19" s="232">
        <v>0.2143195928724059</v>
      </c>
      <c r="C19" s="232">
        <v>0.21081363281130139</v>
      </c>
      <c r="D19" s="232">
        <v>0.2088243859528302</v>
      </c>
      <c r="E19" s="232">
        <v>0.43753275741848791</v>
      </c>
      <c r="F19" s="232">
        <v>0.40642610320858891</v>
      </c>
      <c r="G19" s="232">
        <v>0.61542423345364494</v>
      </c>
      <c r="H19" s="232">
        <v>0.62993157374579689</v>
      </c>
      <c r="I19" s="232">
        <v>0.17984811629942329</v>
      </c>
      <c r="J19" s="232">
        <v>0.18716231441089001</v>
      </c>
      <c r="K19" s="232">
        <v>0.1852425571198322</v>
      </c>
      <c r="L19" s="232">
        <v>0.1842839361199074</v>
      </c>
      <c r="M19" s="232">
        <v>0.35206469393751638</v>
      </c>
      <c r="N19" s="232">
        <v>0.15894996849968729</v>
      </c>
      <c r="O19" s="232">
        <v>0.16794156245836031</v>
      </c>
      <c r="P19" s="232">
        <v>0.36436995398950689</v>
      </c>
      <c r="Q19" s="232">
        <v>0.328849527726712</v>
      </c>
      <c r="R19" s="232">
        <v>0.32084836571634451</v>
      </c>
      <c r="S19" s="232">
        <v>0.47201751128306241</v>
      </c>
      <c r="T19" s="232">
        <v>0.50801370005969937</v>
      </c>
      <c r="U19" s="232">
        <v>0.58039346551553517</v>
      </c>
      <c r="V19" s="232">
        <v>0.68062506465905548</v>
      </c>
      <c r="W19" s="232">
        <v>0.60000884728645532</v>
      </c>
      <c r="DA19" s="71" t="s">
        <v>2315</v>
      </c>
    </row>
    <row r="20" spans="1:105" ht="12" customHeight="1" x14ac:dyDescent="0.25">
      <c r="A20" s="59" t="s">
        <v>160</v>
      </c>
      <c r="B20" s="232">
        <v>4.8951728958455227</v>
      </c>
      <c r="C20" s="232">
        <v>3.71454605522479</v>
      </c>
      <c r="D20" s="232">
        <v>2.8118670612786079</v>
      </c>
      <c r="E20" s="232">
        <v>3.6309521042351842</v>
      </c>
      <c r="F20" s="232">
        <v>3.1628646409820949</v>
      </c>
      <c r="G20" s="232">
        <v>2.9836922901756919</v>
      </c>
      <c r="H20" s="232">
        <v>3.667952276615305</v>
      </c>
      <c r="I20" s="232">
        <v>2.6777252273556642</v>
      </c>
      <c r="J20" s="232">
        <v>2.3863981080320378</v>
      </c>
      <c r="K20" s="232">
        <v>2.1661105146588291</v>
      </c>
      <c r="L20" s="232">
        <v>2.3510323838496299</v>
      </c>
      <c r="M20" s="232">
        <v>1.8725921903359231</v>
      </c>
      <c r="N20" s="232">
        <v>1.355798981755721</v>
      </c>
      <c r="O20" s="232">
        <v>1.6098931751343739</v>
      </c>
      <c r="P20" s="232">
        <v>1.5493285797454619</v>
      </c>
      <c r="Q20" s="232">
        <v>1.401209895980575</v>
      </c>
      <c r="R20" s="232">
        <v>1.197119320104</v>
      </c>
      <c r="S20" s="232">
        <v>0.90233882444973257</v>
      </c>
      <c r="T20" s="232">
        <v>0.83218784024595904</v>
      </c>
      <c r="U20" s="232">
        <v>0.74654382114370699</v>
      </c>
      <c r="V20" s="232">
        <v>0.58344234439324616</v>
      </c>
      <c r="W20" s="232">
        <v>0.51290525018452116</v>
      </c>
      <c r="DA20" s="71" t="s">
        <v>2316</v>
      </c>
    </row>
    <row r="21" spans="1:105" ht="12" customHeight="1" x14ac:dyDescent="0.25">
      <c r="A21" s="59" t="s">
        <v>70</v>
      </c>
      <c r="B21" s="232">
        <v>2.4699101240493362</v>
      </c>
      <c r="C21" s="232">
        <v>3.7547089046458182</v>
      </c>
      <c r="D21" s="232">
        <v>3.9380558520330511</v>
      </c>
      <c r="E21" s="232">
        <v>3.2087542697072502</v>
      </c>
      <c r="F21" s="232">
        <v>3.4064405064811929</v>
      </c>
      <c r="G21" s="232">
        <v>2.1492188048418801</v>
      </c>
      <c r="H21" s="232">
        <v>3.5198271176951308</v>
      </c>
      <c r="I21" s="232">
        <v>0.39452825929171231</v>
      </c>
      <c r="J21" s="232">
        <v>0.4099809799225046</v>
      </c>
      <c r="K21" s="232">
        <v>0.20320759812380029</v>
      </c>
      <c r="L21" s="232">
        <v>0.2020499830533132</v>
      </c>
      <c r="M21" s="232">
        <v>0.19279099160120569</v>
      </c>
      <c r="N21" s="232">
        <v>0.17396883897232021</v>
      </c>
      <c r="O21" s="232">
        <v>0.18379392708163531</v>
      </c>
      <c r="P21" s="232">
        <v>0.19931972004743551</v>
      </c>
      <c r="Q21" s="232">
        <v>0.17976299648667729</v>
      </c>
      <c r="R21" s="232">
        <v>0</v>
      </c>
      <c r="S21" s="232">
        <v>3.0600106548494418E-2</v>
      </c>
      <c r="T21" s="232">
        <v>4.2087883611389758E-2</v>
      </c>
      <c r="U21" s="232">
        <v>0</v>
      </c>
      <c r="V21" s="232">
        <v>0</v>
      </c>
      <c r="W21" s="232">
        <v>0</v>
      </c>
      <c r="DA21" s="71" t="s">
        <v>2317</v>
      </c>
    </row>
    <row r="22" spans="1:105" ht="12" customHeight="1" x14ac:dyDescent="0.25">
      <c r="A22" s="59" t="s">
        <v>162</v>
      </c>
      <c r="B22" s="232">
        <v>5.4609318821454167</v>
      </c>
      <c r="C22" s="232">
        <v>5.0656194337063711</v>
      </c>
      <c r="D22" s="232">
        <v>4.8255445588088417</v>
      </c>
      <c r="E22" s="232">
        <v>8.444253145576873</v>
      </c>
      <c r="F22" s="232">
        <v>4.4592400010705022</v>
      </c>
      <c r="G22" s="232">
        <v>4.6893290182355498</v>
      </c>
      <c r="H22" s="232">
        <v>5.6266043395177796</v>
      </c>
      <c r="I22" s="232">
        <v>4.4615135269220252</v>
      </c>
      <c r="J22" s="232">
        <v>5.0019306402353072</v>
      </c>
      <c r="K22" s="232">
        <v>4.560842431042353</v>
      </c>
      <c r="L22" s="232">
        <v>4.2460079494420668</v>
      </c>
      <c r="M22" s="232">
        <v>3.5218494512182108</v>
      </c>
      <c r="N22" s="232">
        <v>2.8662843733152159</v>
      </c>
      <c r="O22" s="232">
        <v>3.077825523660036</v>
      </c>
      <c r="P22" s="232">
        <v>4.6030921115287358</v>
      </c>
      <c r="Q22" s="232">
        <v>3.2774597142313309</v>
      </c>
      <c r="R22" s="232">
        <v>3.2141808244988099</v>
      </c>
      <c r="S22" s="232">
        <v>3.2154959872385631</v>
      </c>
      <c r="T22" s="232">
        <v>5.4458364876566687</v>
      </c>
      <c r="U22" s="232">
        <v>3.9557465186348568</v>
      </c>
      <c r="V22" s="232">
        <v>4.1218105351519894</v>
      </c>
      <c r="W22" s="232">
        <v>4.4178590319361692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11.242665421257049</v>
      </c>
      <c r="C25" s="263">
        <f t="shared" si="1"/>
        <v>10.80619357379358</v>
      </c>
      <c r="D25" s="263">
        <f t="shared" si="1"/>
        <v>10.008769874150611</v>
      </c>
      <c r="E25" s="263">
        <f t="shared" si="1"/>
        <v>13.2942020539725</v>
      </c>
      <c r="F25" s="263">
        <f t="shared" si="1"/>
        <v>9.5291427097853187</v>
      </c>
      <c r="G25" s="263">
        <f t="shared" si="1"/>
        <v>8.8724818484749104</v>
      </c>
      <c r="H25" s="263">
        <f t="shared" si="1"/>
        <v>11.38936718176908</v>
      </c>
      <c r="I25" s="263">
        <f t="shared" si="1"/>
        <v>6.4280126082240221</v>
      </c>
      <c r="J25" s="263">
        <f t="shared" si="1"/>
        <v>6.6545600355006194</v>
      </c>
      <c r="K25" s="263">
        <f t="shared" si="1"/>
        <v>5.9295025841206801</v>
      </c>
      <c r="L25" s="263">
        <f t="shared" si="1"/>
        <v>5.8194785437207663</v>
      </c>
      <c r="M25" s="263">
        <f t="shared" si="1"/>
        <v>4.9494144392440447</v>
      </c>
      <c r="N25" s="263">
        <f t="shared" si="1"/>
        <v>3.795835135452454</v>
      </c>
      <c r="O25" s="263">
        <f t="shared" si="1"/>
        <v>4.1995451569453373</v>
      </c>
      <c r="P25" s="263">
        <f t="shared" si="1"/>
        <v>5.5967586377592831</v>
      </c>
      <c r="Q25" s="263">
        <f t="shared" si="1"/>
        <v>4.3227351120210802</v>
      </c>
      <c r="R25" s="263">
        <f t="shared" si="1"/>
        <v>3.9434570919326291</v>
      </c>
      <c r="S25" s="263">
        <f t="shared" si="1"/>
        <v>3.850377024599879</v>
      </c>
      <c r="T25" s="263">
        <f t="shared" si="1"/>
        <v>5.6901049263114336</v>
      </c>
      <c r="U25" s="263">
        <f t="shared" si="1"/>
        <v>4.40223650441175</v>
      </c>
      <c r="V25" s="263">
        <f t="shared" si="1"/>
        <v>4.488231620170243</v>
      </c>
      <c r="W25" s="263">
        <f t="shared" si="1"/>
        <v>4.6089776078392877</v>
      </c>
      <c r="DA25" s="70"/>
    </row>
    <row r="26" spans="1:105" ht="12" customHeight="1" x14ac:dyDescent="0.25">
      <c r="A26" s="60" t="s">
        <v>2162</v>
      </c>
      <c r="B26" s="331">
        <v>11.242665421257049</v>
      </c>
      <c r="C26" s="331">
        <v>10.80619357379358</v>
      </c>
      <c r="D26" s="331">
        <v>10.008769874150611</v>
      </c>
      <c r="E26" s="331">
        <v>13.2942020539725</v>
      </c>
      <c r="F26" s="331">
        <v>9.5291427097853187</v>
      </c>
      <c r="G26" s="331">
        <v>8.8724818484749104</v>
      </c>
      <c r="H26" s="331">
        <v>11.38936718176908</v>
      </c>
      <c r="I26" s="331">
        <v>6.4280126082240221</v>
      </c>
      <c r="J26" s="331">
        <v>6.6545600355006194</v>
      </c>
      <c r="K26" s="331">
        <v>5.9295025841206801</v>
      </c>
      <c r="L26" s="331">
        <v>5.8194785437207663</v>
      </c>
      <c r="M26" s="331">
        <v>4.9494144392440447</v>
      </c>
      <c r="N26" s="331">
        <v>3.795835135452454</v>
      </c>
      <c r="O26" s="331">
        <v>4.1995451569453373</v>
      </c>
      <c r="P26" s="331">
        <v>5.5967586377592831</v>
      </c>
      <c r="Q26" s="331">
        <v>4.3227351120210802</v>
      </c>
      <c r="R26" s="331">
        <v>3.9434570919326291</v>
      </c>
      <c r="S26" s="331">
        <v>3.850377024599879</v>
      </c>
      <c r="T26" s="331">
        <v>5.6901049263114336</v>
      </c>
      <c r="U26" s="331">
        <v>4.40223650441175</v>
      </c>
      <c r="V26" s="331">
        <v>4.488231620170243</v>
      </c>
      <c r="W26" s="331">
        <v>4.6089776078392877</v>
      </c>
      <c r="DA26" s="72" t="s">
        <v>2321</v>
      </c>
    </row>
    <row r="27" spans="1:105" ht="12" customHeight="1" x14ac:dyDescent="0.25">
      <c r="A27" s="59" t="s">
        <v>30</v>
      </c>
      <c r="B27" s="232">
        <v>0.37572000882981299</v>
      </c>
      <c r="C27" s="232">
        <v>0.18478688513668109</v>
      </c>
      <c r="D27" s="232">
        <v>0.1885266590894977</v>
      </c>
      <c r="E27" s="232">
        <v>0.19295848985767261</v>
      </c>
      <c r="F27" s="232">
        <v>0</v>
      </c>
      <c r="G27" s="232">
        <v>0.17442822621926909</v>
      </c>
      <c r="H27" s="232">
        <v>0.1857710921240672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2322</v>
      </c>
    </row>
    <row r="28" spans="1:105" ht="12" customHeight="1" x14ac:dyDescent="0.25">
      <c r="A28" s="59" t="s">
        <v>33</v>
      </c>
      <c r="B28" s="232">
        <v>0.17859966072700501</v>
      </c>
      <c r="C28" s="232">
        <v>0.17567802734275109</v>
      </c>
      <c r="D28" s="232">
        <v>0.1740203216273585</v>
      </c>
      <c r="E28" s="232">
        <v>0.3646106311820731</v>
      </c>
      <c r="F28" s="232">
        <v>0.33868841934049082</v>
      </c>
      <c r="G28" s="232">
        <v>0.51285352787803751</v>
      </c>
      <c r="H28" s="232">
        <v>0.52494297812149726</v>
      </c>
      <c r="I28" s="232">
        <v>0.14987343024951949</v>
      </c>
      <c r="J28" s="232">
        <v>0.15596859534240839</v>
      </c>
      <c r="K28" s="232">
        <v>0.15436879759986019</v>
      </c>
      <c r="L28" s="232">
        <v>0.15356994676658961</v>
      </c>
      <c r="M28" s="232">
        <v>0.29338724494793023</v>
      </c>
      <c r="N28" s="232">
        <v>0.1324583070830728</v>
      </c>
      <c r="O28" s="232">
        <v>0.1399513020486336</v>
      </c>
      <c r="P28" s="232">
        <v>0.30364162832458919</v>
      </c>
      <c r="Q28" s="232">
        <v>0.27404127310559351</v>
      </c>
      <c r="R28" s="232">
        <v>0.2673736380969538</v>
      </c>
      <c r="S28" s="232">
        <v>0.39334792606921881</v>
      </c>
      <c r="T28" s="232">
        <v>0.42334475004974981</v>
      </c>
      <c r="U28" s="232">
        <v>0.48366122126294597</v>
      </c>
      <c r="V28" s="232">
        <v>0.56718755388254638</v>
      </c>
      <c r="W28" s="232">
        <v>0.50000737273871276</v>
      </c>
      <c r="DA28" s="71" t="s">
        <v>2323</v>
      </c>
    </row>
    <row r="29" spans="1:105" ht="12" customHeight="1" x14ac:dyDescent="0.25">
      <c r="A29" s="59" t="s">
        <v>160</v>
      </c>
      <c r="B29" s="232">
        <v>4.0793107465379359</v>
      </c>
      <c r="C29" s="232">
        <v>3.0954550460206591</v>
      </c>
      <c r="D29" s="232">
        <v>2.3432225510655069</v>
      </c>
      <c r="E29" s="232">
        <v>3.0257934201959871</v>
      </c>
      <c r="F29" s="232">
        <v>2.635720534151746</v>
      </c>
      <c r="G29" s="232">
        <v>2.4864102418130778</v>
      </c>
      <c r="H29" s="232">
        <v>3.056626897179421</v>
      </c>
      <c r="I29" s="232">
        <v>2.2314376894630539</v>
      </c>
      <c r="J29" s="232">
        <v>1.9886650900266989</v>
      </c>
      <c r="K29" s="232">
        <v>1.8050920955490251</v>
      </c>
      <c r="L29" s="232">
        <v>1.959193653208025</v>
      </c>
      <c r="M29" s="232">
        <v>1.560493491946602</v>
      </c>
      <c r="N29" s="232">
        <v>1.1298324847964341</v>
      </c>
      <c r="O29" s="232">
        <v>1.341577645945311</v>
      </c>
      <c r="P29" s="232">
        <v>1.291107149787885</v>
      </c>
      <c r="Q29" s="232">
        <v>1.167674913317146</v>
      </c>
      <c r="R29" s="232">
        <v>0.99759943342000013</v>
      </c>
      <c r="S29" s="232">
        <v>0.7519490203747774</v>
      </c>
      <c r="T29" s="232">
        <v>0.69348986687163294</v>
      </c>
      <c r="U29" s="232">
        <v>0.6221198509530893</v>
      </c>
      <c r="V29" s="232">
        <v>0.48620195366103858</v>
      </c>
      <c r="W29" s="232">
        <v>0.42742104182043428</v>
      </c>
      <c r="DA29" s="71" t="s">
        <v>2324</v>
      </c>
    </row>
    <row r="30" spans="1:105" ht="12" customHeight="1" x14ac:dyDescent="0.25">
      <c r="A30" s="59" t="s">
        <v>70</v>
      </c>
      <c r="B30" s="232">
        <v>2.0582584367077801</v>
      </c>
      <c r="C30" s="232">
        <v>3.1289240872048478</v>
      </c>
      <c r="D30" s="232">
        <v>3.2817132100275428</v>
      </c>
      <c r="E30" s="232">
        <v>2.6739618914227079</v>
      </c>
      <c r="F30" s="232">
        <v>2.8387004220676619</v>
      </c>
      <c r="G30" s="232">
        <v>1.791015670701567</v>
      </c>
      <c r="H30" s="232">
        <v>2.933189264745943</v>
      </c>
      <c r="I30" s="232">
        <v>0.32877354940976022</v>
      </c>
      <c r="J30" s="232">
        <v>0.34165081660208718</v>
      </c>
      <c r="K30" s="232">
        <v>0.169339665103167</v>
      </c>
      <c r="L30" s="232">
        <v>0.16837498587776109</v>
      </c>
      <c r="M30" s="232">
        <v>0.16065915966767139</v>
      </c>
      <c r="N30" s="232">
        <v>0.1449740324769335</v>
      </c>
      <c r="O30" s="232">
        <v>0.15316160590136271</v>
      </c>
      <c r="P30" s="232">
        <v>0.16609976670619631</v>
      </c>
      <c r="Q30" s="232">
        <v>0.14980249707223109</v>
      </c>
      <c r="R30" s="232">
        <v>0</v>
      </c>
      <c r="S30" s="232">
        <v>2.5500088790412021E-2</v>
      </c>
      <c r="T30" s="232">
        <v>3.5073236342824818E-2</v>
      </c>
      <c r="U30" s="232">
        <v>0</v>
      </c>
      <c r="V30" s="232">
        <v>0</v>
      </c>
      <c r="W30" s="232">
        <v>0</v>
      </c>
      <c r="DA30" s="71" t="s">
        <v>2325</v>
      </c>
    </row>
    <row r="31" spans="1:105" ht="12" customHeight="1" x14ac:dyDescent="0.25">
      <c r="A31" s="59" t="s">
        <v>162</v>
      </c>
      <c r="B31" s="232">
        <v>4.5507765684545154</v>
      </c>
      <c r="C31" s="232">
        <v>4.2213495280886422</v>
      </c>
      <c r="D31" s="232">
        <v>4.0212871323407002</v>
      </c>
      <c r="E31" s="232">
        <v>7.0368776213140576</v>
      </c>
      <c r="F31" s="232">
        <v>3.7160333342254201</v>
      </c>
      <c r="G31" s="232">
        <v>3.9077741818629601</v>
      </c>
      <c r="H31" s="232">
        <v>4.6888369495981506</v>
      </c>
      <c r="I31" s="232">
        <v>3.717927939101688</v>
      </c>
      <c r="J31" s="232">
        <v>4.1682755335294246</v>
      </c>
      <c r="K31" s="232">
        <v>3.800702025868627</v>
      </c>
      <c r="L31" s="232">
        <v>3.5383399578683901</v>
      </c>
      <c r="M31" s="232">
        <v>2.9348745426818419</v>
      </c>
      <c r="N31" s="232">
        <v>2.3885703110960139</v>
      </c>
      <c r="O31" s="232">
        <v>2.564854603050029</v>
      </c>
      <c r="P31" s="232">
        <v>3.8359100929406131</v>
      </c>
      <c r="Q31" s="232">
        <v>2.73121642852611</v>
      </c>
      <c r="R31" s="232">
        <v>2.678484020415675</v>
      </c>
      <c r="S31" s="232">
        <v>2.6795799893654699</v>
      </c>
      <c r="T31" s="232">
        <v>4.5381970730472272</v>
      </c>
      <c r="U31" s="232">
        <v>3.2964554321957151</v>
      </c>
      <c r="V31" s="232">
        <v>3.434842112626658</v>
      </c>
      <c r="W31" s="232">
        <v>3.6815491932801412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139.2316576577567</v>
      </c>
      <c r="C34" s="263">
        <v>136.4122587689445</v>
      </c>
      <c r="D34" s="263">
        <v>127.7397200794431</v>
      </c>
      <c r="E34" s="263">
        <v>160.64761506525289</v>
      </c>
      <c r="F34" s="263">
        <v>125.3007588178113</v>
      </c>
      <c r="G34" s="263">
        <v>114.9378029037655</v>
      </c>
      <c r="H34" s="263">
        <v>143.58762597807521</v>
      </c>
      <c r="I34" s="263">
        <v>93.633504172161054</v>
      </c>
      <c r="J34" s="263">
        <v>92.711481502744391</v>
      </c>
      <c r="K34" s="263">
        <v>83.528126611354537</v>
      </c>
      <c r="L34" s="263">
        <v>82.42708965392552</v>
      </c>
      <c r="M34" s="263">
        <v>73.691751697167092</v>
      </c>
      <c r="N34" s="263">
        <v>63.312427362412087</v>
      </c>
      <c r="O34" s="263">
        <v>65.869375283769898</v>
      </c>
      <c r="P34" s="263">
        <v>80.297253370324569</v>
      </c>
      <c r="Q34" s="263">
        <v>69.429862107332085</v>
      </c>
      <c r="R34" s="263">
        <v>65.076600667801557</v>
      </c>
      <c r="S34" s="263">
        <v>65.3731173976511</v>
      </c>
      <c r="T34" s="263">
        <v>78.835721579876719</v>
      </c>
      <c r="U34" s="263">
        <v>66.236303876695715</v>
      </c>
      <c r="V34" s="263">
        <v>66.882204980125948</v>
      </c>
      <c r="W34" s="263">
        <v>68.714171647841624</v>
      </c>
      <c r="DA34" s="70" t="s">
        <v>2329</v>
      </c>
    </row>
    <row r="35" spans="1:105" ht="12" customHeight="1" x14ac:dyDescent="0.25">
      <c r="A35" s="64" t="s">
        <v>30</v>
      </c>
      <c r="B35" s="231">
        <v>4.6529997722473162</v>
      </c>
      <c r="C35" s="231">
        <v>2.332661933199391</v>
      </c>
      <c r="D35" s="231">
        <v>2.40612412538347</v>
      </c>
      <c r="E35" s="231">
        <v>2.33171732130889</v>
      </c>
      <c r="F35" s="231">
        <v>0</v>
      </c>
      <c r="G35" s="231">
        <v>2.2596154524102952</v>
      </c>
      <c r="H35" s="231">
        <v>2.3420467237325329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2.211817739689836</v>
      </c>
      <c r="C37" s="231">
        <v>2.21767603571478</v>
      </c>
      <c r="D37" s="231">
        <v>2.220982943191101</v>
      </c>
      <c r="E37" s="231">
        <v>4.4059679617502034</v>
      </c>
      <c r="F37" s="231">
        <v>4.453487290371859</v>
      </c>
      <c r="G37" s="231">
        <v>6.643716911731854</v>
      </c>
      <c r="H37" s="231">
        <v>6.6180424951949464</v>
      </c>
      <c r="I37" s="231">
        <v>2.1831280228993908</v>
      </c>
      <c r="J37" s="231">
        <v>2.172958011492176</v>
      </c>
      <c r="K37" s="231">
        <v>2.1745730418086722</v>
      </c>
      <c r="L37" s="231">
        <v>2.1751646088525609</v>
      </c>
      <c r="M37" s="231">
        <v>4.3682379544520451</v>
      </c>
      <c r="N37" s="231">
        <v>2.2093311870736718</v>
      </c>
      <c r="O37" s="231">
        <v>2.195119826452594</v>
      </c>
      <c r="P37" s="231">
        <v>4.35637667110813</v>
      </c>
      <c r="Q37" s="231">
        <v>4.4015298903067039</v>
      </c>
      <c r="R37" s="231">
        <v>4.4123131226984889</v>
      </c>
      <c r="S37" s="231">
        <v>6.6775373574304133</v>
      </c>
      <c r="T37" s="231">
        <v>5.8653907580680507</v>
      </c>
      <c r="U37" s="231">
        <v>7.2771945789012209</v>
      </c>
      <c r="V37" s="231">
        <v>8.452049147924722</v>
      </c>
      <c r="W37" s="231">
        <v>7.4544932431687894</v>
      </c>
      <c r="DA37" s="73" t="s">
        <v>2332</v>
      </c>
    </row>
    <row r="38" spans="1:105" ht="12" customHeight="1" x14ac:dyDescent="0.25">
      <c r="A38" s="64" t="s">
        <v>160</v>
      </c>
      <c r="B38" s="231">
        <v>50.519087428119221</v>
      </c>
      <c r="C38" s="231">
        <v>39.075555315743692</v>
      </c>
      <c r="D38" s="231">
        <v>29.906032061941929</v>
      </c>
      <c r="E38" s="231">
        <v>36.563796357327853</v>
      </c>
      <c r="F38" s="231">
        <v>34.657659457840268</v>
      </c>
      <c r="G38" s="231">
        <v>32.209987598964602</v>
      </c>
      <c r="H38" s="231">
        <v>38.535398206254939</v>
      </c>
      <c r="I38" s="231">
        <v>32.504187987892429</v>
      </c>
      <c r="J38" s="231">
        <v>27.706127185806281</v>
      </c>
      <c r="K38" s="231">
        <v>25.428096027136419</v>
      </c>
      <c r="L38" s="231">
        <v>27.750017409485711</v>
      </c>
      <c r="M38" s="231">
        <v>23.234162413592141</v>
      </c>
      <c r="N38" s="231">
        <v>18.84497997746714</v>
      </c>
      <c r="O38" s="231">
        <v>21.042488681647129</v>
      </c>
      <c r="P38" s="231">
        <v>18.52364281627511</v>
      </c>
      <c r="Q38" s="231">
        <v>18.754678720042069</v>
      </c>
      <c r="R38" s="231">
        <v>16.46280875932694</v>
      </c>
      <c r="S38" s="231">
        <v>12.765206936802789</v>
      </c>
      <c r="T38" s="231">
        <v>9.6082189645311828</v>
      </c>
      <c r="U38" s="231">
        <v>9.3604510921113597</v>
      </c>
      <c r="V38" s="231">
        <v>7.2452274032287649</v>
      </c>
      <c r="W38" s="231">
        <v>6.3723205735680191</v>
      </c>
      <c r="DA38" s="73" t="s">
        <v>2333</v>
      </c>
    </row>
    <row r="39" spans="1:105" ht="12" customHeight="1" x14ac:dyDescent="0.25">
      <c r="A39" s="64" t="s">
        <v>70</v>
      </c>
      <c r="B39" s="231">
        <v>25.4899281703293</v>
      </c>
      <c r="C39" s="231">
        <v>39.49805260635658</v>
      </c>
      <c r="D39" s="231">
        <v>41.88378113404319</v>
      </c>
      <c r="E39" s="231">
        <v>32.312251528031382</v>
      </c>
      <c r="F39" s="231">
        <v>37.326685912287353</v>
      </c>
      <c r="G39" s="231">
        <v>23.20155844466861</v>
      </c>
      <c r="H39" s="231">
        <v>36.979199664702243</v>
      </c>
      <c r="I39" s="231">
        <v>4.7890726709169096</v>
      </c>
      <c r="J39" s="231">
        <v>4.7598869338954044</v>
      </c>
      <c r="K39" s="231">
        <v>2.385465692340075</v>
      </c>
      <c r="L39" s="231">
        <v>2.3848631715293069</v>
      </c>
      <c r="M39" s="231">
        <v>2.3920516350847039</v>
      </c>
      <c r="N39" s="231">
        <v>2.4180865535767682</v>
      </c>
      <c r="O39" s="231">
        <v>2.402321899431608</v>
      </c>
      <c r="P39" s="231">
        <v>2.383049889265723</v>
      </c>
      <c r="Q39" s="231">
        <v>2.4060615433352752</v>
      </c>
      <c r="R39" s="231">
        <v>0</v>
      </c>
      <c r="S39" s="231">
        <v>0.43289358918802201</v>
      </c>
      <c r="T39" s="231">
        <v>0.48593548467665182</v>
      </c>
      <c r="U39" s="231">
        <v>0</v>
      </c>
      <c r="V39" s="231">
        <v>0</v>
      </c>
      <c r="W39" s="231">
        <v>0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8.5006856946936871E-3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56.357824547371017</v>
      </c>
      <c r="C41" s="231">
        <v>53.288312877930053</v>
      </c>
      <c r="D41" s="231">
        <v>51.322799814883439</v>
      </c>
      <c r="E41" s="231">
        <v>85.0338818968346</v>
      </c>
      <c r="F41" s="231">
        <v>48.862926157311847</v>
      </c>
      <c r="G41" s="231">
        <v>50.622924495990119</v>
      </c>
      <c r="H41" s="231">
        <v>59.112938888190513</v>
      </c>
      <c r="I41" s="231">
        <v>54.157115490452327</v>
      </c>
      <c r="J41" s="231">
        <v>58.072509371550531</v>
      </c>
      <c r="K41" s="231">
        <v>53.539991850069363</v>
      </c>
      <c r="L41" s="231">
        <v>50.117044464057948</v>
      </c>
      <c r="M41" s="231">
        <v>43.697299694038207</v>
      </c>
      <c r="N41" s="231">
        <v>39.840029644294511</v>
      </c>
      <c r="O41" s="231">
        <v>40.229444876238567</v>
      </c>
      <c r="P41" s="231">
        <v>55.034183993675619</v>
      </c>
      <c r="Q41" s="231">
        <v>43.867591953648038</v>
      </c>
      <c r="R41" s="231">
        <v>44.201478785776118</v>
      </c>
      <c r="S41" s="231">
        <v>45.488978828535188</v>
      </c>
      <c r="T41" s="231">
        <v>62.876176372600838</v>
      </c>
      <c r="U41" s="231">
        <v>49.598658205683137</v>
      </c>
      <c r="V41" s="231">
        <v>51.184928428972462</v>
      </c>
      <c r="W41" s="231">
        <v>54.887357831104808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22.020055834192629</v>
      </c>
      <c r="C45" s="263">
        <f t="shared" si="2"/>
        <v>21.547277940867914</v>
      </c>
      <c r="D45" s="263">
        <f t="shared" si="2"/>
        <v>20.164314885115594</v>
      </c>
      <c r="E45" s="263">
        <f t="shared" si="2"/>
        <v>25.56741008627953</v>
      </c>
      <c r="F45" s="263">
        <f t="shared" si="2"/>
        <v>19.978454134185647</v>
      </c>
      <c r="G45" s="263">
        <f t="shared" si="2"/>
        <v>18.883678518152387</v>
      </c>
      <c r="H45" s="263">
        <f t="shared" si="2"/>
        <v>23.669784390804729</v>
      </c>
      <c r="I45" s="263">
        <f t="shared" si="2"/>
        <v>15.580142502456773</v>
      </c>
      <c r="J45" s="263">
        <f t="shared" si="2"/>
        <v>15.366620430036962</v>
      </c>
      <c r="K45" s="263">
        <f t="shared" si="2"/>
        <v>13.906538387225595</v>
      </c>
      <c r="L45" s="263">
        <f t="shared" si="2"/>
        <v>13.763371674308644</v>
      </c>
      <c r="M45" s="263">
        <f t="shared" si="2"/>
        <v>12.454679677983229</v>
      </c>
      <c r="N45" s="263">
        <f t="shared" si="2"/>
        <v>10.746737468914898</v>
      </c>
      <c r="O45" s="263">
        <f t="shared" si="2"/>
        <v>11.190734417796161</v>
      </c>
      <c r="P45" s="263">
        <f t="shared" si="2"/>
        <v>13.413812153252458</v>
      </c>
      <c r="Q45" s="263">
        <f t="shared" si="2"/>
        <v>11.784683723940393</v>
      </c>
      <c r="R45" s="263">
        <f t="shared" si="2"/>
        <v>11.073930361926998</v>
      </c>
      <c r="S45" s="263">
        <f t="shared" si="2"/>
        <v>11.146635990067034</v>
      </c>
      <c r="T45" s="263">
        <f t="shared" si="2"/>
        <v>13.217260690070171</v>
      </c>
      <c r="U45" s="263">
        <f t="shared" si="2"/>
        <v>11.485821291093824</v>
      </c>
      <c r="V45" s="263">
        <f t="shared" si="2"/>
        <v>11.502347434253377</v>
      </c>
      <c r="W45" s="263">
        <f t="shared" si="2"/>
        <v>11.761011009306829</v>
      </c>
      <c r="DA45" s="70"/>
    </row>
    <row r="46" spans="1:105" ht="12" customHeight="1" x14ac:dyDescent="0.25">
      <c r="A46" s="165" t="s">
        <v>2186</v>
      </c>
      <c r="B46" s="348">
        <v>11.957669012217069</v>
      </c>
      <c r="C46" s="348">
        <v>11.688651403743741</v>
      </c>
      <c r="D46" s="348">
        <v>10.93245987747231</v>
      </c>
      <c r="E46" s="348">
        <v>13.95727434554235</v>
      </c>
      <c r="F46" s="348">
        <v>10.922864870060829</v>
      </c>
      <c r="G46" s="348">
        <v>10.577028631611711</v>
      </c>
      <c r="H46" s="348">
        <v>13.292588142864719</v>
      </c>
      <c r="I46" s="348">
        <v>8.8131718700069399</v>
      </c>
      <c r="J46" s="348">
        <v>8.6662851369515934</v>
      </c>
      <c r="K46" s="348">
        <v>7.8698917321638397</v>
      </c>
      <c r="L46" s="348">
        <v>7.8062978689659843</v>
      </c>
      <c r="M46" s="348">
        <v>7.1289159570012011</v>
      </c>
      <c r="N46" s="348">
        <v>6.1710960847923051</v>
      </c>
      <c r="O46" s="348">
        <v>6.4303002968694667</v>
      </c>
      <c r="P46" s="348">
        <v>7.610663374111466</v>
      </c>
      <c r="Q46" s="348">
        <v>6.7669302814173431</v>
      </c>
      <c r="R46" s="348">
        <v>6.3707907168595579</v>
      </c>
      <c r="S46" s="348">
        <v>6.4220668361858229</v>
      </c>
      <c r="T46" s="348">
        <v>7.5197380197861952</v>
      </c>
      <c r="U46" s="348">
        <v>6.6988689378902526</v>
      </c>
      <c r="V46" s="348">
        <v>6.6687152751723833</v>
      </c>
      <c r="W46" s="348">
        <v>6.7949811070284314</v>
      </c>
      <c r="DA46" s="167" t="s">
        <v>2340</v>
      </c>
    </row>
    <row r="47" spans="1:105" ht="12" customHeight="1" x14ac:dyDescent="0.25">
      <c r="A47" s="59" t="s">
        <v>30</v>
      </c>
      <c r="B47" s="232">
        <v>0.39961480116268022</v>
      </c>
      <c r="C47" s="232">
        <v>0.19987699365152589</v>
      </c>
      <c r="D47" s="232">
        <v>0.20592541963152541</v>
      </c>
      <c r="E47" s="232">
        <v>0.2025826423662884</v>
      </c>
      <c r="F47" s="232">
        <v>0</v>
      </c>
      <c r="G47" s="232">
        <v>0.20793870017323041</v>
      </c>
      <c r="H47" s="232">
        <v>0.21681438284017479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2341</v>
      </c>
    </row>
    <row r="48" spans="1:105" ht="12" customHeight="1" x14ac:dyDescent="0.25">
      <c r="A48" s="59" t="s">
        <v>33</v>
      </c>
      <c r="B48" s="232">
        <v>0.18995812368745221</v>
      </c>
      <c r="C48" s="232">
        <v>0.19002428624697559</v>
      </c>
      <c r="D48" s="232">
        <v>0.19008032035678871</v>
      </c>
      <c r="E48" s="232">
        <v>0.38279624365938492</v>
      </c>
      <c r="F48" s="232">
        <v>0.38822462315647499</v>
      </c>
      <c r="G48" s="232">
        <v>0.61138095753010635</v>
      </c>
      <c r="H48" s="232">
        <v>0.61266360942575715</v>
      </c>
      <c r="I48" s="232">
        <v>0.2054850200272785</v>
      </c>
      <c r="J48" s="232">
        <v>0.20311911117132889</v>
      </c>
      <c r="K48" s="232">
        <v>0.20488493034620589</v>
      </c>
      <c r="L48" s="232">
        <v>0.20600002889859781</v>
      </c>
      <c r="M48" s="232">
        <v>0.42258191100468312</v>
      </c>
      <c r="N48" s="232">
        <v>0.215344689921875</v>
      </c>
      <c r="O48" s="232">
        <v>0.21429199246072311</v>
      </c>
      <c r="P48" s="232">
        <v>0.41290224737486891</v>
      </c>
      <c r="Q48" s="232">
        <v>0.42899186308674198</v>
      </c>
      <c r="R48" s="232">
        <v>0.43195131880748799</v>
      </c>
      <c r="S48" s="232">
        <v>0.65606735521026249</v>
      </c>
      <c r="T48" s="232">
        <v>0.5594697555937036</v>
      </c>
      <c r="U48" s="232">
        <v>0.73598570370615657</v>
      </c>
      <c r="V48" s="232">
        <v>0.84273999752283835</v>
      </c>
      <c r="W48" s="232">
        <v>0.73715711817642349</v>
      </c>
      <c r="DA48" s="71" t="s">
        <v>2342</v>
      </c>
    </row>
    <row r="49" spans="1:105" ht="12" customHeight="1" x14ac:dyDescent="0.25">
      <c r="A49" s="59" t="s">
        <v>160</v>
      </c>
      <c r="B49" s="232">
        <v>4.3387440502188959</v>
      </c>
      <c r="C49" s="232">
        <v>3.3482367978897121</v>
      </c>
      <c r="D49" s="232">
        <v>2.5594740258413582</v>
      </c>
      <c r="E49" s="232">
        <v>3.1767103213233341</v>
      </c>
      <c r="F49" s="232">
        <v>3.021218183690384</v>
      </c>
      <c r="G49" s="232">
        <v>2.9640897289758921</v>
      </c>
      <c r="H49" s="232">
        <v>3.567404738311152</v>
      </c>
      <c r="I49" s="232">
        <v>3.0594283292612499</v>
      </c>
      <c r="J49" s="232">
        <v>2.5898539678252899</v>
      </c>
      <c r="K49" s="232">
        <v>2.395796132478158</v>
      </c>
      <c r="L49" s="232">
        <v>2.628078980793187</v>
      </c>
      <c r="M49" s="232">
        <v>2.247665272749678</v>
      </c>
      <c r="N49" s="232">
        <v>1.836830255950342</v>
      </c>
      <c r="O49" s="232">
        <v>2.0542098757358032</v>
      </c>
      <c r="P49" s="232">
        <v>1.7556915587980599</v>
      </c>
      <c r="Q49" s="232">
        <v>1.827910923295694</v>
      </c>
      <c r="R49" s="232">
        <v>1.611656234976746</v>
      </c>
      <c r="S49" s="232">
        <v>1.2541802621921421</v>
      </c>
      <c r="T49" s="232">
        <v>0.91647907829207265</v>
      </c>
      <c r="U49" s="232">
        <v>0.94667774914365854</v>
      </c>
      <c r="V49" s="232">
        <v>0.72240977507195536</v>
      </c>
      <c r="W49" s="232">
        <v>0.63014363510388549</v>
      </c>
      <c r="DA49" s="71" t="s">
        <v>2343</v>
      </c>
    </row>
    <row r="50" spans="1:105" ht="12" customHeight="1" x14ac:dyDescent="0.25">
      <c r="A50" s="59" t="s">
        <v>70</v>
      </c>
      <c r="B50" s="232">
        <v>2.189158193858542</v>
      </c>
      <c r="C50" s="232">
        <v>3.3844389955042611</v>
      </c>
      <c r="D50" s="232">
        <v>3.5845761716088682</v>
      </c>
      <c r="E50" s="232">
        <v>2.80733056084099</v>
      </c>
      <c r="F50" s="232">
        <v>3.25388569162569</v>
      </c>
      <c r="G50" s="232">
        <v>2.135098651335301</v>
      </c>
      <c r="H50" s="232">
        <v>3.42334005209268</v>
      </c>
      <c r="I50" s="232">
        <v>0.45076728591871701</v>
      </c>
      <c r="J50" s="232">
        <v>0.44493450778873339</v>
      </c>
      <c r="K50" s="232">
        <v>0.22475491180183699</v>
      </c>
      <c r="L50" s="232">
        <v>0.22585963391221189</v>
      </c>
      <c r="M50" s="232">
        <v>0.23140629281555949</v>
      </c>
      <c r="N50" s="232">
        <v>0.23569218690745819</v>
      </c>
      <c r="O50" s="232">
        <v>0.23451947367864831</v>
      </c>
      <c r="P50" s="232">
        <v>0.22586813059807301</v>
      </c>
      <c r="Q50" s="232">
        <v>0.2345050130069293</v>
      </c>
      <c r="R50" s="232">
        <v>0</v>
      </c>
      <c r="S50" s="232">
        <v>4.2531750395980193E-2</v>
      </c>
      <c r="T50" s="232">
        <v>4.6350911313520392E-2</v>
      </c>
      <c r="U50" s="232">
        <v>0</v>
      </c>
      <c r="V50" s="232">
        <v>0</v>
      </c>
      <c r="W50" s="232">
        <v>0</v>
      </c>
      <c r="DA50" s="71" t="s">
        <v>2344</v>
      </c>
    </row>
    <row r="51" spans="1:105" ht="12" customHeight="1" x14ac:dyDescent="0.25">
      <c r="A51" s="59" t="s">
        <v>162</v>
      </c>
      <c r="B51" s="232">
        <v>4.8401938432894962</v>
      </c>
      <c r="C51" s="232">
        <v>4.5660743304512614</v>
      </c>
      <c r="D51" s="232">
        <v>4.3924039400337662</v>
      </c>
      <c r="E51" s="232">
        <v>7.3878545773523534</v>
      </c>
      <c r="F51" s="232">
        <v>4.2595363715882772</v>
      </c>
      <c r="G51" s="232">
        <v>4.6585205935971814</v>
      </c>
      <c r="H51" s="232">
        <v>5.4723653601949556</v>
      </c>
      <c r="I51" s="232">
        <v>5.0974912347996941</v>
      </c>
      <c r="J51" s="232">
        <v>5.4283775501662408</v>
      </c>
      <c r="K51" s="232">
        <v>5.044455757537639</v>
      </c>
      <c r="L51" s="232">
        <v>4.7463592253619877</v>
      </c>
      <c r="M51" s="232">
        <v>4.2272624804312802</v>
      </c>
      <c r="N51" s="232">
        <v>3.8832289520126291</v>
      </c>
      <c r="O51" s="232">
        <v>3.927278954994291</v>
      </c>
      <c r="P51" s="232">
        <v>5.2162014373404642</v>
      </c>
      <c r="Q51" s="232">
        <v>4.2755224820279771</v>
      </c>
      <c r="R51" s="232">
        <v>4.3271831630753237</v>
      </c>
      <c r="S51" s="232">
        <v>4.4692874683874377</v>
      </c>
      <c r="T51" s="232">
        <v>5.9974382745868988</v>
      </c>
      <c r="U51" s="232">
        <v>5.0162054850404374</v>
      </c>
      <c r="V51" s="232">
        <v>5.103565502577589</v>
      </c>
      <c r="W51" s="232">
        <v>5.427680353748122</v>
      </c>
      <c r="DA51" s="71" t="s">
        <v>2345</v>
      </c>
    </row>
    <row r="52" spans="1:105" ht="12" customHeight="1" x14ac:dyDescent="0.25">
      <c r="A52" s="165" t="s">
        <v>2193</v>
      </c>
      <c r="B52" s="348">
        <v>10.06238682197556</v>
      </c>
      <c r="C52" s="348">
        <v>9.8586265371241737</v>
      </c>
      <c r="D52" s="348">
        <v>9.2318550076432846</v>
      </c>
      <c r="E52" s="348">
        <v>11.61013574073718</v>
      </c>
      <c r="F52" s="348">
        <v>9.0555892641248192</v>
      </c>
      <c r="G52" s="348">
        <v>8.3066498865406739</v>
      </c>
      <c r="H52" s="348">
        <v>10.377196247940009</v>
      </c>
      <c r="I52" s="348">
        <v>6.7669706324498344</v>
      </c>
      <c r="J52" s="348">
        <v>6.7003352930853683</v>
      </c>
      <c r="K52" s="348">
        <v>6.0366466550617561</v>
      </c>
      <c r="L52" s="348">
        <v>5.9570738053426604</v>
      </c>
      <c r="M52" s="348">
        <v>5.3257637209820272</v>
      </c>
      <c r="N52" s="348">
        <v>4.5756413841225934</v>
      </c>
      <c r="O52" s="348">
        <v>4.7604341209266954</v>
      </c>
      <c r="P52" s="348">
        <v>5.8031487791409928</v>
      </c>
      <c r="Q52" s="348">
        <v>5.0177534425230492</v>
      </c>
      <c r="R52" s="348">
        <v>4.7031396450674388</v>
      </c>
      <c r="S52" s="348">
        <v>4.7245691538812116</v>
      </c>
      <c r="T52" s="348">
        <v>5.6975226702839761</v>
      </c>
      <c r="U52" s="348">
        <v>4.7869523532035716</v>
      </c>
      <c r="V52" s="348">
        <v>4.8336321590809934</v>
      </c>
      <c r="W52" s="348">
        <v>4.9660299022783976</v>
      </c>
      <c r="DA52" s="167" t="s">
        <v>2346</v>
      </c>
    </row>
    <row r="53" spans="1:105" ht="12" customHeight="1" x14ac:dyDescent="0.25">
      <c r="A53" s="64" t="s">
        <v>30</v>
      </c>
      <c r="B53" s="231">
        <v>0.33627613416774038</v>
      </c>
      <c r="C53" s="231">
        <v>0.16858340331224211</v>
      </c>
      <c r="D53" s="231">
        <v>0.17389257657773269</v>
      </c>
      <c r="E53" s="231">
        <v>0.1685151354312244</v>
      </c>
      <c r="F53" s="231">
        <v>0</v>
      </c>
      <c r="G53" s="231">
        <v>0.1633042738523986</v>
      </c>
      <c r="H53" s="231">
        <v>0.16926164987036191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0.15984989370143349</v>
      </c>
      <c r="C55" s="231">
        <v>0.160273277590646</v>
      </c>
      <c r="D55" s="231">
        <v>0.1605122705235105</v>
      </c>
      <c r="E55" s="231">
        <v>0.31842294132085908</v>
      </c>
      <c r="F55" s="231">
        <v>0.32185720242322302</v>
      </c>
      <c r="G55" s="231">
        <v>0.4801469049939337</v>
      </c>
      <c r="H55" s="231">
        <v>0.47829139371891982</v>
      </c>
      <c r="I55" s="231">
        <v>0.15777646418824059</v>
      </c>
      <c r="J55" s="231">
        <v>0.15704146906942321</v>
      </c>
      <c r="K55" s="231">
        <v>0.15715818864345671</v>
      </c>
      <c r="L55" s="231">
        <v>0.1572009416820033</v>
      </c>
      <c r="M55" s="231">
        <v>0.3156961625507374</v>
      </c>
      <c r="N55" s="231">
        <v>0.15967018849144071</v>
      </c>
      <c r="O55" s="231">
        <v>0.15864312172917189</v>
      </c>
      <c r="P55" s="231">
        <v>0.31483893781306382</v>
      </c>
      <c r="Q55" s="231">
        <v>0.31810219823441371</v>
      </c>
      <c r="R55" s="231">
        <v>0.31888151133994408</v>
      </c>
      <c r="S55" s="231">
        <v>0.48259113652026547</v>
      </c>
      <c r="T55" s="231">
        <v>0.4238966314313159</v>
      </c>
      <c r="U55" s="231">
        <v>0.52592885887836915</v>
      </c>
      <c r="V55" s="231">
        <v>0.61083656831711564</v>
      </c>
      <c r="W55" s="231">
        <v>0.53874237968888194</v>
      </c>
      <c r="DA55" s="73" t="s">
        <v>2349</v>
      </c>
    </row>
    <row r="56" spans="1:105" ht="12" customHeight="1" x14ac:dyDescent="0.25">
      <c r="A56" s="64" t="s">
        <v>160</v>
      </c>
      <c r="B56" s="231">
        <v>3.6510561473345939</v>
      </c>
      <c r="C56" s="231">
        <v>2.8240226359799552</v>
      </c>
      <c r="D56" s="231">
        <v>2.1613336218215919</v>
      </c>
      <c r="E56" s="231">
        <v>2.6424957428270401</v>
      </c>
      <c r="F56" s="231">
        <v>2.5047376557587109</v>
      </c>
      <c r="G56" s="231">
        <v>2.327842390187628</v>
      </c>
      <c r="H56" s="231">
        <v>2.784985035826717</v>
      </c>
      <c r="I56" s="231">
        <v>2.3491044951310629</v>
      </c>
      <c r="J56" s="231">
        <v>2.0023446806022038</v>
      </c>
      <c r="K56" s="231">
        <v>1.8377094884579379</v>
      </c>
      <c r="L56" s="231">
        <v>2.0055166632948969</v>
      </c>
      <c r="M56" s="231">
        <v>1.679152095314761</v>
      </c>
      <c r="N56" s="231">
        <v>1.3619422577857581</v>
      </c>
      <c r="O56" s="231">
        <v>1.520758025680089</v>
      </c>
      <c r="P56" s="231">
        <v>1.338718955911856</v>
      </c>
      <c r="Q56" s="231">
        <v>1.355416111376186</v>
      </c>
      <c r="R56" s="231">
        <v>1.189780777585439</v>
      </c>
      <c r="S56" s="231">
        <v>0.92255204183816231</v>
      </c>
      <c r="T56" s="231">
        <v>0.69439391527612193</v>
      </c>
      <c r="U56" s="231">
        <v>0.67648752662653433</v>
      </c>
      <c r="V56" s="231">
        <v>0.52361856470652912</v>
      </c>
      <c r="W56" s="231">
        <v>0.46053286762188039</v>
      </c>
      <c r="DA56" s="73" t="s">
        <v>2350</v>
      </c>
    </row>
    <row r="57" spans="1:105" ht="12" customHeight="1" x14ac:dyDescent="0.25">
      <c r="A57" s="64" t="s">
        <v>70</v>
      </c>
      <c r="B57" s="231">
        <v>1.842178148483288</v>
      </c>
      <c r="C57" s="231">
        <v>2.8545568639055729</v>
      </c>
      <c r="D57" s="231">
        <v>3.0269754338030448</v>
      </c>
      <c r="E57" s="231">
        <v>2.335233088750841</v>
      </c>
      <c r="F57" s="231">
        <v>2.6976304006597931</v>
      </c>
      <c r="G57" s="231">
        <v>1.6767957795690509</v>
      </c>
      <c r="H57" s="231">
        <v>2.672517282728577</v>
      </c>
      <c r="I57" s="231">
        <v>0.34611023487037412</v>
      </c>
      <c r="J57" s="231">
        <v>0.34400095756566262</v>
      </c>
      <c r="K57" s="231">
        <v>0.1723995745700321</v>
      </c>
      <c r="L57" s="231">
        <v>0.17235602989371179</v>
      </c>
      <c r="M57" s="231">
        <v>0.17287554608828209</v>
      </c>
      <c r="N57" s="231">
        <v>0.174757111137157</v>
      </c>
      <c r="O57" s="231">
        <v>0.17361778656980051</v>
      </c>
      <c r="P57" s="231">
        <v>0.17222498248782331</v>
      </c>
      <c r="Q57" s="231">
        <v>0.17388805372145391</v>
      </c>
      <c r="R57" s="231">
        <v>0</v>
      </c>
      <c r="S57" s="231">
        <v>3.1285577004839922E-2</v>
      </c>
      <c r="T57" s="231">
        <v>3.5118958573055852E-2</v>
      </c>
      <c r="U57" s="231">
        <v>0</v>
      </c>
      <c r="V57" s="231">
        <v>0</v>
      </c>
      <c r="W57" s="231">
        <v>0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6.1435157169714716E-4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4.0730264982885078</v>
      </c>
      <c r="C59" s="231">
        <v>3.8511903563357581</v>
      </c>
      <c r="D59" s="231">
        <v>3.709141104917403</v>
      </c>
      <c r="E59" s="231">
        <v>6.1454688324072171</v>
      </c>
      <c r="F59" s="231">
        <v>3.531364005283093</v>
      </c>
      <c r="G59" s="231">
        <v>3.6585605379376638</v>
      </c>
      <c r="H59" s="231">
        <v>4.2721408857954364</v>
      </c>
      <c r="I59" s="231">
        <v>3.913979438260156</v>
      </c>
      <c r="J59" s="231">
        <v>4.1969481858480782</v>
      </c>
      <c r="K59" s="231">
        <v>3.869379403390329</v>
      </c>
      <c r="L59" s="231">
        <v>3.622000170472047</v>
      </c>
      <c r="M59" s="231">
        <v>3.1580399170282472</v>
      </c>
      <c r="N59" s="231">
        <v>2.879271826708238</v>
      </c>
      <c r="O59" s="231">
        <v>2.9074151869476328</v>
      </c>
      <c r="P59" s="231">
        <v>3.9773659029282489</v>
      </c>
      <c r="Q59" s="231">
        <v>3.170347079190996</v>
      </c>
      <c r="R59" s="231">
        <v>3.1944773561420559</v>
      </c>
      <c r="S59" s="231">
        <v>3.2875260469462479</v>
      </c>
      <c r="T59" s="231">
        <v>4.5441131650034823</v>
      </c>
      <c r="U59" s="231">
        <v>3.5845359676986681</v>
      </c>
      <c r="V59" s="231">
        <v>3.699177026057348</v>
      </c>
      <c r="W59" s="231">
        <v>3.966754654967636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5.892825112348917</v>
      </c>
      <c r="C66" s="263">
        <f t="shared" si="3"/>
        <v>5.7424348042092195</v>
      </c>
      <c r="D66" s="263">
        <f t="shared" si="3"/>
        <v>5.3784743854159993</v>
      </c>
      <c r="E66" s="263">
        <f t="shared" si="3"/>
        <v>7.0725636752700662</v>
      </c>
      <c r="F66" s="263">
        <f t="shared" si="3"/>
        <v>5.3608531032876314</v>
      </c>
      <c r="G66" s="263">
        <f t="shared" si="3"/>
        <v>5.1715681405553591</v>
      </c>
      <c r="H66" s="263">
        <f t="shared" si="3"/>
        <v>6.4280054987416531</v>
      </c>
      <c r="I66" s="263">
        <f t="shared" si="3"/>
        <v>4.4368827109952189</v>
      </c>
      <c r="J66" s="263">
        <f t="shared" si="3"/>
        <v>4.4163125020820582</v>
      </c>
      <c r="K66" s="263">
        <f t="shared" si="3"/>
        <v>4.012984918020619</v>
      </c>
      <c r="L66" s="263">
        <f t="shared" si="3"/>
        <v>3.9516622683131812</v>
      </c>
      <c r="M66" s="263">
        <f t="shared" si="3"/>
        <v>3.5861824743429049</v>
      </c>
      <c r="N66" s="263">
        <f t="shared" si="3"/>
        <v>3.1139174274283641</v>
      </c>
      <c r="O66" s="263">
        <f t="shared" si="3"/>
        <v>3.2302686683515378</v>
      </c>
      <c r="P66" s="263">
        <f t="shared" si="3"/>
        <v>3.924296116098962</v>
      </c>
      <c r="Q66" s="263">
        <f t="shared" si="3"/>
        <v>3.4261878749881678</v>
      </c>
      <c r="R66" s="263">
        <f t="shared" si="3"/>
        <v>3.2584971054104006</v>
      </c>
      <c r="S66" s="263">
        <f t="shared" si="3"/>
        <v>3.3029904212236323</v>
      </c>
      <c r="T66" s="263">
        <f t="shared" si="3"/>
        <v>3.9687153313963748</v>
      </c>
      <c r="U66" s="263">
        <f t="shared" si="3"/>
        <v>3.4588226385920584</v>
      </c>
      <c r="V66" s="263">
        <f t="shared" si="3"/>
        <v>3.4730152261523628</v>
      </c>
      <c r="W66" s="263">
        <f t="shared" si="3"/>
        <v>3.5643995509305624</v>
      </c>
      <c r="DA66" s="70"/>
    </row>
    <row r="67" spans="1:105" ht="12" customHeight="1" x14ac:dyDescent="0.25">
      <c r="A67" s="165" t="s">
        <v>2212</v>
      </c>
      <c r="B67" s="348">
        <v>3.9974170683202792</v>
      </c>
      <c r="C67" s="348">
        <v>3.8854081988783502</v>
      </c>
      <c r="D67" s="348">
        <v>3.6395100072449651</v>
      </c>
      <c r="E67" s="348">
        <v>4.8856128986215097</v>
      </c>
      <c r="F67" s="348">
        <v>3.6550911366380809</v>
      </c>
      <c r="G67" s="348">
        <v>3.6068806273011602</v>
      </c>
      <c r="H67" s="348">
        <v>4.473298172259879</v>
      </c>
      <c r="I67" s="348">
        <v>3.1622178827221208</v>
      </c>
      <c r="J67" s="348">
        <v>3.1541994828859221</v>
      </c>
      <c r="K67" s="348">
        <v>2.8758880411668808</v>
      </c>
      <c r="L67" s="348">
        <v>2.8295541830962812</v>
      </c>
      <c r="M67" s="348">
        <v>2.5829915241302239</v>
      </c>
      <c r="N67" s="348">
        <v>2.2520237595049948</v>
      </c>
      <c r="O67" s="348">
        <v>2.3335663962656228</v>
      </c>
      <c r="P67" s="348">
        <v>2.8311822186430411</v>
      </c>
      <c r="Q67" s="348">
        <v>2.4810154813827179</v>
      </c>
      <c r="R67" s="348">
        <v>2.3725871445666722</v>
      </c>
      <c r="S67" s="348">
        <v>2.4130438770022402</v>
      </c>
      <c r="T67" s="348">
        <v>2.8954977646946838</v>
      </c>
      <c r="U67" s="348">
        <v>2.5571252424207489</v>
      </c>
      <c r="V67" s="348">
        <v>2.562524957959821</v>
      </c>
      <c r="W67" s="348">
        <v>2.6289700956537452</v>
      </c>
      <c r="DA67" s="167" t="s">
        <v>2360</v>
      </c>
    </row>
    <row r="68" spans="1:105" ht="12" customHeight="1" x14ac:dyDescent="0.25">
      <c r="A68" s="165" t="s">
        <v>2214</v>
      </c>
      <c r="B68" s="348">
        <v>1.8954080440286381</v>
      </c>
      <c r="C68" s="348">
        <v>1.8570266053308691</v>
      </c>
      <c r="D68" s="348">
        <v>1.738964378171034</v>
      </c>
      <c r="E68" s="348">
        <v>2.1869507766485561</v>
      </c>
      <c r="F68" s="348">
        <v>1.70576196664955</v>
      </c>
      <c r="G68" s="348">
        <v>1.5646875132541991</v>
      </c>
      <c r="H68" s="348">
        <v>1.954707326481774</v>
      </c>
      <c r="I68" s="348">
        <v>1.2746648282730979</v>
      </c>
      <c r="J68" s="348">
        <v>1.2621130191961361</v>
      </c>
      <c r="K68" s="348">
        <v>1.1370968768537379</v>
      </c>
      <c r="L68" s="348">
        <v>1.1221080852169001</v>
      </c>
      <c r="M68" s="348">
        <v>1.003190950212681</v>
      </c>
      <c r="N68" s="348">
        <v>0.86189366792336919</v>
      </c>
      <c r="O68" s="348">
        <v>0.89670227208591491</v>
      </c>
      <c r="P68" s="348">
        <v>1.0931138974559209</v>
      </c>
      <c r="Q68" s="348">
        <v>0.94517239360544969</v>
      </c>
      <c r="R68" s="348">
        <v>0.88590996084372819</v>
      </c>
      <c r="S68" s="348">
        <v>0.88994654422139186</v>
      </c>
      <c r="T68" s="348">
        <v>1.073217566701691</v>
      </c>
      <c r="U68" s="348">
        <v>0.90169739617130962</v>
      </c>
      <c r="V68" s="348">
        <v>0.91049026819254153</v>
      </c>
      <c r="W68" s="348">
        <v>0.93542945527681742</v>
      </c>
      <c r="DA68" s="167" t="s">
        <v>2361</v>
      </c>
    </row>
    <row r="69" spans="1:105" ht="12" customHeight="1" x14ac:dyDescent="0.25">
      <c r="A69" s="64" t="s">
        <v>30</v>
      </c>
      <c r="B69" s="231">
        <v>6.3342872918023138E-2</v>
      </c>
      <c r="C69" s="231">
        <v>3.1755322507569142E-2</v>
      </c>
      <c r="D69" s="231">
        <v>3.2755388385833313E-2</v>
      </c>
      <c r="E69" s="231">
        <v>3.1742463183720947E-2</v>
      </c>
      <c r="F69" s="231">
        <v>0</v>
      </c>
      <c r="G69" s="231">
        <v>3.0760915850313309E-2</v>
      </c>
      <c r="H69" s="231">
        <v>3.1883080862007217E-2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3.0110229284480559E-2</v>
      </c>
      <c r="C71" s="231">
        <v>3.018998026638206E-2</v>
      </c>
      <c r="D71" s="231">
        <v>3.0234998325758222E-2</v>
      </c>
      <c r="E71" s="231">
        <v>5.9979944625535797E-2</v>
      </c>
      <c r="F71" s="231">
        <v>6.0626841453681898E-2</v>
      </c>
      <c r="G71" s="231">
        <v>9.0443184320187012E-2</v>
      </c>
      <c r="H71" s="231">
        <v>9.0093669730987605E-2</v>
      </c>
      <c r="I71" s="231">
        <v>2.971966638448852E-2</v>
      </c>
      <c r="J71" s="231">
        <v>2.9581218550473069E-2</v>
      </c>
      <c r="K71" s="231">
        <v>2.9603204509016771E-2</v>
      </c>
      <c r="L71" s="231">
        <v>2.9611257712953531E-2</v>
      </c>
      <c r="M71" s="231">
        <v>5.9466313167451913E-2</v>
      </c>
      <c r="N71" s="231">
        <v>3.0076378995617641E-2</v>
      </c>
      <c r="O71" s="231">
        <v>2.988291489635371E-2</v>
      </c>
      <c r="P71" s="231">
        <v>5.9304841471712853E-2</v>
      </c>
      <c r="Q71" s="231">
        <v>5.9919527645263523E-2</v>
      </c>
      <c r="R71" s="231">
        <v>6.0066323465695827E-2</v>
      </c>
      <c r="S71" s="231">
        <v>9.0903593582764688E-2</v>
      </c>
      <c r="T71" s="231">
        <v>7.9847564923350378E-2</v>
      </c>
      <c r="U71" s="231">
        <v>9.9066931866285582E-2</v>
      </c>
      <c r="V71" s="231">
        <v>0.11506062782704669</v>
      </c>
      <c r="W71" s="231">
        <v>0.1014805590549694</v>
      </c>
      <c r="DA71" s="73" t="s">
        <v>2364</v>
      </c>
    </row>
    <row r="72" spans="1:105" ht="12" customHeight="1" x14ac:dyDescent="0.25">
      <c r="A72" s="64" t="s">
        <v>160</v>
      </c>
      <c r="B72" s="231">
        <v>0.68773356791898188</v>
      </c>
      <c r="C72" s="231">
        <v>0.53194886217904958</v>
      </c>
      <c r="D72" s="231">
        <v>0.40712101463675432</v>
      </c>
      <c r="E72" s="231">
        <v>0.49775543078182483</v>
      </c>
      <c r="F72" s="231">
        <v>0.47180653903488179</v>
      </c>
      <c r="G72" s="231">
        <v>0.43848554718215699</v>
      </c>
      <c r="H72" s="231">
        <v>0.52459551921389669</v>
      </c>
      <c r="I72" s="231">
        <v>0.44249059742080937</v>
      </c>
      <c r="J72" s="231">
        <v>0.37717295922700811</v>
      </c>
      <c r="K72" s="231">
        <v>0.34616134408625981</v>
      </c>
      <c r="L72" s="231">
        <v>0.3777704518117812</v>
      </c>
      <c r="M72" s="231">
        <v>0.31629457751081369</v>
      </c>
      <c r="N72" s="231">
        <v>0.25654313997072442</v>
      </c>
      <c r="O72" s="231">
        <v>0.28645857547436587</v>
      </c>
      <c r="P72" s="231">
        <v>0.25216866759558509</v>
      </c>
      <c r="Q72" s="231">
        <v>0.25531383815396302</v>
      </c>
      <c r="R72" s="231">
        <v>0.2241138306809137</v>
      </c>
      <c r="S72" s="231">
        <v>0.17377711591411371</v>
      </c>
      <c r="T72" s="231">
        <v>0.13079996188026671</v>
      </c>
      <c r="U72" s="231">
        <v>0.12742701332577369</v>
      </c>
      <c r="V72" s="231">
        <v>9.8631751800675849E-2</v>
      </c>
      <c r="W72" s="231">
        <v>8.6748573402459506E-2</v>
      </c>
      <c r="DA72" s="73" t="s">
        <v>2365</v>
      </c>
    </row>
    <row r="73" spans="1:105" ht="12" customHeight="1" x14ac:dyDescent="0.25">
      <c r="A73" s="64" t="s">
        <v>70</v>
      </c>
      <c r="B73" s="231">
        <v>0.34700308614089642</v>
      </c>
      <c r="C73" s="231">
        <v>0.53770046189911058</v>
      </c>
      <c r="D73" s="231">
        <v>0.57017819805708314</v>
      </c>
      <c r="E73" s="231">
        <v>0.43987770092813661</v>
      </c>
      <c r="F73" s="231">
        <v>0.50814090649547339</v>
      </c>
      <c r="G73" s="231">
        <v>0.31585072856148327</v>
      </c>
      <c r="H73" s="231">
        <v>0.50341045768848514</v>
      </c>
      <c r="I73" s="231">
        <v>6.5195279698574582E-2</v>
      </c>
      <c r="J73" s="231">
        <v>6.4797964305997394E-2</v>
      </c>
      <c r="K73" s="231">
        <v>3.247415809075397E-2</v>
      </c>
      <c r="L73" s="231">
        <v>3.2465955769452631E-2</v>
      </c>
      <c r="M73" s="231">
        <v>3.256381477563209E-2</v>
      </c>
      <c r="N73" s="231">
        <v>3.2918237000904918E-2</v>
      </c>
      <c r="O73" s="231">
        <v>3.2703627387109233E-2</v>
      </c>
      <c r="P73" s="231">
        <v>3.2441270939534583E-2</v>
      </c>
      <c r="Q73" s="231">
        <v>3.2754536435066102E-2</v>
      </c>
      <c r="R73" s="231">
        <v>0</v>
      </c>
      <c r="S73" s="231">
        <v>5.8931280784740034E-3</v>
      </c>
      <c r="T73" s="231">
        <v>6.6152054929855897E-3</v>
      </c>
      <c r="U73" s="231">
        <v>0</v>
      </c>
      <c r="V73" s="231">
        <v>0</v>
      </c>
      <c r="W73" s="231">
        <v>0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1.1572273372688641E-4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0.76721828776625656</v>
      </c>
      <c r="C75" s="231">
        <v>0.72543197847875784</v>
      </c>
      <c r="D75" s="231">
        <v>0.69867477876560502</v>
      </c>
      <c r="E75" s="231">
        <v>1.1575952371293381</v>
      </c>
      <c r="F75" s="231">
        <v>0.6651876796655134</v>
      </c>
      <c r="G75" s="231">
        <v>0.68914713734005884</v>
      </c>
      <c r="H75" s="231">
        <v>0.80472459898639759</v>
      </c>
      <c r="I75" s="231">
        <v>0.73725928476922564</v>
      </c>
      <c r="J75" s="231">
        <v>0.79056087711265777</v>
      </c>
      <c r="K75" s="231">
        <v>0.72885817016770749</v>
      </c>
      <c r="L75" s="231">
        <v>0.68226041992271258</v>
      </c>
      <c r="M75" s="231">
        <v>0.59486624475878325</v>
      </c>
      <c r="N75" s="231">
        <v>0.54235591195612221</v>
      </c>
      <c r="O75" s="231">
        <v>0.54765715432808615</v>
      </c>
      <c r="P75" s="231">
        <v>0.74919911744908851</v>
      </c>
      <c r="Q75" s="231">
        <v>0.59718449137115714</v>
      </c>
      <c r="R75" s="231">
        <v>0.60172980669711862</v>
      </c>
      <c r="S75" s="231">
        <v>0.61925698391231254</v>
      </c>
      <c r="T75" s="231">
        <v>0.85595483440508824</v>
      </c>
      <c r="U75" s="231">
        <v>0.67520345097925027</v>
      </c>
      <c r="V75" s="231">
        <v>0.69679788856481895</v>
      </c>
      <c r="W75" s="231">
        <v>0.74720032281938853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0.99999999999999989</v>
      </c>
      <c r="D84" s="234">
        <f t="shared" si="4"/>
        <v>0.99999999999999989</v>
      </c>
      <c r="E84" s="234">
        <f t="shared" si="4"/>
        <v>0.99999999999999956</v>
      </c>
      <c r="F84" s="234">
        <f t="shared" si="4"/>
        <v>0.99999999999999989</v>
      </c>
      <c r="G84" s="234">
        <f t="shared" si="4"/>
        <v>1</v>
      </c>
      <c r="H84" s="234">
        <f t="shared" si="4"/>
        <v>1</v>
      </c>
      <c r="I84" s="234">
        <f t="shared" si="4"/>
        <v>0.99999999999999967</v>
      </c>
      <c r="J84" s="234">
        <f t="shared" si="4"/>
        <v>1.0000000000000002</v>
      </c>
      <c r="K84" s="234">
        <f t="shared" si="4"/>
        <v>1</v>
      </c>
      <c r="L84" s="234">
        <f t="shared" si="4"/>
        <v>0.99999999999999978</v>
      </c>
      <c r="M84" s="234">
        <f t="shared" si="4"/>
        <v>0.99999999999999989</v>
      </c>
      <c r="N84" s="234">
        <f t="shared" si="4"/>
        <v>1</v>
      </c>
      <c r="O84" s="234">
        <f t="shared" si="4"/>
        <v>1</v>
      </c>
      <c r="P84" s="234">
        <f t="shared" si="4"/>
        <v>0.99999999999999956</v>
      </c>
      <c r="Q84" s="234">
        <f t="shared" si="4"/>
        <v>0.99999999999999989</v>
      </c>
      <c r="R84" s="234">
        <f t="shared" si="4"/>
        <v>1</v>
      </c>
      <c r="S84" s="234">
        <f t="shared" si="4"/>
        <v>1</v>
      </c>
      <c r="T84" s="234">
        <f t="shared" si="4"/>
        <v>1.0000000000000004</v>
      </c>
      <c r="U84" s="234">
        <f t="shared" si="4"/>
        <v>1</v>
      </c>
      <c r="V84" s="234">
        <f t="shared" si="4"/>
        <v>1.0000000000000002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2.0810180588532713E-2</v>
      </c>
      <c r="C89" s="302">
        <f t="shared" si="9"/>
        <v>1.9500962236970829E-2</v>
      </c>
      <c r="D89" s="302">
        <f t="shared" si="9"/>
        <v>1.8744681126580637E-2</v>
      </c>
      <c r="E89" s="302">
        <f t="shared" si="9"/>
        <v>2.1113251760383211E-2</v>
      </c>
      <c r="F89" s="302">
        <f t="shared" si="9"/>
        <v>1.8478203293890289E-2</v>
      </c>
      <c r="G89" s="302">
        <f t="shared" si="9"/>
        <v>1.9059660081076252E-2</v>
      </c>
      <c r="H89" s="302">
        <f t="shared" si="9"/>
        <v>1.908963737232567E-2</v>
      </c>
      <c r="I89" s="302">
        <f t="shared" si="9"/>
        <v>1.9012518390298713E-2</v>
      </c>
      <c r="J89" s="302">
        <f t="shared" si="9"/>
        <v>1.9796944858610936E-2</v>
      </c>
      <c r="K89" s="302">
        <f t="shared" si="9"/>
        <v>1.9791362206502291E-2</v>
      </c>
      <c r="L89" s="302">
        <f t="shared" si="9"/>
        <v>1.9686423524706724E-2</v>
      </c>
      <c r="M89" s="302">
        <f t="shared" si="9"/>
        <v>1.8438875294826396E-2</v>
      </c>
      <c r="N89" s="302">
        <f t="shared" si="9"/>
        <v>1.6735618889309696E-2</v>
      </c>
      <c r="O89" s="302">
        <f t="shared" si="9"/>
        <v>1.7741681254884966E-2</v>
      </c>
      <c r="P89" s="302">
        <f t="shared" si="9"/>
        <v>1.9178054017596674E-2</v>
      </c>
      <c r="Q89" s="302">
        <f t="shared" si="9"/>
        <v>1.7093321838561708E-2</v>
      </c>
      <c r="R89" s="302">
        <f t="shared" si="9"/>
        <v>1.6980721238141695E-2</v>
      </c>
      <c r="S89" s="302">
        <f t="shared" si="9"/>
        <v>1.6122282132853525E-2</v>
      </c>
      <c r="T89" s="302">
        <f t="shared" si="9"/>
        <v>1.9818368175211265E-2</v>
      </c>
      <c r="U89" s="302">
        <f t="shared" si="9"/>
        <v>1.7950315556008786E-2</v>
      </c>
      <c r="V89" s="302">
        <f t="shared" si="9"/>
        <v>1.7973931370404102E-2</v>
      </c>
      <c r="W89" s="302">
        <f t="shared" si="9"/>
        <v>1.8163003183718145E-2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6.8847999847791178E-2</v>
      </c>
      <c r="C90" s="303">
        <f t="shared" si="10"/>
        <v>6.7819785930099491E-2</v>
      </c>
      <c r="D90" s="303">
        <f t="shared" si="10"/>
        <v>6.7229145409038016E-2</v>
      </c>
      <c r="E90" s="303">
        <f t="shared" si="10"/>
        <v>7.0174280709645681E-2</v>
      </c>
      <c r="F90" s="303">
        <f t="shared" si="10"/>
        <v>6.5404429700915756E-2</v>
      </c>
      <c r="G90" s="303">
        <f t="shared" si="10"/>
        <v>6.588786245878997E-2</v>
      </c>
      <c r="H90" s="303">
        <f t="shared" si="10"/>
        <v>6.7455979885113801E-2</v>
      </c>
      <c r="I90" s="303">
        <f t="shared" si="10"/>
        <v>5.9213022541215146E-2</v>
      </c>
      <c r="J90" s="303">
        <f t="shared" si="10"/>
        <v>6.1567767883468023E-2</v>
      </c>
      <c r="K90" s="303">
        <f t="shared" si="10"/>
        <v>6.0917319421134854E-2</v>
      </c>
      <c r="L90" s="303">
        <f t="shared" si="10"/>
        <v>6.0612670062409515E-2</v>
      </c>
      <c r="M90" s="303">
        <f t="shared" si="10"/>
        <v>5.7937850934280777E-2</v>
      </c>
      <c r="N90" s="303">
        <f t="shared" si="10"/>
        <v>5.2368640323350528E-2</v>
      </c>
      <c r="O90" s="303">
        <f t="shared" si="10"/>
        <v>5.5289625872001633E-2</v>
      </c>
      <c r="P90" s="303">
        <f t="shared" si="10"/>
        <v>5.9912818964237169E-2</v>
      </c>
      <c r="Q90" s="303">
        <f t="shared" si="10"/>
        <v>5.4153728991447263E-2</v>
      </c>
      <c r="R90" s="303">
        <f t="shared" si="10"/>
        <v>5.2810496203872105E-2</v>
      </c>
      <c r="S90" s="303">
        <f t="shared" si="10"/>
        <v>5.1486875248841615E-2</v>
      </c>
      <c r="T90" s="303">
        <f t="shared" si="10"/>
        <v>6.1662133876002667E-2</v>
      </c>
      <c r="U90" s="303">
        <f t="shared" si="10"/>
        <v>5.7093582789288985E-2</v>
      </c>
      <c r="V90" s="303">
        <f t="shared" si="10"/>
        <v>5.7658081753496022E-2</v>
      </c>
      <c r="W90" s="303">
        <f t="shared" si="10"/>
        <v>5.7659334692907634E-2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6.8847999847791178E-2</v>
      </c>
      <c r="C91" s="304">
        <f t="shared" si="11"/>
        <v>6.7819785930099491E-2</v>
      </c>
      <c r="D91" s="304">
        <f t="shared" si="11"/>
        <v>6.7229145409038016E-2</v>
      </c>
      <c r="E91" s="304">
        <f t="shared" si="11"/>
        <v>7.0174280709645681E-2</v>
      </c>
      <c r="F91" s="304">
        <f t="shared" si="11"/>
        <v>6.5404429700915756E-2</v>
      </c>
      <c r="G91" s="304">
        <f t="shared" si="11"/>
        <v>6.588786245878997E-2</v>
      </c>
      <c r="H91" s="304">
        <f t="shared" si="11"/>
        <v>6.7455979885113801E-2</v>
      </c>
      <c r="I91" s="304">
        <f t="shared" si="11"/>
        <v>5.9213022541215146E-2</v>
      </c>
      <c r="J91" s="304">
        <f t="shared" si="11"/>
        <v>6.1567767883468023E-2</v>
      </c>
      <c r="K91" s="304">
        <f t="shared" si="11"/>
        <v>6.0917319421134854E-2</v>
      </c>
      <c r="L91" s="304">
        <f t="shared" si="11"/>
        <v>6.0612670062409515E-2</v>
      </c>
      <c r="M91" s="304">
        <f t="shared" si="11"/>
        <v>5.7937850934280777E-2</v>
      </c>
      <c r="N91" s="304">
        <f t="shared" si="11"/>
        <v>5.2368640323350528E-2</v>
      </c>
      <c r="O91" s="304">
        <f t="shared" si="11"/>
        <v>5.5289625872001633E-2</v>
      </c>
      <c r="P91" s="304">
        <f t="shared" si="11"/>
        <v>5.9912818964237169E-2</v>
      </c>
      <c r="Q91" s="304">
        <f t="shared" si="11"/>
        <v>5.4153728991447263E-2</v>
      </c>
      <c r="R91" s="304">
        <f t="shared" si="11"/>
        <v>5.2810496203872105E-2</v>
      </c>
      <c r="S91" s="304">
        <f t="shared" si="11"/>
        <v>5.1486875248841615E-2</v>
      </c>
      <c r="T91" s="304">
        <f t="shared" si="11"/>
        <v>6.1662133876002667E-2</v>
      </c>
      <c r="U91" s="304">
        <f t="shared" si="11"/>
        <v>5.7093582789288985E-2</v>
      </c>
      <c r="V91" s="304">
        <f t="shared" si="11"/>
        <v>5.7658081753496022E-2</v>
      </c>
      <c r="W91" s="304">
        <f t="shared" si="11"/>
        <v>5.7659334692907634E-2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5.7373333206492634E-2</v>
      </c>
      <c r="C94" s="303">
        <f t="shared" si="14"/>
        <v>5.6516488275082884E-2</v>
      </c>
      <c r="D94" s="303">
        <f t="shared" si="14"/>
        <v>5.6024287840865022E-2</v>
      </c>
      <c r="E94" s="303">
        <f t="shared" si="14"/>
        <v>5.8478567258038065E-2</v>
      </c>
      <c r="F94" s="303">
        <f t="shared" si="14"/>
        <v>5.4503691417429806E-2</v>
      </c>
      <c r="G94" s="303">
        <f t="shared" si="14"/>
        <v>5.4906552048991648E-2</v>
      </c>
      <c r="H94" s="303">
        <f t="shared" si="14"/>
        <v>5.6213316570928186E-2</v>
      </c>
      <c r="I94" s="303">
        <f t="shared" si="14"/>
        <v>4.9344185451012629E-2</v>
      </c>
      <c r="J94" s="303">
        <f t="shared" si="14"/>
        <v>5.1306473236223372E-2</v>
      </c>
      <c r="K94" s="303">
        <f t="shared" si="14"/>
        <v>5.0764432850945729E-2</v>
      </c>
      <c r="L94" s="303">
        <f t="shared" si="14"/>
        <v>5.0510558385341277E-2</v>
      </c>
      <c r="M94" s="303">
        <f t="shared" si="14"/>
        <v>4.8281542445233964E-2</v>
      </c>
      <c r="N94" s="303">
        <f t="shared" si="14"/>
        <v>4.364053360279211E-2</v>
      </c>
      <c r="O94" s="303">
        <f t="shared" si="14"/>
        <v>4.607468822666802E-2</v>
      </c>
      <c r="P94" s="303">
        <f t="shared" si="14"/>
        <v>4.9927349136864307E-2</v>
      </c>
      <c r="Q94" s="303">
        <f t="shared" si="14"/>
        <v>4.5128107492872736E-2</v>
      </c>
      <c r="R94" s="303">
        <f t="shared" si="14"/>
        <v>4.400874683656008E-2</v>
      </c>
      <c r="S94" s="303">
        <f t="shared" si="14"/>
        <v>4.2905729374034703E-2</v>
      </c>
      <c r="T94" s="303">
        <f t="shared" si="14"/>
        <v>5.1385111563335584E-2</v>
      </c>
      <c r="U94" s="303">
        <f t="shared" si="14"/>
        <v>4.7577985657740823E-2</v>
      </c>
      <c r="V94" s="303">
        <f t="shared" si="14"/>
        <v>4.8048401461246691E-2</v>
      </c>
      <c r="W94" s="303">
        <f t="shared" si="14"/>
        <v>4.8049445577423022E-2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5.7373333206492634E-2</v>
      </c>
      <c r="C95" s="304">
        <f t="shared" si="15"/>
        <v>5.6516488275082884E-2</v>
      </c>
      <c r="D95" s="304">
        <f t="shared" si="15"/>
        <v>5.6024287840865022E-2</v>
      </c>
      <c r="E95" s="304">
        <f t="shared" si="15"/>
        <v>5.8478567258038065E-2</v>
      </c>
      <c r="F95" s="304">
        <f t="shared" si="15"/>
        <v>5.4503691417429806E-2</v>
      </c>
      <c r="G95" s="304">
        <f t="shared" si="15"/>
        <v>5.4906552048991648E-2</v>
      </c>
      <c r="H95" s="304">
        <f t="shared" si="15"/>
        <v>5.6213316570928186E-2</v>
      </c>
      <c r="I95" s="304">
        <f t="shared" si="15"/>
        <v>4.9344185451012629E-2</v>
      </c>
      <c r="J95" s="304">
        <f t="shared" si="15"/>
        <v>5.1306473236223372E-2</v>
      </c>
      <c r="K95" s="304">
        <f t="shared" si="15"/>
        <v>5.0764432850945729E-2</v>
      </c>
      <c r="L95" s="304">
        <f t="shared" si="15"/>
        <v>5.0510558385341277E-2</v>
      </c>
      <c r="M95" s="304">
        <f t="shared" si="15"/>
        <v>4.8281542445233964E-2</v>
      </c>
      <c r="N95" s="304">
        <f t="shared" si="15"/>
        <v>4.364053360279211E-2</v>
      </c>
      <c r="O95" s="304">
        <f t="shared" si="15"/>
        <v>4.607468822666802E-2</v>
      </c>
      <c r="P95" s="304">
        <f t="shared" si="15"/>
        <v>4.9927349136864307E-2</v>
      </c>
      <c r="Q95" s="304">
        <f t="shared" si="15"/>
        <v>4.5128107492872736E-2</v>
      </c>
      <c r="R95" s="304">
        <f t="shared" si="15"/>
        <v>4.400874683656008E-2</v>
      </c>
      <c r="S95" s="304">
        <f t="shared" si="15"/>
        <v>4.2905729374034703E-2</v>
      </c>
      <c r="T95" s="304">
        <f t="shared" si="15"/>
        <v>5.1385111563335584E-2</v>
      </c>
      <c r="U95" s="304">
        <f t="shared" si="15"/>
        <v>4.7577985657740823E-2</v>
      </c>
      <c r="V95" s="304">
        <f t="shared" si="15"/>
        <v>4.8048401461246691E-2</v>
      </c>
      <c r="W95" s="304">
        <f t="shared" si="15"/>
        <v>4.8049445577423022E-2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0.71052406065443718</v>
      </c>
      <c r="C98" s="303">
        <f t="shared" si="18"/>
        <v>0.71343732375748492</v>
      </c>
      <c r="D98" s="303">
        <f t="shared" si="18"/>
        <v>0.71502561617739069</v>
      </c>
      <c r="E98" s="303">
        <f t="shared" si="18"/>
        <v>0.70665710693253725</v>
      </c>
      <c r="F98" s="303">
        <f t="shared" si="18"/>
        <v>0.71668082858732229</v>
      </c>
      <c r="G98" s="303">
        <f t="shared" si="18"/>
        <v>0.71128220551018806</v>
      </c>
      <c r="H98" s="303">
        <f t="shared" si="18"/>
        <v>0.70869053090971157</v>
      </c>
      <c r="I98" s="303">
        <f t="shared" si="18"/>
        <v>0.71877099126845079</v>
      </c>
      <c r="J98" s="303">
        <f t="shared" si="18"/>
        <v>0.7148029500125066</v>
      </c>
      <c r="K98" s="303">
        <f t="shared" si="18"/>
        <v>0.71511191948594333</v>
      </c>
      <c r="L98" s="303">
        <f t="shared" si="18"/>
        <v>0.71543151043846132</v>
      </c>
      <c r="M98" s="303">
        <f t="shared" si="18"/>
        <v>0.71886310615238025</v>
      </c>
      <c r="N98" s="303">
        <f t="shared" si="18"/>
        <v>0.727899925889257</v>
      </c>
      <c r="O98" s="303">
        <f t="shared" si="18"/>
        <v>0.72267610335511245</v>
      </c>
      <c r="P98" s="303">
        <f t="shared" si="18"/>
        <v>0.71631264866488908</v>
      </c>
      <c r="Q98" s="303">
        <f t="shared" si="18"/>
        <v>0.72482773040656634</v>
      </c>
      <c r="R98" s="303">
        <f t="shared" si="18"/>
        <v>0.72625099677948357</v>
      </c>
      <c r="S98" s="303">
        <f t="shared" si="18"/>
        <v>0.72846925521328487</v>
      </c>
      <c r="T98" s="303">
        <f t="shared" si="18"/>
        <v>0.71193456026197488</v>
      </c>
      <c r="U98" s="303">
        <f t="shared" si="18"/>
        <v>0.7158611112122194</v>
      </c>
      <c r="V98" s="303">
        <f t="shared" si="18"/>
        <v>0.71600204879279161</v>
      </c>
      <c r="W98" s="303">
        <f t="shared" si="18"/>
        <v>0.7163579717495121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0.1123722847975181</v>
      </c>
      <c r="C99" s="303">
        <f t="shared" si="19"/>
        <v>0.11269245482130538</v>
      </c>
      <c r="D99" s="303">
        <f t="shared" si="19"/>
        <v>0.11287015242054667</v>
      </c>
      <c r="E99" s="303">
        <f t="shared" si="19"/>
        <v>0.11246598361257547</v>
      </c>
      <c r="F99" s="303">
        <f t="shared" si="19"/>
        <v>0.11427045772005874</v>
      </c>
      <c r="G99" s="303">
        <f t="shared" si="19"/>
        <v>0.11685993785510887</v>
      </c>
      <c r="H99" s="303">
        <f t="shared" si="19"/>
        <v>0.11682449620693053</v>
      </c>
      <c r="I99" s="303">
        <f t="shared" si="19"/>
        <v>0.11959986512951749</v>
      </c>
      <c r="J99" s="303">
        <f t="shared" si="19"/>
        <v>0.11847621715318753</v>
      </c>
      <c r="K99" s="303">
        <f t="shared" si="19"/>
        <v>0.11905847482687341</v>
      </c>
      <c r="L99" s="303">
        <f t="shared" si="19"/>
        <v>0.11946011714132654</v>
      </c>
      <c r="M99" s="303">
        <f t="shared" si="19"/>
        <v>0.12149541181000499</v>
      </c>
      <c r="N99" s="303">
        <f t="shared" si="19"/>
        <v>0.12355472271496923</v>
      </c>
      <c r="O99" s="303">
        <f t="shared" si="19"/>
        <v>0.12277748662249062</v>
      </c>
      <c r="P99" s="303">
        <f t="shared" si="19"/>
        <v>0.11966141939968961</v>
      </c>
      <c r="Q99" s="303">
        <f t="shared" si="19"/>
        <v>0.12302869828515561</v>
      </c>
      <c r="R99" s="303">
        <f t="shared" si="19"/>
        <v>0.12358440485652618</v>
      </c>
      <c r="S99" s="303">
        <f t="shared" si="19"/>
        <v>0.12420979664202897</v>
      </c>
      <c r="T99" s="303">
        <f t="shared" si="19"/>
        <v>0.11935991056692387</v>
      </c>
      <c r="U99" s="303">
        <f t="shared" si="19"/>
        <v>0.12413513906110746</v>
      </c>
      <c r="V99" s="303">
        <f t="shared" si="19"/>
        <v>0.12313745235072868</v>
      </c>
      <c r="W99" s="303">
        <f t="shared" si="19"/>
        <v>0.12261071901629134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6.1022124461138125E-2</v>
      </c>
      <c r="C100" s="304">
        <f t="shared" si="20"/>
        <v>6.1131750555834807E-2</v>
      </c>
      <c r="D100" s="304">
        <f t="shared" si="20"/>
        <v>6.1194660950898795E-2</v>
      </c>
      <c r="E100" s="304">
        <f t="shared" si="20"/>
        <v>6.1395291213495191E-2</v>
      </c>
      <c r="F100" s="304">
        <f t="shared" si="20"/>
        <v>6.2475342683318072E-2</v>
      </c>
      <c r="G100" s="304">
        <f t="shared" si="20"/>
        <v>6.5454985764224247E-2</v>
      </c>
      <c r="H100" s="304">
        <f t="shared" si="20"/>
        <v>6.5606846578613612E-2</v>
      </c>
      <c r="I100" s="304">
        <f t="shared" si="20"/>
        <v>6.7653692310572749E-2</v>
      </c>
      <c r="J100" s="304">
        <f t="shared" si="20"/>
        <v>6.6816817951066476E-2</v>
      </c>
      <c r="K100" s="304">
        <f t="shared" si="20"/>
        <v>6.7376746145880961E-2</v>
      </c>
      <c r="L100" s="304">
        <f t="shared" si="20"/>
        <v>6.7755291358402345E-2</v>
      </c>
      <c r="M100" s="304">
        <f t="shared" si="20"/>
        <v>6.9542581772366246E-2</v>
      </c>
      <c r="N100" s="304">
        <f t="shared" si="20"/>
        <v>7.0948794255874956E-2</v>
      </c>
      <c r="O100" s="304">
        <f t="shared" si="20"/>
        <v>7.0549088129728599E-2</v>
      </c>
      <c r="P100" s="304">
        <f t="shared" si="20"/>
        <v>6.7892913029842156E-2</v>
      </c>
      <c r="Q100" s="304">
        <f t="shared" si="20"/>
        <v>7.0644799929412888E-2</v>
      </c>
      <c r="R100" s="304">
        <f t="shared" si="20"/>
        <v>7.1097645865235981E-2</v>
      </c>
      <c r="S100" s="304">
        <f t="shared" si="20"/>
        <v>7.1562722282757729E-2</v>
      </c>
      <c r="T100" s="304">
        <f t="shared" si="20"/>
        <v>6.7907812259668174E-2</v>
      </c>
      <c r="U100" s="304">
        <f t="shared" si="20"/>
        <v>7.2399265675667471E-2</v>
      </c>
      <c r="V100" s="304">
        <f t="shared" si="20"/>
        <v>7.1391393290009611E-2</v>
      </c>
      <c r="W100" s="304">
        <f t="shared" si="20"/>
        <v>7.0838937109708108E-2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5.1350160336379964E-2</v>
      </c>
      <c r="C101" s="304">
        <f t="shared" si="21"/>
        <v>5.1560704265470575E-2</v>
      </c>
      <c r="D101" s="304">
        <f t="shared" si="21"/>
        <v>5.1675491469647873E-2</v>
      </c>
      <c r="E101" s="304">
        <f t="shared" si="21"/>
        <v>5.1070692399080277E-2</v>
      </c>
      <c r="F101" s="304">
        <f t="shared" si="21"/>
        <v>5.1795115036740676E-2</v>
      </c>
      <c r="G101" s="304">
        <f t="shared" si="21"/>
        <v>5.1404952090884609E-2</v>
      </c>
      <c r="H101" s="304">
        <f t="shared" si="21"/>
        <v>5.1217649628316916E-2</v>
      </c>
      <c r="I101" s="304">
        <f t="shared" si="21"/>
        <v>5.1946172818944751E-2</v>
      </c>
      <c r="J101" s="304">
        <f t="shared" si="21"/>
        <v>5.1659399202121051E-2</v>
      </c>
      <c r="K101" s="304">
        <f t="shared" si="21"/>
        <v>5.168172868099246E-2</v>
      </c>
      <c r="L101" s="304">
        <f t="shared" si="21"/>
        <v>5.1704825782924187E-2</v>
      </c>
      <c r="M101" s="304">
        <f t="shared" si="21"/>
        <v>5.1952830037638745E-2</v>
      </c>
      <c r="N101" s="304">
        <f t="shared" si="21"/>
        <v>5.260592845909428E-2</v>
      </c>
      <c r="O101" s="304">
        <f t="shared" si="21"/>
        <v>5.2228398492762035E-2</v>
      </c>
      <c r="P101" s="304">
        <f t="shared" si="21"/>
        <v>5.176850636984745E-2</v>
      </c>
      <c r="Q101" s="304">
        <f t="shared" si="21"/>
        <v>5.2383898355742718E-2</v>
      </c>
      <c r="R101" s="304">
        <f t="shared" si="21"/>
        <v>5.2486758991290183E-2</v>
      </c>
      <c r="S101" s="304">
        <f t="shared" si="21"/>
        <v>5.264707435927124E-2</v>
      </c>
      <c r="T101" s="304">
        <f t="shared" si="21"/>
        <v>5.1452098307255688E-2</v>
      </c>
      <c r="U101" s="304">
        <f t="shared" si="21"/>
        <v>5.1735873385439987E-2</v>
      </c>
      <c r="V101" s="304">
        <f t="shared" si="21"/>
        <v>5.1746059060719066E-2</v>
      </c>
      <c r="W101" s="304">
        <f t="shared" si="21"/>
        <v>5.1771781906583214E-2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3.0072140905228473E-2</v>
      </c>
      <c r="C105" s="303">
        <f t="shared" si="25"/>
        <v>3.0032984979056387E-2</v>
      </c>
      <c r="D105" s="303">
        <f t="shared" si="25"/>
        <v>3.0106117025578766E-2</v>
      </c>
      <c r="E105" s="303">
        <f t="shared" si="25"/>
        <v>3.1110809726819955E-2</v>
      </c>
      <c r="F105" s="303">
        <f t="shared" si="25"/>
        <v>3.0662389280382878E-2</v>
      </c>
      <c r="G105" s="303">
        <f t="shared" si="25"/>
        <v>3.2003782045845315E-2</v>
      </c>
      <c r="H105" s="303">
        <f t="shared" si="25"/>
        <v>3.1726039054990392E-2</v>
      </c>
      <c r="I105" s="303">
        <f t="shared" si="25"/>
        <v>3.4059417219504881E-2</v>
      </c>
      <c r="J105" s="303">
        <f t="shared" si="25"/>
        <v>3.4049646856003743E-2</v>
      </c>
      <c r="K105" s="303">
        <f t="shared" si="25"/>
        <v>3.4356491208600425E-2</v>
      </c>
      <c r="L105" s="303">
        <f t="shared" si="25"/>
        <v>3.4298720447754338E-2</v>
      </c>
      <c r="M105" s="303">
        <f t="shared" si="25"/>
        <v>3.4983213363273508E-2</v>
      </c>
      <c r="N105" s="303">
        <f t="shared" si="25"/>
        <v>3.5800558580321315E-2</v>
      </c>
      <c r="O105" s="303">
        <f t="shared" si="25"/>
        <v>3.5440414668842304E-2</v>
      </c>
      <c r="P105" s="303">
        <f t="shared" si="25"/>
        <v>3.5007709816722743E-2</v>
      </c>
      <c r="Q105" s="303">
        <f t="shared" si="25"/>
        <v>3.5768412985396278E-2</v>
      </c>
      <c r="R105" s="303">
        <f t="shared" si="25"/>
        <v>3.6364634085416361E-2</v>
      </c>
      <c r="S105" s="303">
        <f t="shared" si="25"/>
        <v>3.6806061388956299E-2</v>
      </c>
      <c r="T105" s="303">
        <f t="shared" si="25"/>
        <v>3.5839915556552131E-2</v>
      </c>
      <c r="U105" s="303">
        <f t="shared" si="25"/>
        <v>3.7381865723634514E-2</v>
      </c>
      <c r="V105" s="303">
        <f t="shared" si="25"/>
        <v>3.7180084271333028E-2</v>
      </c>
      <c r="W105" s="303">
        <f t="shared" si="25"/>
        <v>3.7159525780148056E-2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2.0399534526076565E-2</v>
      </c>
      <c r="C106" s="304">
        <f t="shared" si="26"/>
        <v>2.0320719355643647E-2</v>
      </c>
      <c r="D106" s="304">
        <f t="shared" si="26"/>
        <v>2.0372229435728195E-2</v>
      </c>
      <c r="E106" s="304">
        <f t="shared" si="26"/>
        <v>2.1490845507602607E-2</v>
      </c>
      <c r="F106" s="304">
        <f t="shared" si="26"/>
        <v>2.0905968719445576E-2</v>
      </c>
      <c r="G106" s="304">
        <f t="shared" si="26"/>
        <v>2.2320854782188381E-2</v>
      </c>
      <c r="H106" s="304">
        <f t="shared" si="26"/>
        <v>2.2078393141623222E-2</v>
      </c>
      <c r="I106" s="304">
        <f t="shared" si="26"/>
        <v>2.4274542561088703E-2</v>
      </c>
      <c r="J106" s="304">
        <f t="shared" si="26"/>
        <v>2.4318790496601433E-2</v>
      </c>
      <c r="K106" s="304">
        <f t="shared" si="26"/>
        <v>2.4621428742374701E-2</v>
      </c>
      <c r="L106" s="304">
        <f t="shared" si="26"/>
        <v>2.4559307280887732E-2</v>
      </c>
      <c r="M106" s="304">
        <f t="shared" si="26"/>
        <v>2.5197084713524383E-2</v>
      </c>
      <c r="N106" s="304">
        <f t="shared" si="26"/>
        <v>2.5891408621267549E-2</v>
      </c>
      <c r="O106" s="304">
        <f t="shared" si="26"/>
        <v>2.560237838765721E-2</v>
      </c>
      <c r="P106" s="304">
        <f t="shared" si="26"/>
        <v>2.5256301414646215E-2</v>
      </c>
      <c r="Q106" s="304">
        <f t="shared" si="26"/>
        <v>2.5901085871295158E-2</v>
      </c>
      <c r="R106" s="304">
        <f t="shared" si="26"/>
        <v>2.6477931560741196E-2</v>
      </c>
      <c r="S106" s="304">
        <f t="shared" si="26"/>
        <v>2.6889160955630965E-2</v>
      </c>
      <c r="T106" s="304">
        <f t="shared" si="26"/>
        <v>2.6148107565157706E-2</v>
      </c>
      <c r="U106" s="304">
        <f t="shared" si="26"/>
        <v>2.7636604254908985E-2</v>
      </c>
      <c r="V106" s="304">
        <f t="shared" si="26"/>
        <v>2.7432904171252982E-2</v>
      </c>
      <c r="W106" s="304">
        <f t="shared" si="26"/>
        <v>2.7407500379462019E-2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9.672606379151908E-3</v>
      </c>
      <c r="C107" s="304">
        <f t="shared" si="27"/>
        <v>9.7122656234127375E-3</v>
      </c>
      <c r="D107" s="304">
        <f t="shared" si="27"/>
        <v>9.7338875898505678E-3</v>
      </c>
      <c r="E107" s="304">
        <f t="shared" si="27"/>
        <v>9.6199642192173439E-3</v>
      </c>
      <c r="F107" s="304">
        <f t="shared" si="27"/>
        <v>9.7564205609373001E-3</v>
      </c>
      <c r="G107" s="304">
        <f t="shared" si="27"/>
        <v>9.6829272636569357E-3</v>
      </c>
      <c r="H107" s="304">
        <f t="shared" si="27"/>
        <v>9.6476459133671717E-3</v>
      </c>
      <c r="I107" s="304">
        <f t="shared" si="27"/>
        <v>9.7848746584161782E-3</v>
      </c>
      <c r="J107" s="304">
        <f t="shared" si="27"/>
        <v>9.7308563594023043E-3</v>
      </c>
      <c r="K107" s="304">
        <f t="shared" si="27"/>
        <v>9.7350624662257256E-3</v>
      </c>
      <c r="L107" s="304">
        <f t="shared" si="27"/>
        <v>9.7394131668666062E-3</v>
      </c>
      <c r="M107" s="304">
        <f t="shared" si="27"/>
        <v>9.7861286497491259E-3</v>
      </c>
      <c r="N107" s="304">
        <f t="shared" si="27"/>
        <v>9.9091499590537677E-3</v>
      </c>
      <c r="O107" s="304">
        <f t="shared" si="27"/>
        <v>9.8380362811850922E-3</v>
      </c>
      <c r="P107" s="304">
        <f t="shared" si="27"/>
        <v>9.7514084020765279E-3</v>
      </c>
      <c r="Q107" s="304">
        <f t="shared" si="27"/>
        <v>9.8673271141011213E-3</v>
      </c>
      <c r="R107" s="304">
        <f t="shared" si="27"/>
        <v>9.8867025246751599E-3</v>
      </c>
      <c r="S107" s="304">
        <f t="shared" si="27"/>
        <v>9.9169004333253315E-3</v>
      </c>
      <c r="T107" s="304">
        <f t="shared" si="27"/>
        <v>9.6918079913944251E-3</v>
      </c>
      <c r="U107" s="304">
        <f t="shared" si="27"/>
        <v>9.7452614687255339E-3</v>
      </c>
      <c r="V107" s="304">
        <f t="shared" si="27"/>
        <v>9.7471801000800443E-3</v>
      </c>
      <c r="W107" s="304">
        <f t="shared" si="27"/>
        <v>9.7520254006860374E-3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2.1040202452550392</v>
      </c>
      <c r="C113" s="322">
        <f>IF(C$5=0,0,C$5/FBT_fec!C$5)</f>
        <v>2.0880825468473865</v>
      </c>
      <c r="D113" s="322">
        <f>IF(D$5=0,0,D$5/FBT_fec!D$5)</f>
        <v>2.0718921749499728</v>
      </c>
      <c r="E113" s="322">
        <f>IF(E$5=0,0,E$5/FBT_fec!E$5)</f>
        <v>2.022874845758925</v>
      </c>
      <c r="F113" s="322">
        <f>IF(F$5=0,0,F$5/FBT_fec!F$5)</f>
        <v>1.9689539292491196</v>
      </c>
      <c r="G113" s="322">
        <f>IF(G$5=0,0,G$5/FBT_fec!G$5)</f>
        <v>1.8192128874930471</v>
      </c>
      <c r="H113" s="322">
        <f>IF(H$5=0,0,H$5/FBT_fec!H$5)</f>
        <v>1.8540168830865682</v>
      </c>
      <c r="I113" s="322">
        <f>IF(I$5=0,0,I$5/FBT_fec!I$5)</f>
        <v>1.5923870252793726</v>
      </c>
      <c r="J113" s="322">
        <f>IF(J$5=0,0,J$5/FBT_fec!J$5)</f>
        <v>1.6226581935752127</v>
      </c>
      <c r="K113" s="322">
        <f>IF(K$5=0,0,K$5/FBT_fec!K$5)</f>
        <v>1.5841108599787324</v>
      </c>
      <c r="L113" s="322">
        <f>IF(L$5=0,0,L$5/FBT_fec!L$5)</f>
        <v>1.588893839502632</v>
      </c>
      <c r="M113" s="322">
        <f>IF(M$5=0,0,M$5/FBT_fec!M$5)</f>
        <v>1.5093832619195819</v>
      </c>
      <c r="N113" s="322">
        <f>IF(N$5=0,0,N$5/FBT_fec!N$5)</f>
        <v>1.4114190140451712</v>
      </c>
      <c r="O113" s="322">
        <f>IF(O$5=0,0,O$5/FBT_fec!O$5)</f>
        <v>1.4560078872040867</v>
      </c>
      <c r="P113" s="322">
        <f>IF(P$5=0,0,P$5/FBT_fec!P$5)</f>
        <v>1.5396247580719327</v>
      </c>
      <c r="Q113" s="322">
        <f>IF(Q$5=0,0,Q$5/FBT_fec!Q$5)</f>
        <v>1.4287158387017145</v>
      </c>
      <c r="R113" s="322">
        <f>IF(R$5=0,0,R$5/FBT_fec!R$5)</f>
        <v>1.3850356900869827</v>
      </c>
      <c r="S113" s="322">
        <f>IF(S$5=0,0,S$5/FBT_fec!S$5)</f>
        <v>1.3499910398979327</v>
      </c>
      <c r="T113" s="322">
        <f>IF(T$5=0,0,T$5/FBT_fec!T$5)</f>
        <v>1.5068422297600266</v>
      </c>
      <c r="U113" s="322">
        <f>IF(U$5=0,0,U$5/FBT_fec!U$5)</f>
        <v>1.3585024994214736</v>
      </c>
      <c r="V113" s="322">
        <f>IF(V$5=0,0,V$5/FBT_fec!V$5)</f>
        <v>1.3787626126374002</v>
      </c>
      <c r="W113" s="322">
        <f>IF(W$5=0,0,W$5/FBT_fec!W$5)</f>
        <v>1.3840532767689711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2.1730671460940649</v>
      </c>
      <c r="C118" s="334">
        <f>IF(C$10=0,0,C$10/FBT_fec!C$10)</f>
        <v>2.0427403764106442</v>
      </c>
      <c r="D118" s="334">
        <f>IF(D$10=0,0,D$10/FBT_fec!D$10)</f>
        <v>1.9570945157553896</v>
      </c>
      <c r="E118" s="334">
        <f>IF(E$10=0,0,E$10/FBT_fec!E$10)</f>
        <v>2.1145449350550183</v>
      </c>
      <c r="F118" s="334">
        <f>IF(F$10=0,0,F$10/FBT_fec!F$10)</f>
        <v>1.8394419232506003</v>
      </c>
      <c r="G118" s="334">
        <f>IF(G$10=0,0,G$10/FBT_fec!G$10)</f>
        <v>1.7565027586442625</v>
      </c>
      <c r="H118" s="334">
        <f>IF(H$10=0,0,H$10/FBT_fec!H$10)</f>
        <v>1.7981299399616879</v>
      </c>
      <c r="I118" s="334">
        <f>IF(I$10=0,0,I$10/FBT_fec!I$10)</f>
        <v>1.5147978594338385</v>
      </c>
      <c r="J118" s="334">
        <f>IF(J$10=0,0,J$10/FBT_fec!J$10)</f>
        <v>1.614519433552424</v>
      </c>
      <c r="K118" s="334">
        <f>IF(K$10=0,0,K$10/FBT_fec!K$10)</f>
        <v>1.5742102509792455</v>
      </c>
      <c r="L118" s="334">
        <f>IF(L$10=0,0,L$10/FBT_fec!L$10)</f>
        <v>1.5697177749866571</v>
      </c>
      <c r="M118" s="334">
        <f>IF(M$10=0,0,M$10/FBT_fec!M$10)</f>
        <v>1.386115722941933</v>
      </c>
      <c r="N118" s="334">
        <f>IF(N$10=0,0,N$10/FBT_fec!N$10)</f>
        <v>1.1520823372520688</v>
      </c>
      <c r="O118" s="334">
        <f>IF(O$10=0,0,O$10/FBT_fec!O$10)</f>
        <v>1.2750748086032329</v>
      </c>
      <c r="P118" s="334">
        <f>IF(P$10=0,0,P$10/FBT_fec!P$10)</f>
        <v>1.4796803560394118</v>
      </c>
      <c r="Q118" s="334">
        <f>IF(Q$10=0,0,Q$10/FBT_fec!Q$10)</f>
        <v>1.1989755958641912</v>
      </c>
      <c r="R118" s="334">
        <f>IF(R$10=0,0,R$10/FBT_fec!R$10)</f>
        <v>1.1490839061332574</v>
      </c>
      <c r="S118" s="334">
        <f>IF(S$10=0,0,S$10/FBT_fec!S$10)</f>
        <v>1.0545185455242458</v>
      </c>
      <c r="T118" s="334">
        <f>IF(T$10=0,0,T$10/FBT_fec!T$10)</f>
        <v>1.5018753512785961</v>
      </c>
      <c r="U118" s="334">
        <f>IF(U$10=0,0,U$10/FBT_fec!U$10)</f>
        <v>1.2078238357372169</v>
      </c>
      <c r="V118" s="334">
        <f>IF(V$10=0,0,V$10/FBT_fec!V$10)</f>
        <v>1.230588241182252</v>
      </c>
      <c r="W118" s="334">
        <f>IF(W$10=0,0,W$10/FBT_fec!W$10)</f>
        <v>1.249528988374832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2.3259097932184969</v>
      </c>
      <c r="C119" s="350">
        <f>IF(C$16=0,0,C$16/FBT_fec!C$16)</f>
        <v>2.2836564854310049</v>
      </c>
      <c r="D119" s="350">
        <f>IF(D$16=0,0,D$16/FBT_fec!D$16)</f>
        <v>2.2510594807102011</v>
      </c>
      <c r="E119" s="350">
        <f>IF(E$16=0,0,E$16/FBT_fec!E$16)</f>
        <v>2.2711552064532032</v>
      </c>
      <c r="F119" s="350">
        <f>IF(F$16=0,0,F$16/FBT_fec!F$16)</f>
        <v>2.0997739576742189</v>
      </c>
      <c r="G119" s="350">
        <f>IF(G$16=0,0,G$16/FBT_fec!G$16)</f>
        <v>1.9675813235573096</v>
      </c>
      <c r="H119" s="350">
        <f>IF(H$16=0,0,H$16/FBT_fec!H$16)</f>
        <v>2.05121076677242</v>
      </c>
      <c r="I119" s="350">
        <f>IF(I$16=0,0,I$16/FBT_fec!I$16)</f>
        <v>1.5406475796929444</v>
      </c>
      <c r="J119" s="350">
        <f>IF(J$16=0,0,J$16/FBT_fec!J$16)</f>
        <v>1.6393064389463456</v>
      </c>
      <c r="K119" s="350">
        <f>IF(K$16=0,0,K$16/FBT_fec!K$16)</f>
        <v>1.5821216173774195</v>
      </c>
      <c r="L119" s="350">
        <f>IF(L$16=0,0,L$16/FBT_fec!L$16)</f>
        <v>1.5780850954284718</v>
      </c>
      <c r="M119" s="350">
        <f>IF(M$16=0,0,M$16/FBT_fec!M$16)</f>
        <v>1.4232578177875534</v>
      </c>
      <c r="N119" s="350">
        <f>IF(N$16=0,0,N$16/FBT_fec!N$16)</f>
        <v>1.1786415281001155</v>
      </c>
      <c r="O119" s="350">
        <f>IF(O$16=0,0,O$16/FBT_fec!O$16)</f>
        <v>1.2984198755439047</v>
      </c>
      <c r="P119" s="350">
        <f>IF(P$16=0,0,P$16/FBT_fec!P$16)</f>
        <v>1.5095523534380573</v>
      </c>
      <c r="Q119" s="350">
        <f>IF(Q$16=0,0,Q$16/FBT_fec!Q$16)</f>
        <v>1.2428038465344406</v>
      </c>
      <c r="R119" s="350">
        <f>IF(R$16=0,0,R$16/FBT_fec!R$16)</f>
        <v>1.1683398788843913</v>
      </c>
      <c r="S119" s="350">
        <f>IF(S$16=0,0,S$16/FBT_fec!S$16)</f>
        <v>1.1035679410467019</v>
      </c>
      <c r="T119" s="350">
        <f>IF(T$16=0,0,T$16/FBT_fec!T$16)</f>
        <v>1.5255893884385736</v>
      </c>
      <c r="U119" s="350">
        <f>IF(U$16=0,0,U$16/FBT_fec!U$16)</f>
        <v>1.2567399942322073</v>
      </c>
      <c r="V119" s="350">
        <f>IF(V$16=0,0,V$16/FBT_fec!V$16)</f>
        <v>1.2914510231696754</v>
      </c>
      <c r="W119" s="350">
        <f>IF(W$16=0,0,W$16/FBT_fec!W$16)</f>
        <v>1.2970069031520208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2.3259097932184956</v>
      </c>
      <c r="C120" s="350">
        <f>IF(C$25=0,0,C$25/FBT_fec!C$25)</f>
        <v>2.2836564854310044</v>
      </c>
      <c r="D120" s="350">
        <f>IF(D$25=0,0,D$25/FBT_fec!D$25)</f>
        <v>2.2510594807102016</v>
      </c>
      <c r="E120" s="350">
        <f>IF(E$25=0,0,E$25/FBT_fec!E$25)</f>
        <v>2.2711552064532032</v>
      </c>
      <c r="F120" s="350">
        <f>IF(F$25=0,0,F$25/FBT_fec!F$25)</f>
        <v>2.0997739576742194</v>
      </c>
      <c r="G120" s="350">
        <f>IF(G$25=0,0,G$25/FBT_fec!G$25)</f>
        <v>1.9675813235573096</v>
      </c>
      <c r="H120" s="350">
        <f>IF(H$25=0,0,H$25/FBT_fec!H$25)</f>
        <v>2.0512107667724204</v>
      </c>
      <c r="I120" s="350">
        <f>IF(I$25=0,0,I$25/FBT_fec!I$25)</f>
        <v>1.5406475796929444</v>
      </c>
      <c r="J120" s="350">
        <f>IF(J$25=0,0,J$25/FBT_fec!J$25)</f>
        <v>1.6393064389463452</v>
      </c>
      <c r="K120" s="350">
        <f>IF(K$25=0,0,K$25/FBT_fec!K$25)</f>
        <v>1.5821216173774195</v>
      </c>
      <c r="L120" s="350">
        <f>IF(L$25=0,0,L$25/FBT_fec!L$25)</f>
        <v>1.5780850954284718</v>
      </c>
      <c r="M120" s="350">
        <f>IF(M$25=0,0,M$25/FBT_fec!M$25)</f>
        <v>1.4232578177875534</v>
      </c>
      <c r="N120" s="350">
        <f>IF(N$25=0,0,N$25/FBT_fec!N$25)</f>
        <v>1.1786415281001155</v>
      </c>
      <c r="O120" s="350">
        <f>IF(O$25=0,0,O$25/FBT_fec!O$25)</f>
        <v>1.2984198755439047</v>
      </c>
      <c r="P120" s="350">
        <f>IF(P$25=0,0,P$25/FBT_fec!P$25)</f>
        <v>1.509552353438057</v>
      </c>
      <c r="Q120" s="350">
        <f>IF(Q$25=0,0,Q$25/FBT_fec!Q$25)</f>
        <v>1.2428038465344404</v>
      </c>
      <c r="R120" s="350">
        <f>IF(R$25=0,0,R$25/FBT_fec!R$25)</f>
        <v>1.1683398788843911</v>
      </c>
      <c r="S120" s="350">
        <f>IF(S$25=0,0,S$25/FBT_fec!S$25)</f>
        <v>1.1035679410467016</v>
      </c>
      <c r="T120" s="350">
        <f>IF(T$25=0,0,T$25/FBT_fec!T$25)</f>
        <v>1.5255893884385736</v>
      </c>
      <c r="U120" s="350">
        <f>IF(U$25=0,0,U$25/FBT_fec!U$25)</f>
        <v>1.2567399942322071</v>
      </c>
      <c r="V120" s="350">
        <f>IF(V$25=0,0,V$25/FBT_fec!V$25)</f>
        <v>1.2914510231696756</v>
      </c>
      <c r="W120" s="350">
        <f>IF(W$25=0,0,W$25/FBT_fec!W$25)</f>
        <v>1.2970069031520211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2.7725916246465045</v>
      </c>
      <c r="C121" s="350">
        <f>IF(C$34=0,0,C$34/FBT_fec!C$34)</f>
        <v>2.789785939605415</v>
      </c>
      <c r="D121" s="350">
        <f>IF(D$34=0,0,D$34/FBT_fec!D$34)</f>
        <v>2.7895339597576547</v>
      </c>
      <c r="E121" s="350">
        <f>IF(E$34=0,0,E$34/FBT_fec!E$34)</f>
        <v>2.6257491789142184</v>
      </c>
      <c r="F121" s="350">
        <f>IF(F$34=0,0,F$34/FBT_fec!F$34)</f>
        <v>2.7165717179403397</v>
      </c>
      <c r="G121" s="350">
        <f>IF(G$34=0,0,G$34/FBT_fec!G$34)</f>
        <v>2.5151180479674733</v>
      </c>
      <c r="H121" s="350">
        <f>IF(H$34=0,0,H$34/FBT_fec!H$34)</f>
        <v>2.5259841970950383</v>
      </c>
      <c r="I121" s="350">
        <f>IF(I$34=0,0,I$34/FBT_fec!I$34)</f>
        <v>2.3488349692470503</v>
      </c>
      <c r="J121" s="350">
        <f>IF(J$34=0,0,J$34/FBT_fec!J$34)</f>
        <v>2.3361583894296212</v>
      </c>
      <c r="K121" s="350">
        <f>IF(K$34=0,0,K$34/FBT_fec!K$34)</f>
        <v>2.2956680836421959</v>
      </c>
      <c r="L121" s="350">
        <f>IF(L$34=0,0,L$34/FBT_fec!L$34)</f>
        <v>2.3109238550571165</v>
      </c>
      <c r="M121" s="350">
        <f>IF(M$34=0,0,M$34/FBT_fec!M$34)</f>
        <v>2.2560561955434371</v>
      </c>
      <c r="N121" s="350">
        <f>IF(N$34=0,0,N$34/FBT_fec!N$34)</f>
        <v>2.2257177144250511</v>
      </c>
      <c r="O121" s="350">
        <f>IF(O$34=0,0,O$34/FBT_fec!O$34)</f>
        <v>2.2322791652852212</v>
      </c>
      <c r="P121" s="350">
        <f>IF(P$34=0,0,P$34/FBT_fec!P$34)</f>
        <v>2.2533199860738655</v>
      </c>
      <c r="Q121" s="350">
        <f>IF(Q$34=0,0,Q$34/FBT_fec!Q$34)</f>
        <v>2.2144175465165019</v>
      </c>
      <c r="R121" s="350">
        <f>IF(R$34=0,0,R$34/FBT_fec!R$34)</f>
        <v>2.1726575152624226</v>
      </c>
      <c r="S121" s="350">
        <f>IF(S$34=0,0,S$34/FBT_fec!S$34)</f>
        <v>2.1454502913976579</v>
      </c>
      <c r="T121" s="350">
        <f>IF(T$34=0,0,T$34/FBT_fec!T$34)</f>
        <v>2.1654204566597</v>
      </c>
      <c r="U121" s="350">
        <f>IF(U$34=0,0,U$34/FBT_fec!U$34)</f>
        <v>2.0445288318455441</v>
      </c>
      <c r="V121" s="350">
        <f>IF(V$34=0,0,V$34/FBT_fec!V$34)</f>
        <v>2.0636451336309678</v>
      </c>
      <c r="W121" s="350">
        <f>IF(W$34=0,0,W$34/FBT_fec!W$34)</f>
        <v>2.0702863911543683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2.4071612763702266</v>
      </c>
      <c r="C122" s="350">
        <f>IF(C$45=0,0,C$45/FBT_fec!C$45)</f>
        <v>2.4050747454134953</v>
      </c>
      <c r="D122" s="350">
        <f>IF(D$45=0,0,D$45/FBT_fec!D$45)</f>
        <v>2.3955629413280866</v>
      </c>
      <c r="E122" s="350">
        <f>IF(E$45=0,0,E$45/FBT_fec!E$45)</f>
        <v>2.3082150569267457</v>
      </c>
      <c r="F122" s="350">
        <f>IF(F$45=0,0,F$45/FBT_fec!F$45)</f>
        <v>2.3289166039421216</v>
      </c>
      <c r="G122" s="350">
        <f>IF(G$45=0,0,G$45/FBT_fec!G$45)</f>
        <v>2.2154120003703253</v>
      </c>
      <c r="H122" s="350">
        <f>IF(H$45=0,0,H$45/FBT_fec!H$45)</f>
        <v>2.2467856989947945</v>
      </c>
      <c r="I122" s="350">
        <f>IF(I$45=0,0,I$45/FBT_fec!I$45)</f>
        <v>2.0358730407727252</v>
      </c>
      <c r="J122" s="350">
        <f>IF(J$45=0,0,J$45/FBT_fec!J$45)</f>
        <v>2.0371335551567742</v>
      </c>
      <c r="K122" s="350">
        <f>IF(K$45=0,0,K$45/FBT_fec!K$45)</f>
        <v>2.0047853114111112</v>
      </c>
      <c r="L122" s="350">
        <f>IF(L$45=0,0,L$45/FBT_fec!L$45)</f>
        <v>2.0209703041071427</v>
      </c>
      <c r="M122" s="350">
        <f>IF(M$45=0,0,M$45/FBT_fec!M$45)</f>
        <v>1.9746156673292481</v>
      </c>
      <c r="N122" s="350">
        <f>IF(N$45=0,0,N$45/FBT_fec!N$45)</f>
        <v>1.9145439588678257</v>
      </c>
      <c r="O122" s="350">
        <f>IF(O$45=0,0,O$45/FBT_fec!O$45)</f>
        <v>1.9436633123022826</v>
      </c>
      <c r="P122" s="350">
        <f>IF(P$45=0,0,P$45/FBT_fec!P$45)</f>
        <v>1.9661726637959449</v>
      </c>
      <c r="Q122" s="350">
        <f>IF(Q$45=0,0,Q$45/FBT_fec!Q$45)</f>
        <v>1.9180512578685822</v>
      </c>
      <c r="R122" s="350">
        <f>IF(R$45=0,0,R$45/FBT_fec!R$45)</f>
        <v>1.8769756639254798</v>
      </c>
      <c r="S122" s="350">
        <f>IF(S$45=0,0,S$45/FBT_fec!S$45)</f>
        <v>1.8476909447903263</v>
      </c>
      <c r="T122" s="350">
        <f>IF(T$45=0,0,T$45/FBT_fec!T$45)</f>
        <v>1.9095501397841479</v>
      </c>
      <c r="U122" s="350">
        <f>IF(U$45=0,0,U$45/FBT_fec!U$45)</f>
        <v>1.8289403582728454</v>
      </c>
      <c r="V122" s="350">
        <f>IF(V$45=0,0,V$45/FBT_fec!V$45)</f>
        <v>1.8352582961991968</v>
      </c>
      <c r="W122" s="350">
        <f>IF(W$45=0,0,W$45/FBT_fec!W$45)</f>
        <v>1.8327858298043165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0.83310220139301006</v>
      </c>
      <c r="C123" s="350">
        <f>IF(C$66=0,0,C$66/FBT_fec!C$66)</f>
        <v>0.81126768881392686</v>
      </c>
      <c r="D123" s="350">
        <f>IF(D$66=0,0,D$66/FBT_fec!D$66)</f>
        <v>0.79907998083488441</v>
      </c>
      <c r="E123" s="350">
        <f>IF(E$66=0,0,E$66/FBT_fec!E$66)</f>
        <v>0.84266524352146899</v>
      </c>
      <c r="F123" s="350">
        <f>IF(F$66=0,0,F$66/FBT_fec!F$66)</f>
        <v>0.74522512993815215</v>
      </c>
      <c r="G123" s="350">
        <f>IF(G$66=0,0,G$66/FBT_fec!G$66)</f>
        <v>0.70678743654134113</v>
      </c>
      <c r="H123" s="350">
        <f>IF(H$66=0,0,H$66/FBT_fec!H$66)</f>
        <v>0.72611640352820228</v>
      </c>
      <c r="I123" s="350">
        <f>IF(I$66=0,0,I$66/FBT_fec!I$66)</f>
        <v>0.61189491948694563</v>
      </c>
      <c r="J123" s="350">
        <f>IF(J$66=0,0,J$66/FBT_fec!J$66)</f>
        <v>0.63772197738523961</v>
      </c>
      <c r="K123" s="350">
        <f>IF(K$66=0,0,K$66/FBT_fec!K$66)</f>
        <v>0.62325328179604755</v>
      </c>
      <c r="L123" s="350">
        <f>IF(L$66=0,0,L$66/FBT_fec!L$66)</f>
        <v>0.6217121970206736</v>
      </c>
      <c r="M123" s="350">
        <f>IF(M$66=0,0,M$66/FBT_fec!M$66)</f>
        <v>0.5868174297501223</v>
      </c>
      <c r="N123" s="350">
        <f>IF(N$66=0,0,N$66/FBT_fec!N$66)</f>
        <v>0.5382596898821933</v>
      </c>
      <c r="O123" s="350">
        <f>IF(O$66=0,0,O$66/FBT_fec!O$66)</f>
        <v>0.56121271448071297</v>
      </c>
      <c r="P123" s="350">
        <f>IF(P$66=0,0,P$66/FBT_fec!P$66)</f>
        <v>0.61101846030471352</v>
      </c>
      <c r="Q123" s="350">
        <f>IF(Q$66=0,0,Q$66/FBT_fec!Q$66)</f>
        <v>0.55136796374278763</v>
      </c>
      <c r="R123" s="350">
        <f>IF(R$66=0,0,R$66/FBT_fec!R$66)</f>
        <v>0.53799810468606901</v>
      </c>
      <c r="S123" s="350">
        <f>IF(S$66=0,0,S$66/FBT_fec!S$66)</f>
        <v>0.52586440964211889</v>
      </c>
      <c r="T123" s="350">
        <f>IF(T$66=0,0,T$66/FBT_fec!T$66)</f>
        <v>0.6211628956128229</v>
      </c>
      <c r="U123" s="350">
        <f>IF(U$66=0,0,U$66/FBT_fec!U$66)</f>
        <v>0.55745625624588868</v>
      </c>
      <c r="V123" s="350">
        <f>IF(V$66=0,0,V$66/FBT_fec!V$66)</f>
        <v>0.56611546169027216</v>
      </c>
      <c r="W123" s="350">
        <f>IF(W$66=0,0,W$66/FBT_fec!W$66)</f>
        <v>0.56857004472503414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SI: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280.6449956349818</v>
      </c>
      <c r="C3" s="205">
        <v>312.81596784461561</v>
      </c>
      <c r="D3" s="205">
        <v>323.31219151335819</v>
      </c>
      <c r="E3" s="205">
        <v>341.77786219668542</v>
      </c>
      <c r="F3" s="205">
        <v>391.58496444928608</v>
      </c>
      <c r="G3" s="205">
        <v>440.92890252058208</v>
      </c>
      <c r="H3" s="205">
        <v>489.53024533013911</v>
      </c>
      <c r="I3" s="205">
        <v>569.41402120726673</v>
      </c>
      <c r="J3" s="205">
        <v>603.4312348491942</v>
      </c>
      <c r="K3" s="205">
        <v>507.91883823306182</v>
      </c>
      <c r="L3" s="205">
        <v>574.15628725284671</v>
      </c>
      <c r="M3" s="205">
        <v>601.35032235138829</v>
      </c>
      <c r="N3" s="205">
        <v>625.97888656103169</v>
      </c>
      <c r="O3" s="205">
        <v>585.33927886846516</v>
      </c>
      <c r="P3" s="205">
        <v>622.34666235394013</v>
      </c>
      <c r="Q3" s="205">
        <v>615.9</v>
      </c>
      <c r="R3" s="205">
        <v>624.4988070369966</v>
      </c>
      <c r="S3" s="205">
        <v>717.41484784326735</v>
      </c>
      <c r="T3" s="205">
        <v>750.14057392282245</v>
      </c>
      <c r="U3" s="205">
        <v>738.11874732194428</v>
      </c>
      <c r="V3" s="205">
        <v>668.45533983258758</v>
      </c>
      <c r="W3" s="205">
        <v>702.3034551827742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525.23770368848784</v>
      </c>
      <c r="C5" s="205">
        <v>520.09698472242439</v>
      </c>
      <c r="D5" s="205">
        <v>495.4168671486787</v>
      </c>
      <c r="E5" s="205">
        <v>625.87669963889425</v>
      </c>
      <c r="F5" s="205">
        <v>568.19262126177455</v>
      </c>
      <c r="G5" s="205">
        <v>747.01322097172454</v>
      </c>
      <c r="H5" s="205">
        <v>786.23611052635169</v>
      </c>
      <c r="I5" s="205">
        <v>977.96507428322673</v>
      </c>
      <c r="J5" s="205">
        <v>1023.411847233526</v>
      </c>
      <c r="K5" s="205">
        <v>880.52214323175099</v>
      </c>
      <c r="L5" s="205">
        <v>1052.8324030176691</v>
      </c>
      <c r="M5" s="205">
        <v>1089.7447048711981</v>
      </c>
      <c r="N5" s="205">
        <v>1081.67279996002</v>
      </c>
      <c r="O5" s="205">
        <v>976.19623905861204</v>
      </c>
      <c r="P5" s="205">
        <v>1143.110969263488</v>
      </c>
      <c r="Q5" s="205">
        <v>1217.446324575817</v>
      </c>
      <c r="R5" s="205">
        <v>1184.374059574209</v>
      </c>
      <c r="S5" s="205">
        <v>1382.0180320118029</v>
      </c>
      <c r="T5" s="205">
        <v>1273.2163387950659</v>
      </c>
      <c r="U5" s="205">
        <v>1401.2618207025359</v>
      </c>
      <c r="V5" s="205">
        <v>1067.4609692906979</v>
      </c>
      <c r="W5" s="205">
        <v>993.19961557068802</v>
      </c>
      <c r="DA5" s="112" t="s">
        <v>2375</v>
      </c>
    </row>
    <row r="6" spans="1:105" ht="12" customHeight="1" x14ac:dyDescent="0.25">
      <c r="A6" s="154" t="s">
        <v>2114</v>
      </c>
      <c r="B6" s="340">
        <v>656.54712961060977</v>
      </c>
      <c r="C6" s="340">
        <v>623.71977313007926</v>
      </c>
      <c r="D6" s="340">
        <v>590.89241664954875</v>
      </c>
      <c r="E6" s="340">
        <v>689.37448609114017</v>
      </c>
      <c r="F6" s="340">
        <v>656.54712961060966</v>
      </c>
      <c r="G6" s="340">
        <v>787.85655553273159</v>
      </c>
      <c r="H6" s="340">
        <v>853.51126849379261</v>
      </c>
      <c r="I6" s="340">
        <v>1050.475407376975</v>
      </c>
      <c r="J6" s="340">
        <v>1083.3027638575061</v>
      </c>
      <c r="K6" s="340">
        <v>1083.3027638575061</v>
      </c>
      <c r="L6" s="340">
        <v>1116.130120338036</v>
      </c>
      <c r="M6" s="340">
        <v>1148.9574768185671</v>
      </c>
      <c r="N6" s="340">
        <v>1148.9574768185671</v>
      </c>
      <c r="O6" s="340">
        <v>1116.130120338036</v>
      </c>
      <c r="P6" s="340">
        <v>1214.6121897796279</v>
      </c>
      <c r="Q6" s="340">
        <v>1313.0942592212191</v>
      </c>
      <c r="R6" s="340">
        <v>1280.2669027406889</v>
      </c>
      <c r="S6" s="340">
        <v>1477.231041623872</v>
      </c>
      <c r="T6" s="340">
        <v>1477.231041623872</v>
      </c>
      <c r="U6" s="340">
        <v>1477.231041623872</v>
      </c>
      <c r="V6" s="340">
        <v>1444.4036851433409</v>
      </c>
      <c r="W6" s="340">
        <v>1444.4036851433409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98.482069441591477</v>
      </c>
      <c r="F7" s="342">
        <v>0</v>
      </c>
      <c r="G7" s="342">
        <v>164.13678240265239</v>
      </c>
      <c r="H7" s="342">
        <v>65.65471296106098</v>
      </c>
      <c r="I7" s="342">
        <v>229.79149536371341</v>
      </c>
      <c r="J7" s="342">
        <v>65.65471296106098</v>
      </c>
      <c r="K7" s="342">
        <v>0</v>
      </c>
      <c r="L7" s="342">
        <v>65.65471296106098</v>
      </c>
      <c r="M7" s="342">
        <v>65.65471296106098</v>
      </c>
      <c r="N7" s="342">
        <v>0</v>
      </c>
      <c r="O7" s="342">
        <v>0</v>
      </c>
      <c r="P7" s="342">
        <v>98.482069441591477</v>
      </c>
      <c r="Q7" s="342">
        <v>131.30942592212199</v>
      </c>
      <c r="R7" s="342">
        <v>0</v>
      </c>
      <c r="S7" s="342">
        <v>229.79149536371341</v>
      </c>
      <c r="T7" s="342">
        <v>0</v>
      </c>
      <c r="U7" s="342">
        <v>32.82735648053049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32.827356480530511</v>
      </c>
      <c r="D8" s="344">
        <f t="shared" si="0"/>
        <v>32.827356480530511</v>
      </c>
      <c r="E8" s="344">
        <f t="shared" si="0"/>
        <v>0</v>
      </c>
      <c r="F8" s="344">
        <f t="shared" si="0"/>
        <v>32.827356480530511</v>
      </c>
      <c r="G8" s="344">
        <f t="shared" si="0"/>
        <v>32.827356480530398</v>
      </c>
      <c r="H8" s="344">
        <f t="shared" si="0"/>
        <v>0</v>
      </c>
      <c r="I8" s="344">
        <f t="shared" si="0"/>
        <v>32.82735648053108</v>
      </c>
      <c r="J8" s="344">
        <f t="shared" si="0"/>
        <v>32.827356480529943</v>
      </c>
      <c r="K8" s="344">
        <f t="shared" si="0"/>
        <v>0</v>
      </c>
      <c r="L8" s="344">
        <f t="shared" si="0"/>
        <v>32.82735648053108</v>
      </c>
      <c r="M8" s="344">
        <f t="shared" si="0"/>
        <v>32.827356480529943</v>
      </c>
      <c r="N8" s="344">
        <f t="shared" si="0"/>
        <v>0</v>
      </c>
      <c r="O8" s="344">
        <f t="shared" si="0"/>
        <v>32.82735648053108</v>
      </c>
      <c r="P8" s="344">
        <f t="shared" si="0"/>
        <v>0</v>
      </c>
      <c r="Q8" s="344">
        <f t="shared" si="0"/>
        <v>32.827356480530852</v>
      </c>
      <c r="R8" s="344">
        <f t="shared" si="0"/>
        <v>32.82735648053017</v>
      </c>
      <c r="S8" s="344">
        <f t="shared" si="0"/>
        <v>32.827356480530398</v>
      </c>
      <c r="T8" s="344">
        <f t="shared" si="0"/>
        <v>0</v>
      </c>
      <c r="U8" s="344">
        <f t="shared" si="0"/>
        <v>32.827356480530398</v>
      </c>
      <c r="V8" s="344">
        <f t="shared" si="0"/>
        <v>32.82735648053108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131.30942592212193</v>
      </c>
      <c r="C9" s="345">
        <f t="shared" si="1"/>
        <v>103.62278840765487</v>
      </c>
      <c r="D9" s="345">
        <f t="shared" si="1"/>
        <v>95.475549500870045</v>
      </c>
      <c r="E9" s="345">
        <f t="shared" si="1"/>
        <v>63.497786452245919</v>
      </c>
      <c r="F9" s="345">
        <f t="shared" si="1"/>
        <v>88.354508348835111</v>
      </c>
      <c r="G9" s="345">
        <f t="shared" si="1"/>
        <v>40.843334561007055</v>
      </c>
      <c r="H9" s="345">
        <f t="shared" si="1"/>
        <v>67.275157967440919</v>
      </c>
      <c r="I9" s="345">
        <f t="shared" si="1"/>
        <v>72.510333093748272</v>
      </c>
      <c r="J9" s="345">
        <f t="shared" si="1"/>
        <v>59.890916623980047</v>
      </c>
      <c r="K9" s="345">
        <f t="shared" si="1"/>
        <v>202.78062062575509</v>
      </c>
      <c r="L9" s="345">
        <f t="shared" si="1"/>
        <v>63.297717320366928</v>
      </c>
      <c r="M9" s="345">
        <f t="shared" si="1"/>
        <v>59.212771947368992</v>
      </c>
      <c r="N9" s="345">
        <f t="shared" si="1"/>
        <v>67.284676858547073</v>
      </c>
      <c r="O9" s="345">
        <f t="shared" si="1"/>
        <v>139.93388127942399</v>
      </c>
      <c r="P9" s="345">
        <f t="shared" si="1"/>
        <v>71.501220516139938</v>
      </c>
      <c r="Q9" s="345">
        <f t="shared" si="1"/>
        <v>95.647934645402074</v>
      </c>
      <c r="R9" s="345">
        <f t="shared" si="1"/>
        <v>95.892843166479906</v>
      </c>
      <c r="S9" s="345">
        <f t="shared" si="1"/>
        <v>95.213009612069072</v>
      </c>
      <c r="T9" s="345">
        <f t="shared" si="1"/>
        <v>204.01470282880609</v>
      </c>
      <c r="U9" s="345">
        <f t="shared" si="1"/>
        <v>75.969220921336046</v>
      </c>
      <c r="V9" s="345">
        <f t="shared" si="1"/>
        <v>376.942715852643</v>
      </c>
      <c r="W9" s="345">
        <f t="shared" si="1"/>
        <v>451.20406957265288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22.470593293207219</v>
      </c>
      <c r="C12" s="212">
        <v>21.76603611349957</v>
      </c>
      <c r="D12" s="212">
        <v>19.860017196904561</v>
      </c>
      <c r="E12" s="212">
        <v>26.52141014617369</v>
      </c>
      <c r="F12" s="212">
        <v>24.663198624247631</v>
      </c>
      <c r="G12" s="212">
        <v>31.076182287188299</v>
      </c>
      <c r="H12" s="212">
        <v>29.729234737747198</v>
      </c>
      <c r="I12" s="212">
        <v>35.809888220120371</v>
      </c>
      <c r="J12" s="212">
        <v>37.877472055030097</v>
      </c>
      <c r="K12" s="212">
        <v>34.541960447119521</v>
      </c>
      <c r="L12" s="212">
        <v>36.764316423043852</v>
      </c>
      <c r="M12" s="212">
        <v>34.416509028374882</v>
      </c>
      <c r="N12" s="212">
        <v>34.872742906276869</v>
      </c>
      <c r="O12" s="212">
        <v>31.643594153052451</v>
      </c>
      <c r="P12" s="212">
        <v>32.430438521066208</v>
      </c>
      <c r="Q12" s="212">
        <v>32.777987962166797</v>
      </c>
      <c r="R12" s="212">
        <v>31.813069647463461</v>
      </c>
      <c r="S12" s="212">
        <v>36.071109200343933</v>
      </c>
      <c r="T12" s="212">
        <v>34.170679277730009</v>
      </c>
      <c r="U12" s="212">
        <v>36.993637145313848</v>
      </c>
      <c r="V12" s="212">
        <v>31.20404127257094</v>
      </c>
      <c r="W12" s="212">
        <v>28.777558039552879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0.48693035253654338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3.0810834049871021</v>
      </c>
      <c r="C14" s="206">
        <f t="shared" si="2"/>
        <v>3.0810834049871021</v>
      </c>
      <c r="D14" s="206">
        <f t="shared" si="2"/>
        <v>2.0540842648323299</v>
      </c>
      <c r="E14" s="206">
        <f t="shared" si="2"/>
        <v>5.2379191745485807</v>
      </c>
      <c r="F14" s="206">
        <f t="shared" si="2"/>
        <v>3.0810834049871021</v>
      </c>
      <c r="G14" s="206">
        <f t="shared" si="2"/>
        <v>3.0810834049871021</v>
      </c>
      <c r="H14" s="206">
        <f t="shared" si="2"/>
        <v>2.034995700773861</v>
      </c>
      <c r="I14" s="206">
        <f t="shared" si="2"/>
        <v>2.034995700773861</v>
      </c>
      <c r="J14" s="206">
        <f t="shared" si="2"/>
        <v>3.1349097162510748</v>
      </c>
      <c r="K14" s="206">
        <f t="shared" si="2"/>
        <v>2.034995700773861</v>
      </c>
      <c r="L14" s="206">
        <f t="shared" si="2"/>
        <v>2.1173688736027509</v>
      </c>
      <c r="M14" s="206">
        <f t="shared" si="2"/>
        <v>2.1173688736027509</v>
      </c>
      <c r="N14" s="206">
        <f t="shared" si="2"/>
        <v>2.1173688736027509</v>
      </c>
      <c r="O14" s="206">
        <f t="shared" si="2"/>
        <v>2.1174548581255372</v>
      </c>
      <c r="P14" s="206">
        <f t="shared" si="2"/>
        <v>1.0174548581255369</v>
      </c>
      <c r="Q14" s="206">
        <f t="shared" si="2"/>
        <v>2.1173688736027509</v>
      </c>
      <c r="R14" s="206">
        <f t="shared" si="2"/>
        <v>2.1173688736027509</v>
      </c>
      <c r="S14" s="206">
        <f t="shared" si="2"/>
        <v>1.64737747205503</v>
      </c>
      <c r="T14" s="206">
        <f t="shared" si="2"/>
        <v>1.6524505588993981</v>
      </c>
      <c r="U14" s="206">
        <f t="shared" si="2"/>
        <v>1.4261392949269132</v>
      </c>
      <c r="V14" s="206">
        <f t="shared" si="2"/>
        <v>1.787790197764402</v>
      </c>
      <c r="W14" s="206">
        <f t="shared" si="2"/>
        <v>1.9588993981083405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1.129750644883921</v>
      </c>
      <c r="F16" s="206">
        <v>0</v>
      </c>
      <c r="G16" s="206">
        <v>0</v>
      </c>
      <c r="H16" s="206">
        <v>0</v>
      </c>
      <c r="I16" s="206">
        <v>0</v>
      </c>
      <c r="J16" s="206">
        <v>1.099914015477214</v>
      </c>
      <c r="K16" s="206">
        <v>0</v>
      </c>
      <c r="L16" s="206">
        <v>1.099914015477214</v>
      </c>
      <c r="M16" s="206">
        <v>1.099914015477214</v>
      </c>
      <c r="N16" s="206">
        <v>1.099914015477214</v>
      </c>
      <c r="O16" s="206">
        <v>1.099914015477214</v>
      </c>
      <c r="P16" s="206">
        <v>0</v>
      </c>
      <c r="Q16" s="206">
        <v>1.099914015477214</v>
      </c>
      <c r="R16" s="206">
        <v>1.099914015477214</v>
      </c>
      <c r="S16" s="206">
        <v>0.89750644883920894</v>
      </c>
      <c r="T16" s="206">
        <v>0.85571797076526224</v>
      </c>
      <c r="U16" s="206">
        <v>0.74239036973344796</v>
      </c>
      <c r="V16" s="206">
        <v>1.1625967325881339</v>
      </c>
      <c r="W16" s="206">
        <v>1.333104041272571</v>
      </c>
      <c r="DA16" s="71" t="s">
        <v>2381</v>
      </c>
    </row>
    <row r="17" spans="1:105" ht="12" customHeight="1" x14ac:dyDescent="0.25">
      <c r="A17" s="18" t="s">
        <v>69</v>
      </c>
      <c r="B17" s="206">
        <v>3.0810834049871021</v>
      </c>
      <c r="C17" s="206">
        <v>3.0810834049871021</v>
      </c>
      <c r="D17" s="206">
        <v>2.0540842648323299</v>
      </c>
      <c r="E17" s="206">
        <v>4.1081685296646597</v>
      </c>
      <c r="F17" s="206">
        <v>3.0810834049871021</v>
      </c>
      <c r="G17" s="206">
        <v>3.0810834049871021</v>
      </c>
      <c r="H17" s="206">
        <v>2.034995700773861</v>
      </c>
      <c r="I17" s="206">
        <v>2.034995700773861</v>
      </c>
      <c r="J17" s="206">
        <v>2.034995700773861</v>
      </c>
      <c r="K17" s="206">
        <v>2.034995700773861</v>
      </c>
      <c r="L17" s="206">
        <v>1.0174548581255369</v>
      </c>
      <c r="M17" s="206">
        <v>1.0174548581255369</v>
      </c>
      <c r="N17" s="206">
        <v>1.0174548581255369</v>
      </c>
      <c r="O17" s="206">
        <v>1.017540842648323</v>
      </c>
      <c r="P17" s="206">
        <v>1.0174548581255369</v>
      </c>
      <c r="Q17" s="206">
        <v>1.0174548581255369</v>
      </c>
      <c r="R17" s="206">
        <v>1.0174548581255369</v>
      </c>
      <c r="S17" s="206">
        <v>0.74987102321582111</v>
      </c>
      <c r="T17" s="206">
        <v>0.79673258813413583</v>
      </c>
      <c r="U17" s="206">
        <v>0.68374892519346508</v>
      </c>
      <c r="V17" s="206">
        <v>0.60842648323301796</v>
      </c>
      <c r="W17" s="206">
        <v>0.62476354256233879</v>
      </c>
      <c r="DA17" s="71" t="s">
        <v>2382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1.6766981943250211E-2</v>
      </c>
      <c r="W19" s="206">
        <v>1.031814273430782E-3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9.7592433361994839</v>
      </c>
      <c r="C20" s="206">
        <f t="shared" si="3"/>
        <v>8.3190025795356828</v>
      </c>
      <c r="D20" s="206">
        <f t="shared" si="3"/>
        <v>7.5881341358555456</v>
      </c>
      <c r="E20" s="206">
        <f t="shared" si="3"/>
        <v>9.0498710232158199</v>
      </c>
      <c r="F20" s="206">
        <f t="shared" si="3"/>
        <v>8.8993981083404989</v>
      </c>
      <c r="G20" s="206">
        <f t="shared" si="3"/>
        <v>13.73602751504729</v>
      </c>
      <c r="H20" s="206">
        <f t="shared" si="3"/>
        <v>13.005159071367149</v>
      </c>
      <c r="I20" s="206">
        <f t="shared" si="3"/>
        <v>14.380911435941529</v>
      </c>
      <c r="J20" s="206">
        <f t="shared" si="3"/>
        <v>14.18744625967326</v>
      </c>
      <c r="K20" s="206">
        <f t="shared" si="3"/>
        <v>15.176268271711089</v>
      </c>
      <c r="L20" s="206">
        <f t="shared" si="3"/>
        <v>16.25107480653482</v>
      </c>
      <c r="M20" s="206">
        <f t="shared" si="3"/>
        <v>13.521066208082541</v>
      </c>
      <c r="N20" s="206">
        <f t="shared" si="3"/>
        <v>11.09200343938091</v>
      </c>
      <c r="O20" s="206">
        <f t="shared" si="3"/>
        <v>11.26397248495271</v>
      </c>
      <c r="P20" s="206">
        <f t="shared" si="3"/>
        <v>11.09200343938091</v>
      </c>
      <c r="Q20" s="206">
        <f t="shared" si="3"/>
        <v>11.285468615649179</v>
      </c>
      <c r="R20" s="206">
        <f t="shared" si="3"/>
        <v>10.984522785898539</v>
      </c>
      <c r="S20" s="206">
        <f t="shared" si="3"/>
        <v>12.936285468615649</v>
      </c>
      <c r="T20" s="206">
        <f t="shared" si="3"/>
        <v>11.57325881341359</v>
      </c>
      <c r="U20" s="206">
        <f t="shared" si="3"/>
        <v>13.25331040412726</v>
      </c>
      <c r="V20" s="206">
        <f t="shared" si="3"/>
        <v>10.39183147033534</v>
      </c>
      <c r="W20" s="206">
        <f t="shared" si="3"/>
        <v>9.1002579535683576</v>
      </c>
      <c r="DA20" s="71"/>
    </row>
    <row r="21" spans="1:105" ht="12" customHeight="1" x14ac:dyDescent="0.25">
      <c r="A21" s="18" t="s">
        <v>72</v>
      </c>
      <c r="B21" s="206">
        <v>9.7592433361994839</v>
      </c>
      <c r="C21" s="206">
        <v>8.3190025795356828</v>
      </c>
      <c r="D21" s="206">
        <v>7.5881341358555456</v>
      </c>
      <c r="E21" s="206">
        <v>9.0498710232158199</v>
      </c>
      <c r="F21" s="206">
        <v>8.8993981083404989</v>
      </c>
      <c r="G21" s="206">
        <v>13.73602751504729</v>
      </c>
      <c r="H21" s="206">
        <v>13.005159071367149</v>
      </c>
      <c r="I21" s="206">
        <v>14.380911435941529</v>
      </c>
      <c r="J21" s="206">
        <v>14.18744625967326</v>
      </c>
      <c r="K21" s="206">
        <v>15.176268271711089</v>
      </c>
      <c r="L21" s="206">
        <v>16.25107480653482</v>
      </c>
      <c r="M21" s="206">
        <v>13.521066208082541</v>
      </c>
      <c r="N21" s="206">
        <v>11.09200343938091</v>
      </c>
      <c r="O21" s="206">
        <v>11.26397248495271</v>
      </c>
      <c r="P21" s="206">
        <v>11.09200343938091</v>
      </c>
      <c r="Q21" s="206">
        <v>11.285468615649179</v>
      </c>
      <c r="R21" s="206">
        <v>10.984522785898539</v>
      </c>
      <c r="S21" s="206">
        <v>12.936285468615649</v>
      </c>
      <c r="T21" s="206">
        <v>11.57325881341359</v>
      </c>
      <c r="U21" s="206">
        <v>13.25331040412726</v>
      </c>
      <c r="V21" s="206">
        <v>10.39183147033534</v>
      </c>
      <c r="W21" s="206">
        <v>9.1002579535683576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4.7807394668959592E-2</v>
      </c>
      <c r="D23" s="206">
        <f t="shared" si="4"/>
        <v>7.1625107480653469E-2</v>
      </c>
      <c r="E23" s="206">
        <f t="shared" si="4"/>
        <v>7.1625107480653469E-2</v>
      </c>
      <c r="F23" s="206">
        <f t="shared" si="4"/>
        <v>7.1625107480653469E-2</v>
      </c>
      <c r="G23" s="206">
        <f t="shared" si="4"/>
        <v>7.1625107480653469E-2</v>
      </c>
      <c r="H23" s="206">
        <f t="shared" si="4"/>
        <v>0.23886500429922611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2.3903697334479789E-2</v>
      </c>
      <c r="O23" s="206">
        <f t="shared" si="4"/>
        <v>2.3903697334479789E-2</v>
      </c>
      <c r="P23" s="206">
        <f t="shared" si="4"/>
        <v>9.5528804815133275E-2</v>
      </c>
      <c r="Q23" s="206">
        <f t="shared" si="4"/>
        <v>9.5528804815133275E-2</v>
      </c>
      <c r="R23" s="206">
        <f t="shared" si="4"/>
        <v>7.1625107480653469E-2</v>
      </c>
      <c r="S23" s="206">
        <f t="shared" si="4"/>
        <v>3.5941530524505577E-2</v>
      </c>
      <c r="T23" s="206">
        <f t="shared" si="4"/>
        <v>3.447979363714531E-2</v>
      </c>
      <c r="U23" s="206">
        <f t="shared" si="4"/>
        <v>3.5253654342218388E-2</v>
      </c>
      <c r="V23" s="206">
        <f t="shared" si="4"/>
        <v>3.4823731728288912E-2</v>
      </c>
      <c r="W23" s="206">
        <f t="shared" si="4"/>
        <v>7.1109200343938084E-2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4.7807394668959592E-2</v>
      </c>
      <c r="D24" s="206">
        <v>7.1625107480653469E-2</v>
      </c>
      <c r="E24" s="206">
        <v>7.1625107480653469E-2</v>
      </c>
      <c r="F24" s="206">
        <v>7.1625107480653469E-2</v>
      </c>
      <c r="G24" s="206">
        <v>7.1625107480653469E-2</v>
      </c>
      <c r="H24" s="206">
        <v>0.23886500429922611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2.3903697334479789E-2</v>
      </c>
      <c r="O24" s="206">
        <v>2.3903697334479789E-2</v>
      </c>
      <c r="P24" s="206">
        <v>9.5528804815133275E-2</v>
      </c>
      <c r="Q24" s="206">
        <v>9.5528804815133275E-2</v>
      </c>
      <c r="R24" s="206">
        <v>7.1625107480653469E-2</v>
      </c>
      <c r="S24" s="206">
        <v>3.5941530524505577E-2</v>
      </c>
      <c r="T24" s="206">
        <v>3.447979363714531E-2</v>
      </c>
      <c r="U24" s="206">
        <v>3.5253654342218388E-2</v>
      </c>
      <c r="V24" s="206">
        <v>3.4823731728288912E-2</v>
      </c>
      <c r="W24" s="206">
        <v>7.1109200343938084E-2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0.81203783319002576</v>
      </c>
      <c r="F30" s="206">
        <v>1.0031814273430779</v>
      </c>
      <c r="G30" s="206">
        <v>0.85984522785898532</v>
      </c>
      <c r="H30" s="206">
        <v>0.26276870163370591</v>
      </c>
      <c r="I30" s="206">
        <v>0.3343938091143594</v>
      </c>
      <c r="J30" s="206">
        <v>0.69269131556319852</v>
      </c>
      <c r="K30" s="206">
        <v>4.7807394668959592E-2</v>
      </c>
      <c r="L30" s="206">
        <v>0.16715391229578669</v>
      </c>
      <c r="M30" s="206">
        <v>0.1194325021496131</v>
      </c>
      <c r="N30" s="206">
        <v>0.57325881341358553</v>
      </c>
      <c r="O30" s="206">
        <v>9.5528804815133275E-2</v>
      </c>
      <c r="P30" s="206">
        <v>0.19105760963026661</v>
      </c>
      <c r="Q30" s="206">
        <v>0.19105760963026661</v>
      </c>
      <c r="R30" s="206">
        <v>0.23886500429922611</v>
      </c>
      <c r="S30" s="206">
        <v>0.21977644024075671</v>
      </c>
      <c r="T30" s="206">
        <v>0.26268271711092001</v>
      </c>
      <c r="U30" s="206">
        <v>0.32760103181427341</v>
      </c>
      <c r="V30" s="206">
        <v>0.27343078245915742</v>
      </c>
      <c r="W30" s="206">
        <v>0.25382631126397248</v>
      </c>
      <c r="DA30" s="71" t="s">
        <v>2393</v>
      </c>
    </row>
    <row r="31" spans="1:105" ht="12" customHeight="1" x14ac:dyDescent="0.25">
      <c r="A31" s="21" t="s">
        <v>38</v>
      </c>
      <c r="B31" s="209">
        <v>9.6302665520206361</v>
      </c>
      <c r="C31" s="209">
        <v>10.31814273430782</v>
      </c>
      <c r="D31" s="209">
        <v>10.146173688736029</v>
      </c>
      <c r="E31" s="209">
        <v>11.34995700773861</v>
      </c>
      <c r="F31" s="209">
        <v>11.6079105760963</v>
      </c>
      <c r="G31" s="209">
        <v>13.32760103181427</v>
      </c>
      <c r="H31" s="209">
        <v>14.18744625967326</v>
      </c>
      <c r="I31" s="209">
        <v>18.572656921754081</v>
      </c>
      <c r="J31" s="209">
        <v>19.86242476354256</v>
      </c>
      <c r="K31" s="209">
        <v>17.28288907996561</v>
      </c>
      <c r="L31" s="209">
        <v>18.228718830610489</v>
      </c>
      <c r="M31" s="209">
        <v>18.658641444539981</v>
      </c>
      <c r="N31" s="209">
        <v>21.066208082545138</v>
      </c>
      <c r="O31" s="209">
        <v>18.14273430782459</v>
      </c>
      <c r="P31" s="209">
        <v>20.034393809114359</v>
      </c>
      <c r="Q31" s="209">
        <v>19.088564058469469</v>
      </c>
      <c r="R31" s="209">
        <v>18.400687876182289</v>
      </c>
      <c r="S31" s="209">
        <v>21.231728288907991</v>
      </c>
      <c r="T31" s="209">
        <v>20.647807394668959</v>
      </c>
      <c r="U31" s="209">
        <v>21.951332760103181</v>
      </c>
      <c r="V31" s="209">
        <v>18.716165090283749</v>
      </c>
      <c r="W31" s="209">
        <v>17.393465176268268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32.481271077581113</v>
      </c>
      <c r="C33" s="205">
        <f>TRE_emi!C5</f>
        <v>29.098441077759649</v>
      </c>
      <c r="D33" s="205">
        <f>TRE_emi!D5</f>
        <v>24.19559963913483</v>
      </c>
      <c r="E33" s="205">
        <f>TRE_emi!E5</f>
        <v>36.986204518966041</v>
      </c>
      <c r="F33" s="205">
        <f>TRE_emi!F5</f>
        <v>30.461671078718439</v>
      </c>
      <c r="G33" s="205">
        <f>TRE_emi!G5</f>
        <v>41.821921078885531</v>
      </c>
      <c r="H33" s="205">
        <f>TRE_emi!H5</f>
        <v>36.85985891909494</v>
      </c>
      <c r="I33" s="205">
        <f>TRE_emi!I5</f>
        <v>42.049710838547071</v>
      </c>
      <c r="J33" s="205">
        <f>TRE_emi!J5</f>
        <v>42.542639638363553</v>
      </c>
      <c r="K33" s="205">
        <f>TRE_emi!K5</f>
        <v>41.959348918211532</v>
      </c>
      <c r="L33" s="205">
        <f>TRE_emi!L5</f>
        <v>44.232841797833252</v>
      </c>
      <c r="M33" s="205">
        <f>TRE_emi!M5</f>
        <v>37.820611799210717</v>
      </c>
      <c r="N33" s="205">
        <f>TRE_emi!N5</f>
        <v>32.115241798009222</v>
      </c>
      <c r="O33" s="205">
        <f>TRE_emi!O5</f>
        <v>32.519428558364467</v>
      </c>
      <c r="P33" s="205">
        <f>TRE_emi!P5</f>
        <v>29.209411078997231</v>
      </c>
      <c r="Q33" s="205">
        <f>TRE_emi!Q5</f>
        <v>32.5696517982513</v>
      </c>
      <c r="R33" s="205">
        <f>TRE_emi!R5</f>
        <v>31.862791798148091</v>
      </c>
      <c r="S33" s="205">
        <f>TRE_emi!S5</f>
        <v>35.082190078347729</v>
      </c>
      <c r="T33" s="205">
        <f>TRE_emi!T5</f>
        <v>31.915704598665091</v>
      </c>
      <c r="U33" s="205">
        <f>TRE_emi!U5</f>
        <v>35.211881518245328</v>
      </c>
      <c r="V33" s="205">
        <f>TRE_emi!V5</f>
        <v>29.415952438589489</v>
      </c>
      <c r="W33" s="205">
        <f>TRE_emi!W5</f>
        <v>26.837799118725862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80.06767853588731</v>
      </c>
      <c r="C35" s="286">
        <f t="shared" si="5"/>
        <v>69.580962453653797</v>
      </c>
      <c r="D35" s="286">
        <f t="shared" si="5"/>
        <v>61.426750114011739</v>
      </c>
      <c r="E35" s="286">
        <f t="shared" si="5"/>
        <v>77.598385032062779</v>
      </c>
      <c r="F35" s="286">
        <f t="shared" si="5"/>
        <v>62.98300717172134</v>
      </c>
      <c r="G35" s="286">
        <f t="shared" si="5"/>
        <v>70.478896052267046</v>
      </c>
      <c r="H35" s="286">
        <f t="shared" si="5"/>
        <v>60.730128569886027</v>
      </c>
      <c r="I35" s="286">
        <f t="shared" si="5"/>
        <v>62.88901728165483</v>
      </c>
      <c r="J35" s="286">
        <f t="shared" si="5"/>
        <v>62.770154853678065</v>
      </c>
      <c r="K35" s="286">
        <f t="shared" si="5"/>
        <v>68.006850400121849</v>
      </c>
      <c r="L35" s="286">
        <f t="shared" si="5"/>
        <v>64.031897306131214</v>
      </c>
      <c r="M35" s="286">
        <f t="shared" si="5"/>
        <v>57.232045530133121</v>
      </c>
      <c r="N35" s="286">
        <f t="shared" si="5"/>
        <v>55.709135970797384</v>
      </c>
      <c r="O35" s="286">
        <f t="shared" si="5"/>
        <v>54.060260938277573</v>
      </c>
      <c r="P35" s="286">
        <f t="shared" si="5"/>
        <v>52.109925999124933</v>
      </c>
      <c r="Q35" s="286">
        <f t="shared" si="5"/>
        <v>53.219658974130219</v>
      </c>
      <c r="R35" s="286">
        <f t="shared" si="5"/>
        <v>50.941762080225701</v>
      </c>
      <c r="S35" s="286">
        <f t="shared" si="5"/>
        <v>50.279290021363401</v>
      </c>
      <c r="T35" s="286">
        <f t="shared" si="5"/>
        <v>45.552367736937832</v>
      </c>
      <c r="U35" s="286">
        <f t="shared" si="5"/>
        <v>50.118815271302658</v>
      </c>
      <c r="V35" s="286">
        <f t="shared" si="5"/>
        <v>46.680816822236608</v>
      </c>
      <c r="W35" s="286">
        <f t="shared" si="5"/>
        <v>40.975959647049621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42.781759830658039</v>
      </c>
      <c r="C36" s="346">
        <f t="shared" si="6"/>
        <v>41.849956359804885</v>
      </c>
      <c r="D36" s="346">
        <f t="shared" si="6"/>
        <v>40.087486950549078</v>
      </c>
      <c r="E36" s="346">
        <f t="shared" si="6"/>
        <v>42.374816256102008</v>
      </c>
      <c r="F36" s="346">
        <f t="shared" si="6"/>
        <v>43.40640427444928</v>
      </c>
      <c r="G36" s="346">
        <f t="shared" si="6"/>
        <v>41.60057869760859</v>
      </c>
      <c r="H36" s="346">
        <f t="shared" si="6"/>
        <v>37.812095297740441</v>
      </c>
      <c r="I36" s="346">
        <f t="shared" si="6"/>
        <v>36.616735261600489</v>
      </c>
      <c r="J36" s="346">
        <f t="shared" si="6"/>
        <v>37.010976722049882</v>
      </c>
      <c r="K36" s="346">
        <f t="shared" si="6"/>
        <v>39.228951495008765</v>
      </c>
      <c r="L36" s="346">
        <f t="shared" si="6"/>
        <v>34.919438571294478</v>
      </c>
      <c r="M36" s="346">
        <f t="shared" si="6"/>
        <v>31.582175967024064</v>
      </c>
      <c r="N36" s="346">
        <f t="shared" si="6"/>
        <v>32.23964114431444</v>
      </c>
      <c r="O36" s="346">
        <f t="shared" si="6"/>
        <v>32.415197771677271</v>
      </c>
      <c r="P36" s="346">
        <f t="shared" si="6"/>
        <v>28.370332708784431</v>
      </c>
      <c r="Q36" s="346">
        <f t="shared" si="6"/>
        <v>26.923559010773896</v>
      </c>
      <c r="R36" s="346">
        <f t="shared" si="6"/>
        <v>26.860660608271417</v>
      </c>
      <c r="S36" s="346">
        <f t="shared" si="6"/>
        <v>26.100317336551129</v>
      </c>
      <c r="T36" s="346">
        <f t="shared" si="6"/>
        <v>26.838077894969622</v>
      </c>
      <c r="U36" s="346">
        <f t="shared" si="6"/>
        <v>26.400231990026487</v>
      </c>
      <c r="V36" s="346">
        <f t="shared" si="6"/>
        <v>29.232020814124262</v>
      </c>
      <c r="W36" s="346">
        <f t="shared" si="6"/>
        <v>28.974596433988172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23.482018893918294</v>
      </c>
      <c r="C37" s="346">
        <f>IF(TRE_ued!C$5=0,"",TRE_ued!C$5/C$5*1000)</f>
        <v>23.115235388309578</v>
      </c>
      <c r="D37" s="346">
        <f>IF(TRE_ued!D$5=0,"",TRE_ued!D$5/D$5*1000)</f>
        <v>22.319072469148512</v>
      </c>
      <c r="E37" s="346">
        <f>IF(TRE_ued!E$5=0,"",TRE_ued!E$5/E$5*1000)</f>
        <v>23.361492397143529</v>
      </c>
      <c r="F37" s="346">
        <f>IF(TRE_ued!F$5=0,"",TRE_ued!F$5/F$5*1000)</f>
        <v>24.218519797257009</v>
      </c>
      <c r="G37" s="346">
        <f>IF(TRE_ued!G$5=0,"",TRE_ued!G$5/G$5*1000)</f>
        <v>23.037429153200655</v>
      </c>
      <c r="H37" s="346">
        <f>IF(TRE_ued!H$5=0,"",TRE_ued!H$5/H$5*1000)</f>
        <v>21.033335981985061</v>
      </c>
      <c r="I37" s="346">
        <f>IF(TRE_ued!I$5=0,"",TRE_ued!I$5/I$5*1000)</f>
        <v>20.474844730461466</v>
      </c>
      <c r="J37" s="346">
        <f>IF(TRE_ued!J$5=0,"",TRE_ued!J$5/J$5*1000)</f>
        <v>20.789042070458343</v>
      </c>
      <c r="K37" s="346">
        <f>IF(TRE_ued!K$5=0,"",TRE_ued!K$5/K$5*1000)</f>
        <v>21.884126406339721</v>
      </c>
      <c r="L37" s="346">
        <f>IF(TRE_ued!L$5=0,"",TRE_ued!L$5/L$5*1000)</f>
        <v>19.504714970437718</v>
      </c>
      <c r="M37" s="346">
        <f>IF(TRE_ued!M$5=0,"",TRE_ued!M$5/M$5*1000)</f>
        <v>17.754515179053609</v>
      </c>
      <c r="N37" s="346">
        <f>IF(TRE_ued!N$5=0,"",TRE_ued!N$5/N$5*1000)</f>
        <v>18.340597615146528</v>
      </c>
      <c r="O37" s="346">
        <f>IF(TRE_ued!O$5=0,"",TRE_ued!O$5/O$5*1000)</f>
        <v>18.299369354160874</v>
      </c>
      <c r="P37" s="346">
        <f>IF(TRE_ued!P$5=0,"",TRE_ued!P$5/P$5*1000)</f>
        <v>16.142186523153473</v>
      </c>
      <c r="Q37" s="346">
        <f>IF(TRE_ued!Q$5=0,"",TRE_ued!Q$5/Q$5*1000)</f>
        <v>15.22811791783497</v>
      </c>
      <c r="R37" s="346">
        <f>IF(TRE_ued!R$5=0,"",TRE_ued!R$5/R$5*1000)</f>
        <v>15.188667740163027</v>
      </c>
      <c r="S37" s="346">
        <f>IF(TRE_ued!S$5=0,"",TRE_ued!S$5/S$5*1000)</f>
        <v>14.791871053507581</v>
      </c>
      <c r="T37" s="346">
        <f>IF(TRE_ued!T$5=0,"",TRE_ued!T$5/T$5*1000)</f>
        <v>15.246854486400352</v>
      </c>
      <c r="U37" s="346">
        <f>IF(TRE_ued!U$5=0,"",TRE_ued!U$5/U$5*1000)</f>
        <v>14.985418551101775</v>
      </c>
      <c r="V37" s="346">
        <f>IF(TRE_ued!V$5=0,"",TRE_ued!V$5/V$5*1000)</f>
        <v>16.598614766323692</v>
      </c>
      <c r="W37" s="346">
        <f>IF(TRE_ued!W$5=0,"",TRE_ued!W$5/W$5*1000)</f>
        <v>16.456169346446053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1.4455012670893779</v>
      </c>
      <c r="C38" s="347">
        <f t="shared" si="7"/>
        <v>1.3368736928499547</v>
      </c>
      <c r="D38" s="347">
        <f t="shared" si="7"/>
        <v>1.218307083989133</v>
      </c>
      <c r="E38" s="347">
        <f t="shared" si="7"/>
        <v>1.3945791085434471</v>
      </c>
      <c r="F38" s="347">
        <f t="shared" si="7"/>
        <v>1.2351062626876808</v>
      </c>
      <c r="G38" s="347">
        <f t="shared" si="7"/>
        <v>1.345786966120589</v>
      </c>
      <c r="H38" s="347">
        <f t="shared" si="7"/>
        <v>1.2398522613935297</v>
      </c>
      <c r="I38" s="347">
        <f t="shared" si="7"/>
        <v>1.1742485924577881</v>
      </c>
      <c r="J38" s="347">
        <f t="shared" si="7"/>
        <v>1.123164702664309</v>
      </c>
      <c r="K38" s="347">
        <f t="shared" si="7"/>
        <v>1.2147355962162985</v>
      </c>
      <c r="L38" s="347">
        <f t="shared" si="7"/>
        <v>1.2031460421798603</v>
      </c>
      <c r="M38" s="347">
        <f t="shared" si="7"/>
        <v>1.0989090081166948</v>
      </c>
      <c r="N38" s="347">
        <f t="shared" si="7"/>
        <v>0.92092675027947646</v>
      </c>
      <c r="O38" s="347">
        <f t="shared" si="7"/>
        <v>1.0276780950063957</v>
      </c>
      <c r="P38" s="347">
        <f t="shared" si="7"/>
        <v>0.90067888104637694</v>
      </c>
      <c r="Q38" s="347">
        <f t="shared" si="7"/>
        <v>0.99364402219697057</v>
      </c>
      <c r="R38" s="347">
        <f t="shared" si="7"/>
        <v>1.0015629472803356</v>
      </c>
      <c r="S38" s="347">
        <f t="shared" si="7"/>
        <v>0.97258417764467375</v>
      </c>
      <c r="T38" s="347">
        <f t="shared" si="7"/>
        <v>0.93400849129345376</v>
      </c>
      <c r="U38" s="347">
        <f t="shared" si="7"/>
        <v>0.95183615982203518</v>
      </c>
      <c r="V38" s="347">
        <f t="shared" si="7"/>
        <v>0.94269688280558639</v>
      </c>
      <c r="W38" s="347">
        <f t="shared" si="7"/>
        <v>0.93259473516964342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SI: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22.470593293207219</v>
      </c>
      <c r="C5" s="225">
        <v>21.76603611349956</v>
      </c>
      <c r="D5" s="225">
        <v>19.860017196904561</v>
      </c>
      <c r="E5" s="225">
        <v>26.52141014617369</v>
      </c>
      <c r="F5" s="225">
        <v>24.663198624247642</v>
      </c>
      <c r="G5" s="225">
        <v>31.076182287188299</v>
      </c>
      <c r="H5" s="225">
        <v>29.729234737747198</v>
      </c>
      <c r="I5" s="225">
        <v>35.809888220120378</v>
      </c>
      <c r="J5" s="225">
        <v>37.877472055030097</v>
      </c>
      <c r="K5" s="225">
        <v>34.541960447119529</v>
      </c>
      <c r="L5" s="225">
        <v>36.764316423043859</v>
      </c>
      <c r="M5" s="225">
        <v>34.416509028374882</v>
      </c>
      <c r="N5" s="225">
        <v>34.872742906276862</v>
      </c>
      <c r="O5" s="225">
        <v>31.643594153052462</v>
      </c>
      <c r="P5" s="225">
        <v>32.430438521066208</v>
      </c>
      <c r="Q5" s="225">
        <v>32.777987962166812</v>
      </c>
      <c r="R5" s="225">
        <v>31.81306964746344</v>
      </c>
      <c r="S5" s="225">
        <v>36.071109200343933</v>
      </c>
      <c r="T5" s="225">
        <v>34.170679277730009</v>
      </c>
      <c r="U5" s="225">
        <v>36.993637145313862</v>
      </c>
      <c r="V5" s="225">
        <v>31.20404127257094</v>
      </c>
      <c r="W5" s="225">
        <v>28.777558039552879</v>
      </c>
      <c r="DA5" s="89" t="s">
        <v>2378</v>
      </c>
    </row>
    <row r="6" spans="1:105" ht="12" customHeight="1" x14ac:dyDescent="0.25">
      <c r="A6" s="55" t="s">
        <v>92</v>
      </c>
      <c r="B6" s="261">
        <v>0.47286004926089198</v>
      </c>
      <c r="C6" s="261">
        <v>0.47991694310451682</v>
      </c>
      <c r="D6" s="261">
        <v>0.4521498714858817</v>
      </c>
      <c r="E6" s="261">
        <v>0.55115098112345773</v>
      </c>
      <c r="F6" s="261">
        <v>0.53362199253479781</v>
      </c>
      <c r="G6" s="261">
        <v>0.64734179578497153</v>
      </c>
      <c r="H6" s="261">
        <v>0.65371787130162651</v>
      </c>
      <c r="I6" s="261">
        <v>0.81837882313692678</v>
      </c>
      <c r="J6" s="261">
        <v>0.8663955669874398</v>
      </c>
      <c r="K6" s="261">
        <v>0.77990267733199792</v>
      </c>
      <c r="L6" s="261">
        <v>0.8254556832521166</v>
      </c>
      <c r="M6" s="261">
        <v>0.80258163007956906</v>
      </c>
      <c r="N6" s="261">
        <v>0.84393691711089847</v>
      </c>
      <c r="O6" s="261">
        <v>0.75451847060508959</v>
      </c>
      <c r="P6" s="261">
        <v>0.79462122382896816</v>
      </c>
      <c r="Q6" s="261">
        <v>0.78479811253858078</v>
      </c>
      <c r="R6" s="261">
        <v>0.75935180203589914</v>
      </c>
      <c r="S6" s="261">
        <v>0.8678615144302948</v>
      </c>
      <c r="T6" s="261">
        <v>0.82996267489558495</v>
      </c>
      <c r="U6" s="261">
        <v>0.89190068558498925</v>
      </c>
      <c r="V6" s="261">
        <v>0.75508411545910559</v>
      </c>
      <c r="W6" s="261">
        <v>0.69808108885659592</v>
      </c>
      <c r="DA6" s="67" t="s">
        <v>2395</v>
      </c>
    </row>
    <row r="7" spans="1:105" ht="12" customHeight="1" x14ac:dyDescent="0.25">
      <c r="A7" s="202" t="s">
        <v>93</v>
      </c>
      <c r="B7" s="226">
        <v>0.64308966699481329</v>
      </c>
      <c r="C7" s="226">
        <v>0.65268704262214272</v>
      </c>
      <c r="D7" s="226">
        <v>0.61492382522079914</v>
      </c>
      <c r="E7" s="226">
        <v>0.74956533432790251</v>
      </c>
      <c r="F7" s="226">
        <v>0.72572590984732488</v>
      </c>
      <c r="G7" s="226">
        <v>0.88038484226756131</v>
      </c>
      <c r="H7" s="226">
        <v>0.88905630497021204</v>
      </c>
      <c r="I7" s="226">
        <v>1.1129951994662211</v>
      </c>
      <c r="J7" s="226">
        <v>1.178297971102918</v>
      </c>
      <c r="K7" s="226">
        <v>1.060667641171517</v>
      </c>
      <c r="L7" s="226">
        <v>1.1226197292228779</v>
      </c>
      <c r="M7" s="226">
        <v>1.0915110169082141</v>
      </c>
      <c r="N7" s="226">
        <v>1.147754207270822</v>
      </c>
      <c r="O7" s="226">
        <v>1.026145120022921</v>
      </c>
      <c r="P7" s="226">
        <v>1.080684864407397</v>
      </c>
      <c r="Q7" s="226">
        <v>1.06732543305247</v>
      </c>
      <c r="R7" s="226">
        <v>1.032718450768823</v>
      </c>
      <c r="S7" s="226">
        <v>1.1802916596252011</v>
      </c>
      <c r="T7" s="226">
        <v>1.128749237857996</v>
      </c>
      <c r="U7" s="226">
        <v>1.212984932395585</v>
      </c>
      <c r="V7" s="226">
        <v>1.026914397024383</v>
      </c>
      <c r="W7" s="226">
        <v>0.94939028084497035</v>
      </c>
      <c r="DA7" s="174" t="s">
        <v>2396</v>
      </c>
    </row>
    <row r="8" spans="1:105" ht="12" customHeight="1" x14ac:dyDescent="0.25">
      <c r="A8" s="202" t="s">
        <v>94</v>
      </c>
      <c r="B8" s="226">
        <v>0.7944048827582989</v>
      </c>
      <c r="C8" s="226">
        <v>0.8062604644155883</v>
      </c>
      <c r="D8" s="226">
        <v>0.75961178409628116</v>
      </c>
      <c r="E8" s="226">
        <v>0.92593364828740909</v>
      </c>
      <c r="F8" s="226">
        <v>0.89648494745846041</v>
      </c>
      <c r="G8" s="226">
        <v>1.0875342169187521</v>
      </c>
      <c r="H8" s="226">
        <v>1.0982460237867331</v>
      </c>
      <c r="I8" s="226">
        <v>1.374876422870037</v>
      </c>
      <c r="J8" s="226">
        <v>1.455544552538899</v>
      </c>
      <c r="K8" s="226">
        <v>1.310236497917757</v>
      </c>
      <c r="L8" s="226">
        <v>1.3867655478635561</v>
      </c>
      <c r="M8" s="226">
        <v>1.3483371385336771</v>
      </c>
      <c r="N8" s="226">
        <v>1.4178140207463099</v>
      </c>
      <c r="O8" s="226">
        <v>1.2675910306165501</v>
      </c>
      <c r="P8" s="226">
        <v>1.3349636560326661</v>
      </c>
      <c r="Q8" s="226">
        <v>1.318460829064815</v>
      </c>
      <c r="R8" s="226">
        <v>1.2757110274203101</v>
      </c>
      <c r="S8" s="226">
        <v>1.458007344242896</v>
      </c>
      <c r="T8" s="226">
        <v>1.3943372938245819</v>
      </c>
      <c r="U8" s="226">
        <v>1.498393151782782</v>
      </c>
      <c r="V8" s="226">
        <v>1.2685413139712971</v>
      </c>
      <c r="W8" s="226">
        <v>1.1727762292790811</v>
      </c>
      <c r="DA8" s="174" t="s">
        <v>2397</v>
      </c>
    </row>
    <row r="9" spans="1:105" ht="12" customHeight="1" x14ac:dyDescent="0.25">
      <c r="A9" s="202" t="s">
        <v>95</v>
      </c>
      <c r="B9" s="226">
        <v>0.49177445123132779</v>
      </c>
      <c r="C9" s="226">
        <v>0.49911362082869742</v>
      </c>
      <c r="D9" s="226">
        <v>0.47023586634531689</v>
      </c>
      <c r="E9" s="226">
        <v>0.57319702036839604</v>
      </c>
      <c r="F9" s="226">
        <v>0.55496687223618979</v>
      </c>
      <c r="G9" s="226">
        <v>0.67323546761637043</v>
      </c>
      <c r="H9" s="226">
        <v>0.67986658615369155</v>
      </c>
      <c r="I9" s="226">
        <v>0.85111397606240391</v>
      </c>
      <c r="J9" s="226">
        <v>0.90105138966693776</v>
      </c>
      <c r="K9" s="226">
        <v>0.81109878442527783</v>
      </c>
      <c r="L9" s="226">
        <v>0.85847391058220091</v>
      </c>
      <c r="M9" s="226">
        <v>0.83468489528275192</v>
      </c>
      <c r="N9" s="226">
        <v>0.87769439379533465</v>
      </c>
      <c r="O9" s="226">
        <v>0.78469920942929283</v>
      </c>
      <c r="P9" s="226">
        <v>0.82640607278212674</v>
      </c>
      <c r="Q9" s="226">
        <v>0.81619003704012372</v>
      </c>
      <c r="R9" s="226">
        <v>0.78972587411733508</v>
      </c>
      <c r="S9" s="226">
        <v>0.90257597500750653</v>
      </c>
      <c r="T9" s="226">
        <v>0.86316118189140834</v>
      </c>
      <c r="U9" s="226">
        <v>0.92757671300838851</v>
      </c>
      <c r="V9" s="226">
        <v>0.78528748007746985</v>
      </c>
      <c r="W9" s="226">
        <v>0.72600433241085949</v>
      </c>
      <c r="DA9" s="174" t="s">
        <v>2398</v>
      </c>
    </row>
    <row r="10" spans="1:105" ht="12" customHeight="1" x14ac:dyDescent="0.25">
      <c r="A10" s="56" t="s">
        <v>96</v>
      </c>
      <c r="B10" s="262">
        <v>0.63663719690345699</v>
      </c>
      <c r="C10" s="262">
        <v>0.60576947104402457</v>
      </c>
      <c r="D10" s="262">
        <v>0.54609485616321285</v>
      </c>
      <c r="E10" s="262">
        <v>0.73302366627611526</v>
      </c>
      <c r="F10" s="262">
        <v>0.67443966704290181</v>
      </c>
      <c r="G10" s="262">
        <v>0.86807205451969771</v>
      </c>
      <c r="H10" s="262">
        <v>0.82042905566022584</v>
      </c>
      <c r="I10" s="262">
        <v>0.97706667125862379</v>
      </c>
      <c r="J10" s="262">
        <v>1.0249253463995549</v>
      </c>
      <c r="K10" s="262">
        <v>0.95258267200515578</v>
      </c>
      <c r="L10" s="262">
        <v>1.006954273838677</v>
      </c>
      <c r="M10" s="262">
        <v>0.93278230803895001</v>
      </c>
      <c r="N10" s="262">
        <v>0.93359880956829211</v>
      </c>
      <c r="O10" s="262">
        <v>0.85319058195972175</v>
      </c>
      <c r="P10" s="262">
        <v>0.87421986412677</v>
      </c>
      <c r="Q10" s="262">
        <v>0.88143155787777228</v>
      </c>
      <c r="R10" s="262">
        <v>0.85534042809332611</v>
      </c>
      <c r="S10" s="262">
        <v>0.9712376384044803</v>
      </c>
      <c r="T10" s="262">
        <v>0.91850264692054706</v>
      </c>
      <c r="U10" s="262">
        <v>0.99537833168409473</v>
      </c>
      <c r="V10" s="262">
        <v>0.83678480187976623</v>
      </c>
      <c r="W10" s="262">
        <v>0.77023544786258757</v>
      </c>
      <c r="DA10" s="68" t="s">
        <v>2399</v>
      </c>
    </row>
    <row r="11" spans="1:105" ht="12" customHeight="1" x14ac:dyDescent="0.25">
      <c r="A11" s="37" t="s">
        <v>160</v>
      </c>
      <c r="B11" s="228">
        <v>0.12576778801081859</v>
      </c>
      <c r="C11" s="228">
        <v>0.1223049158006612</v>
      </c>
      <c r="D11" s="228">
        <v>7.9298627968743776E-2</v>
      </c>
      <c r="E11" s="228">
        <v>0.18370296345367981</v>
      </c>
      <c r="F11" s="228">
        <v>0.12854246713461501</v>
      </c>
      <c r="G11" s="228">
        <v>0.12986013825638079</v>
      </c>
      <c r="H11" s="228">
        <v>8.1964824642593248E-2</v>
      </c>
      <c r="I11" s="228">
        <v>7.9878637416584491E-2</v>
      </c>
      <c r="J11" s="228">
        <v>8.1942258985379171E-2</v>
      </c>
      <c r="K11" s="228">
        <v>7.904261963559181E-2</v>
      </c>
      <c r="L11" s="228">
        <v>4.1299723504211822E-2</v>
      </c>
      <c r="M11" s="228">
        <v>3.9629720749555473E-2</v>
      </c>
      <c r="N11" s="228">
        <v>3.7534639667600747E-2</v>
      </c>
      <c r="O11" s="228">
        <v>3.8434960582693203E-2</v>
      </c>
      <c r="P11" s="228">
        <v>3.5020555277371433E-2</v>
      </c>
      <c r="Q11" s="228">
        <v>3.8229414271930683E-2</v>
      </c>
      <c r="R11" s="228">
        <v>3.8520637340473111E-2</v>
      </c>
      <c r="S11" s="228">
        <v>2.759347965354159E-2</v>
      </c>
      <c r="T11" s="228">
        <v>2.8785630920683411E-2</v>
      </c>
      <c r="U11" s="228">
        <v>2.4960238242297029E-2</v>
      </c>
      <c r="V11" s="228">
        <v>2.2503457192745619E-2</v>
      </c>
      <c r="W11" s="228">
        <v>2.3250158430045551E-2</v>
      </c>
      <c r="DA11" s="69" t="s">
        <v>2400</v>
      </c>
    </row>
    <row r="12" spans="1:105" ht="12" customHeight="1" x14ac:dyDescent="0.25">
      <c r="A12" s="37" t="s">
        <v>162</v>
      </c>
      <c r="B12" s="228">
        <v>0.33530175072798751</v>
      </c>
      <c r="C12" s="228">
        <v>0.27277188721099022</v>
      </c>
      <c r="D12" s="228">
        <v>0.24290553844552981</v>
      </c>
      <c r="E12" s="228">
        <v>0.32547070730577371</v>
      </c>
      <c r="F12" s="228">
        <v>0.30355582825276689</v>
      </c>
      <c r="G12" s="228">
        <v>0.48926894015526701</v>
      </c>
      <c r="H12" s="228">
        <v>0.44354828651342432</v>
      </c>
      <c r="I12" s="228">
        <v>0.4727835198980419</v>
      </c>
      <c r="J12" s="228">
        <v>0.47276981862421458</v>
      </c>
      <c r="K12" s="228">
        <v>0.50037882494027885</v>
      </c>
      <c r="L12" s="228">
        <v>0.56034508992898591</v>
      </c>
      <c r="M12" s="228">
        <v>0.44043778406476403</v>
      </c>
      <c r="N12" s="228">
        <v>0.33103104833486952</v>
      </c>
      <c r="O12" s="228">
        <v>0.3506422263980668</v>
      </c>
      <c r="P12" s="228">
        <v>0.31411934472558639</v>
      </c>
      <c r="Q12" s="228">
        <v>0.34759657312003672</v>
      </c>
      <c r="R12" s="228">
        <v>0.34091841069597828</v>
      </c>
      <c r="S12" s="228">
        <v>0.39364720185885183</v>
      </c>
      <c r="T12" s="228">
        <v>0.34268839961945402</v>
      </c>
      <c r="U12" s="228">
        <v>0.40025484999699351</v>
      </c>
      <c r="V12" s="228">
        <v>0.31373449699032763</v>
      </c>
      <c r="W12" s="228">
        <v>0.27366358818817038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0.17556765816465089</v>
      </c>
      <c r="C15" s="228">
        <v>0.2106926680323731</v>
      </c>
      <c r="D15" s="228">
        <v>0.2238906897489393</v>
      </c>
      <c r="E15" s="228">
        <v>0.22384999551666171</v>
      </c>
      <c r="F15" s="228">
        <v>0.24234137165551989</v>
      </c>
      <c r="G15" s="228">
        <v>0.24894297610804991</v>
      </c>
      <c r="H15" s="228">
        <v>0.29491594450420822</v>
      </c>
      <c r="I15" s="228">
        <v>0.42440451394399731</v>
      </c>
      <c r="J15" s="228">
        <v>0.47021326878996139</v>
      </c>
      <c r="K15" s="228">
        <v>0.3731612274292852</v>
      </c>
      <c r="L15" s="228">
        <v>0.4053094604054796</v>
      </c>
      <c r="M15" s="228">
        <v>0.45271480322463059</v>
      </c>
      <c r="N15" s="228">
        <v>0.56503312156582186</v>
      </c>
      <c r="O15" s="228">
        <v>0.46411339497896181</v>
      </c>
      <c r="P15" s="228">
        <v>0.52507996412381219</v>
      </c>
      <c r="Q15" s="228">
        <v>0.49560557048580489</v>
      </c>
      <c r="R15" s="228">
        <v>0.47590138005687471</v>
      </c>
      <c r="S15" s="228">
        <v>0.54999695689208694</v>
      </c>
      <c r="T15" s="228">
        <v>0.54702861638040967</v>
      </c>
      <c r="U15" s="228">
        <v>0.57016324344480418</v>
      </c>
      <c r="V15" s="228">
        <v>0.500546847696693</v>
      </c>
      <c r="W15" s="228">
        <v>0.47332170124437162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4.1263522021520345</v>
      </c>
      <c r="C16" s="263">
        <f t="shared" si="0"/>
        <v>3.9262836086186779</v>
      </c>
      <c r="D16" s="263">
        <f t="shared" si="0"/>
        <v>3.5395036973541583</v>
      </c>
      <c r="E16" s="263">
        <f t="shared" si="0"/>
        <v>4.8098642167829357</v>
      </c>
      <c r="F16" s="263">
        <f t="shared" si="0"/>
        <v>4.3713682123151045</v>
      </c>
      <c r="G16" s="263">
        <f t="shared" si="0"/>
        <v>5.6263929459610029</v>
      </c>
      <c r="H16" s="263">
        <f t="shared" si="0"/>
        <v>5.3175957311310924</v>
      </c>
      <c r="I16" s="263">
        <f t="shared" si="0"/>
        <v>6.3529327003530041</v>
      </c>
      <c r="J16" s="263">
        <f t="shared" si="0"/>
        <v>6.6897507999343899</v>
      </c>
      <c r="K16" s="263">
        <f t="shared" si="0"/>
        <v>6.1741469481815656</v>
      </c>
      <c r="L16" s="263">
        <f t="shared" si="0"/>
        <v>6.5745800589830745</v>
      </c>
      <c r="M16" s="263">
        <f t="shared" si="0"/>
        <v>6.0885470753741604</v>
      </c>
      <c r="N16" s="263">
        <f t="shared" si="0"/>
        <v>6.086065222286428</v>
      </c>
      <c r="O16" s="263">
        <f t="shared" si="0"/>
        <v>5.568376678857069</v>
      </c>
      <c r="P16" s="263">
        <f t="shared" si="0"/>
        <v>5.6662398600809158</v>
      </c>
      <c r="Q16" s="263">
        <f t="shared" si="0"/>
        <v>5.7506093370310847</v>
      </c>
      <c r="R16" s="263">
        <f t="shared" si="0"/>
        <v>5.5823231807770366</v>
      </c>
      <c r="S16" s="263">
        <f t="shared" si="0"/>
        <v>6.3244488883590932</v>
      </c>
      <c r="T16" s="263">
        <f t="shared" si="0"/>
        <v>5.9793275868998679</v>
      </c>
      <c r="U16" s="263">
        <f t="shared" si="0"/>
        <v>6.4754132751877744</v>
      </c>
      <c r="V16" s="263">
        <f t="shared" si="0"/>
        <v>5.4606356471883437</v>
      </c>
      <c r="W16" s="263">
        <f t="shared" si="0"/>
        <v>5.0342982087321637</v>
      </c>
      <c r="DA16" s="70"/>
    </row>
    <row r="17" spans="1:105" ht="12" customHeight="1" x14ac:dyDescent="0.25">
      <c r="A17" s="60" t="s">
        <v>2406</v>
      </c>
      <c r="B17" s="331">
        <v>2.988413677010779</v>
      </c>
      <c r="C17" s="331">
        <v>2.560682982482926</v>
      </c>
      <c r="D17" s="331">
        <v>2.088360337870292</v>
      </c>
      <c r="E17" s="331">
        <v>3.4398698263701131</v>
      </c>
      <c r="F17" s="331">
        <v>2.8006370997330312</v>
      </c>
      <c r="G17" s="331">
        <v>4.0128736563717906</v>
      </c>
      <c r="H17" s="331">
        <v>3.4061034982334459</v>
      </c>
      <c r="I17" s="331">
        <v>3.6485000496417781</v>
      </c>
      <c r="J17" s="331">
        <v>3.752874713401436</v>
      </c>
      <c r="K17" s="331">
        <v>3.755509362991754</v>
      </c>
      <c r="L17" s="331">
        <v>4.0451404352341296</v>
      </c>
      <c r="M17" s="331">
        <v>3.2683220713862879</v>
      </c>
      <c r="N17" s="331">
        <v>2.561699245816162</v>
      </c>
      <c r="O17" s="331">
        <v>2.6852321052217798</v>
      </c>
      <c r="P17" s="331">
        <v>2.2629437963154668</v>
      </c>
      <c r="Q17" s="331">
        <v>2.6674005935539138</v>
      </c>
      <c r="R17" s="331">
        <v>2.6259782626493831</v>
      </c>
      <c r="S17" s="331">
        <v>2.8651355545886821</v>
      </c>
      <c r="T17" s="331">
        <v>2.5384081175000119</v>
      </c>
      <c r="U17" s="331">
        <v>2.8681629441151051</v>
      </c>
      <c r="V17" s="331">
        <v>2.3596703200303</v>
      </c>
      <c r="W17" s="331">
        <v>2.1346290593348272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0.126771288643242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0.3236532230312229</v>
      </c>
      <c r="F19" s="232">
        <v>0</v>
      </c>
      <c r="G19" s="232">
        <v>0</v>
      </c>
      <c r="H19" s="232">
        <v>0</v>
      </c>
      <c r="I19" s="232">
        <v>0</v>
      </c>
      <c r="J19" s="232">
        <v>0.28823272268310107</v>
      </c>
      <c r="K19" s="232">
        <v>0</v>
      </c>
      <c r="L19" s="232">
        <v>0.29041872457257989</v>
      </c>
      <c r="M19" s="232">
        <v>0.2777011086173144</v>
      </c>
      <c r="N19" s="232">
        <v>0.2627891088483017</v>
      </c>
      <c r="O19" s="232">
        <v>0.26822412289515452</v>
      </c>
      <c r="P19" s="232">
        <v>0</v>
      </c>
      <c r="Q19" s="232">
        <v>0.26714093420107737</v>
      </c>
      <c r="R19" s="232">
        <v>0.26886658277214109</v>
      </c>
      <c r="S19" s="232">
        <v>0.21565997472966361</v>
      </c>
      <c r="T19" s="232">
        <v>0.2017621253402298</v>
      </c>
      <c r="U19" s="232">
        <v>0.17795573510415871</v>
      </c>
      <c r="V19" s="232">
        <v>0.27662406293336628</v>
      </c>
      <c r="W19" s="232">
        <v>0.31567246208318789</v>
      </c>
      <c r="DA19" s="71" t="s">
        <v>2409</v>
      </c>
    </row>
    <row r="20" spans="1:105" ht="12" customHeight="1" x14ac:dyDescent="0.25">
      <c r="A20" s="59" t="s">
        <v>160</v>
      </c>
      <c r="B20" s="232">
        <v>0.81516158895900948</v>
      </c>
      <c r="C20" s="232">
        <v>0.79271704685613775</v>
      </c>
      <c r="D20" s="232">
        <v>0.51397258868630213</v>
      </c>
      <c r="E20" s="232">
        <v>1.1242887401131121</v>
      </c>
      <c r="F20" s="232">
        <v>0.83314562031694928</v>
      </c>
      <c r="G20" s="232">
        <v>0.84168608129135736</v>
      </c>
      <c r="H20" s="232">
        <v>0.53125349305384517</v>
      </c>
      <c r="I20" s="232">
        <v>0.50901059726296982</v>
      </c>
      <c r="J20" s="232">
        <v>0.51179810708010343</v>
      </c>
      <c r="K20" s="232">
        <v>0.51231327541587268</v>
      </c>
      <c r="L20" s="232">
        <v>0.25774171907292748</v>
      </c>
      <c r="M20" s="232">
        <v>0.2468766838699932</v>
      </c>
      <c r="N20" s="232">
        <v>0.2341204469872003</v>
      </c>
      <c r="O20" s="232">
        <v>0.23876395131172909</v>
      </c>
      <c r="P20" s="232">
        <v>0.22698508050148139</v>
      </c>
      <c r="Q20" s="232">
        <v>0.23782877223451959</v>
      </c>
      <c r="R20" s="232">
        <v>0.2392938857015634</v>
      </c>
      <c r="S20" s="232">
        <v>0.17355458224716649</v>
      </c>
      <c r="T20" s="232">
        <v>0.18106737912419971</v>
      </c>
      <c r="U20" s="232">
        <v>0.15791587531877599</v>
      </c>
      <c r="V20" s="232">
        <v>0.1394124062852439</v>
      </c>
      <c r="W20" s="232">
        <v>0.1424354026890399</v>
      </c>
      <c r="DA20" s="71" t="s">
        <v>2410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2.1732520880517701</v>
      </c>
      <c r="C22" s="232">
        <v>1.7679659356267881</v>
      </c>
      <c r="D22" s="232">
        <v>1.574387749183989</v>
      </c>
      <c r="E22" s="232">
        <v>1.991927863225778</v>
      </c>
      <c r="F22" s="232">
        <v>1.9674914794160809</v>
      </c>
      <c r="G22" s="232">
        <v>3.171187575080435</v>
      </c>
      <c r="H22" s="232">
        <v>2.8748500051796011</v>
      </c>
      <c r="I22" s="232">
        <v>3.012718163735566</v>
      </c>
      <c r="J22" s="232">
        <v>2.952843883638232</v>
      </c>
      <c r="K22" s="232">
        <v>3.243196087575881</v>
      </c>
      <c r="L22" s="232">
        <v>3.4969799915886228</v>
      </c>
      <c r="M22" s="232">
        <v>2.7437442788989799</v>
      </c>
      <c r="N22" s="232">
        <v>2.0647896899806599</v>
      </c>
      <c r="O22" s="232">
        <v>2.1782440310148972</v>
      </c>
      <c r="P22" s="232">
        <v>2.0359587158139858</v>
      </c>
      <c r="Q22" s="232">
        <v>2.162430887118318</v>
      </c>
      <c r="R22" s="232">
        <v>2.1178177941756791</v>
      </c>
      <c r="S22" s="232">
        <v>2.4759209976118521</v>
      </c>
      <c r="T22" s="232">
        <v>2.155578613035583</v>
      </c>
      <c r="U22" s="232">
        <v>2.5322913336921702</v>
      </c>
      <c r="V22" s="232">
        <v>1.943633850811689</v>
      </c>
      <c r="W22" s="232">
        <v>1.6765211945625991</v>
      </c>
      <c r="DA22" s="71" t="s">
        <v>2412</v>
      </c>
    </row>
    <row r="23" spans="1:105" ht="12" customHeight="1" x14ac:dyDescent="0.25">
      <c r="A23" s="60" t="s">
        <v>2413</v>
      </c>
      <c r="B23" s="331">
        <v>1.137938525141255</v>
      </c>
      <c r="C23" s="331">
        <v>1.3656006261357521</v>
      </c>
      <c r="D23" s="331">
        <v>1.4511433594838661</v>
      </c>
      <c r="E23" s="331">
        <v>1.3699943904128229</v>
      </c>
      <c r="F23" s="331">
        <v>1.5707311125820731</v>
      </c>
      <c r="G23" s="331">
        <v>1.6135192895892121</v>
      </c>
      <c r="H23" s="331">
        <v>1.911492232897646</v>
      </c>
      <c r="I23" s="331">
        <v>2.704432650711226</v>
      </c>
      <c r="J23" s="331">
        <v>2.936876086532954</v>
      </c>
      <c r="K23" s="331">
        <v>2.4186375851898112</v>
      </c>
      <c r="L23" s="331">
        <v>2.5294396237489449</v>
      </c>
      <c r="M23" s="331">
        <v>2.820225003987872</v>
      </c>
      <c r="N23" s="331">
        <v>3.5243659764702659</v>
      </c>
      <c r="O23" s="331">
        <v>2.8831445736352892</v>
      </c>
      <c r="P23" s="331">
        <v>3.403296063765449</v>
      </c>
      <c r="Q23" s="331">
        <v>3.0832087434771709</v>
      </c>
      <c r="R23" s="331">
        <v>2.956344918127654</v>
      </c>
      <c r="S23" s="331">
        <v>3.4593133337704112</v>
      </c>
      <c r="T23" s="331">
        <v>3.4409194693998559</v>
      </c>
      <c r="U23" s="331">
        <v>3.6072503310726698</v>
      </c>
      <c r="V23" s="331">
        <v>3.1009653271580442</v>
      </c>
      <c r="W23" s="331">
        <v>2.899669149397337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2.0272739539520721</v>
      </c>
      <c r="C24" s="263">
        <f t="shared" si="1"/>
        <v>1.9368976199462533</v>
      </c>
      <c r="D24" s="263">
        <f t="shared" si="1"/>
        <v>1.7573083765907505</v>
      </c>
      <c r="E24" s="263">
        <f t="shared" si="1"/>
        <v>2.333509653822833</v>
      </c>
      <c r="F24" s="263">
        <f t="shared" si="1"/>
        <v>2.167647154474603</v>
      </c>
      <c r="G24" s="263">
        <f t="shared" si="1"/>
        <v>2.7878392704637642</v>
      </c>
      <c r="H24" s="263">
        <f t="shared" si="1"/>
        <v>2.6596803645640184</v>
      </c>
      <c r="I24" s="263">
        <f t="shared" si="1"/>
        <v>3.170980290735681</v>
      </c>
      <c r="J24" s="263">
        <f t="shared" si="1"/>
        <v>3.3301638115974468</v>
      </c>
      <c r="K24" s="263">
        <f t="shared" si="1"/>
        <v>3.0892410421006642</v>
      </c>
      <c r="L24" s="263">
        <f t="shared" si="1"/>
        <v>3.2884475720835753</v>
      </c>
      <c r="M24" s="263">
        <f t="shared" si="1"/>
        <v>3.0318841587617831</v>
      </c>
      <c r="N24" s="263">
        <f t="shared" si="1"/>
        <v>2.9795306521950589</v>
      </c>
      <c r="O24" s="263">
        <f t="shared" si="1"/>
        <v>2.7505540728186926</v>
      </c>
      <c r="P24" s="263">
        <f t="shared" si="1"/>
        <v>2.7763838554939837</v>
      </c>
      <c r="Q24" s="263">
        <f t="shared" si="1"/>
        <v>2.8348708614858564</v>
      </c>
      <c r="R24" s="263">
        <f t="shared" si="1"/>
        <v>2.7543016525968094</v>
      </c>
      <c r="S24" s="263">
        <f t="shared" si="1"/>
        <v>3.1238816678741861</v>
      </c>
      <c r="T24" s="263">
        <f t="shared" si="1"/>
        <v>2.9348448415255382</v>
      </c>
      <c r="U24" s="263">
        <f t="shared" si="1"/>
        <v>3.1986576245606084</v>
      </c>
      <c r="V24" s="263">
        <f t="shared" si="1"/>
        <v>2.6795705470676388</v>
      </c>
      <c r="W24" s="263">
        <f t="shared" si="1"/>
        <v>2.4585859209313017</v>
      </c>
      <c r="DA24" s="70"/>
    </row>
    <row r="25" spans="1:105" ht="12" customHeight="1" x14ac:dyDescent="0.25">
      <c r="A25" s="60" t="s">
        <v>2416</v>
      </c>
      <c r="B25" s="264">
        <v>1.5449567037059619</v>
      </c>
      <c r="C25" s="264">
        <v>1.447382337979646</v>
      </c>
      <c r="D25" s="264">
        <v>1.2961155076751509</v>
      </c>
      <c r="E25" s="264">
        <v>1.771335653076906</v>
      </c>
      <c r="F25" s="264">
        <v>1.6233527220891091</v>
      </c>
      <c r="G25" s="264">
        <v>2.1275506387630929</v>
      </c>
      <c r="H25" s="264">
        <v>1.992888135836359</v>
      </c>
      <c r="I25" s="264">
        <v>2.3362338911360152</v>
      </c>
      <c r="J25" s="264">
        <v>2.446440333270258</v>
      </c>
      <c r="K25" s="264">
        <v>2.293740311222026</v>
      </c>
      <c r="L25" s="264">
        <v>2.446482775166416</v>
      </c>
      <c r="M25" s="264">
        <v>2.2132508960806221</v>
      </c>
      <c r="N25" s="264">
        <v>2.1187149967419421</v>
      </c>
      <c r="O25" s="264">
        <v>1.9809452328015009</v>
      </c>
      <c r="P25" s="264">
        <v>1.965870207188436</v>
      </c>
      <c r="Q25" s="264">
        <v>2.0343767866965039</v>
      </c>
      <c r="R25" s="264">
        <v>1.979762814520192</v>
      </c>
      <c r="S25" s="264">
        <v>2.2386629231552848</v>
      </c>
      <c r="T25" s="264">
        <v>2.0882829131320411</v>
      </c>
      <c r="U25" s="264">
        <v>2.288918925263919</v>
      </c>
      <c r="V25" s="264">
        <v>1.909384749299351</v>
      </c>
      <c r="W25" s="264">
        <v>1.746543210297574</v>
      </c>
      <c r="DA25" s="72" t="s">
        <v>2417</v>
      </c>
    </row>
    <row r="26" spans="1:105" ht="12" customHeight="1" x14ac:dyDescent="0.25">
      <c r="A26" s="60" t="s">
        <v>2418</v>
      </c>
      <c r="B26" s="264">
        <v>0.48231725024611022</v>
      </c>
      <c r="C26" s="264">
        <v>0.48951528196660737</v>
      </c>
      <c r="D26" s="264">
        <v>0.46119286891559952</v>
      </c>
      <c r="E26" s="264">
        <v>0.56217400074592716</v>
      </c>
      <c r="F26" s="264">
        <v>0.54429443238549391</v>
      </c>
      <c r="G26" s="264">
        <v>0.6602886317006712</v>
      </c>
      <c r="H26" s="264">
        <v>0.66679222872765942</v>
      </c>
      <c r="I26" s="264">
        <v>0.83474639959966557</v>
      </c>
      <c r="J26" s="264">
        <v>0.88372347832718889</v>
      </c>
      <c r="K26" s="264">
        <v>0.79550073087863815</v>
      </c>
      <c r="L26" s="264">
        <v>0.8419647969171592</v>
      </c>
      <c r="M26" s="264">
        <v>0.81863326268116077</v>
      </c>
      <c r="N26" s="264">
        <v>0.86081565545311689</v>
      </c>
      <c r="O26" s="264">
        <v>0.76960884001719154</v>
      </c>
      <c r="P26" s="264">
        <v>0.81051364830554762</v>
      </c>
      <c r="Q26" s="264">
        <v>0.80049407478935242</v>
      </c>
      <c r="R26" s="264">
        <v>0.7745388380766175</v>
      </c>
      <c r="S26" s="264">
        <v>0.88521874471890116</v>
      </c>
      <c r="T26" s="264">
        <v>0.84656192839349687</v>
      </c>
      <c r="U26" s="264">
        <v>0.90973869929668916</v>
      </c>
      <c r="V26" s="264">
        <v>0.77018579776828788</v>
      </c>
      <c r="W26" s="264">
        <v>0.71204271063372782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5.8947888602171936</v>
      </c>
      <c r="C27" s="263">
        <f t="shared" si="2"/>
        <v>5.6089765837409686</v>
      </c>
      <c r="D27" s="263">
        <f t="shared" si="2"/>
        <v>5.0564338533630835</v>
      </c>
      <c r="E27" s="263">
        <f t="shared" si="2"/>
        <v>6.8712345954041965</v>
      </c>
      <c r="F27" s="263">
        <f t="shared" si="2"/>
        <v>6.244811731878718</v>
      </c>
      <c r="G27" s="263">
        <f t="shared" si="2"/>
        <v>8.0377042085157164</v>
      </c>
      <c r="H27" s="263">
        <f t="shared" si="2"/>
        <v>7.5965653301872731</v>
      </c>
      <c r="I27" s="263">
        <f t="shared" si="2"/>
        <v>9.0756181433614316</v>
      </c>
      <c r="J27" s="263">
        <f t="shared" si="2"/>
        <v>9.5567868570491292</v>
      </c>
      <c r="K27" s="263">
        <f t="shared" si="2"/>
        <v>8.8202099259736659</v>
      </c>
      <c r="L27" s="263">
        <f t="shared" si="2"/>
        <v>9.3922572271186802</v>
      </c>
      <c r="M27" s="263">
        <f t="shared" si="2"/>
        <v>8.6979243933916557</v>
      </c>
      <c r="N27" s="263">
        <f t="shared" si="2"/>
        <v>8.6943788889806122</v>
      </c>
      <c r="O27" s="263">
        <f t="shared" si="2"/>
        <v>7.9548238269386697</v>
      </c>
      <c r="P27" s="263">
        <f t="shared" si="2"/>
        <v>8.0946283715441663</v>
      </c>
      <c r="Q27" s="263">
        <f t="shared" si="2"/>
        <v>8.2151561957586949</v>
      </c>
      <c r="R27" s="263">
        <f t="shared" si="2"/>
        <v>7.9747474011100543</v>
      </c>
      <c r="S27" s="263">
        <f t="shared" si="2"/>
        <v>9.0349269833701342</v>
      </c>
      <c r="T27" s="263">
        <f t="shared" si="2"/>
        <v>8.5418965527140998</v>
      </c>
      <c r="U27" s="263">
        <f t="shared" si="2"/>
        <v>9.250590393125389</v>
      </c>
      <c r="V27" s="263">
        <f t="shared" si="2"/>
        <v>7.8009080674119229</v>
      </c>
      <c r="W27" s="263">
        <f t="shared" si="2"/>
        <v>7.1918545839030914</v>
      </c>
      <c r="DA27" s="70"/>
    </row>
    <row r="28" spans="1:105" ht="12" customHeight="1" x14ac:dyDescent="0.25">
      <c r="A28" s="60" t="s">
        <v>2421</v>
      </c>
      <c r="B28" s="331">
        <v>4.269162395729686</v>
      </c>
      <c r="C28" s="331">
        <v>3.6581185464041801</v>
      </c>
      <c r="D28" s="331">
        <v>2.9833719112432751</v>
      </c>
      <c r="E28" s="331">
        <v>4.9140997519573064</v>
      </c>
      <c r="F28" s="331">
        <v>4.0009101424757567</v>
      </c>
      <c r="G28" s="331">
        <v>5.7326766519597001</v>
      </c>
      <c r="H28" s="331">
        <v>4.8658621403334941</v>
      </c>
      <c r="I28" s="331">
        <v>5.2121429280596816</v>
      </c>
      <c r="J28" s="331">
        <v>5.3612495905734807</v>
      </c>
      <c r="K28" s="331">
        <v>5.3650133757025058</v>
      </c>
      <c r="L28" s="331">
        <v>5.7787720503344717</v>
      </c>
      <c r="M28" s="331">
        <v>4.6690315305518393</v>
      </c>
      <c r="N28" s="331">
        <v>3.6595703511659461</v>
      </c>
      <c r="O28" s="331">
        <v>3.8360458646025442</v>
      </c>
      <c r="P28" s="331">
        <v>3.232776851879239</v>
      </c>
      <c r="Q28" s="331">
        <v>3.8105722765055932</v>
      </c>
      <c r="R28" s="331">
        <v>3.751397518070549</v>
      </c>
      <c r="S28" s="331">
        <v>4.0930507922695458</v>
      </c>
      <c r="T28" s="331">
        <v>3.6262973107143051</v>
      </c>
      <c r="U28" s="331">
        <v>4.097375634450148</v>
      </c>
      <c r="V28" s="331">
        <v>3.3709576000432859</v>
      </c>
      <c r="W28" s="331">
        <v>3.0494700847640388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0.1811018409189171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0.46236174718746142</v>
      </c>
      <c r="F30" s="232">
        <v>0</v>
      </c>
      <c r="G30" s="232">
        <v>0</v>
      </c>
      <c r="H30" s="232">
        <v>0</v>
      </c>
      <c r="I30" s="232">
        <v>0</v>
      </c>
      <c r="J30" s="232">
        <v>0.41176103240443018</v>
      </c>
      <c r="K30" s="232">
        <v>0</v>
      </c>
      <c r="L30" s="232">
        <v>0.41488389224654282</v>
      </c>
      <c r="M30" s="232">
        <v>0.39671586945330611</v>
      </c>
      <c r="N30" s="232">
        <v>0.37541301264043098</v>
      </c>
      <c r="O30" s="232">
        <v>0.38317731842164943</v>
      </c>
      <c r="P30" s="232">
        <v>0</v>
      </c>
      <c r="Q30" s="232">
        <v>0.38162990600153912</v>
      </c>
      <c r="R30" s="232">
        <v>0.38409511824591591</v>
      </c>
      <c r="S30" s="232">
        <v>0.30808567818523369</v>
      </c>
      <c r="T30" s="232">
        <v>0.28823160762889982</v>
      </c>
      <c r="U30" s="232">
        <v>0.25422247872022657</v>
      </c>
      <c r="V30" s="232">
        <v>0.39517723276195188</v>
      </c>
      <c r="W30" s="232">
        <v>0.45096066011884001</v>
      </c>
      <c r="DA30" s="71" t="s">
        <v>2424</v>
      </c>
    </row>
    <row r="31" spans="1:105" ht="12" customHeight="1" x14ac:dyDescent="0.25">
      <c r="A31" s="59" t="s">
        <v>160</v>
      </c>
      <c r="B31" s="232">
        <v>1.164516555655728</v>
      </c>
      <c r="C31" s="232">
        <v>1.132452924080197</v>
      </c>
      <c r="D31" s="232">
        <v>0.73424655526614613</v>
      </c>
      <c r="E31" s="232">
        <v>1.606126771590161</v>
      </c>
      <c r="F31" s="232">
        <v>1.190208029024213</v>
      </c>
      <c r="G31" s="232">
        <v>1.2024086875590809</v>
      </c>
      <c r="H31" s="232">
        <v>0.75893356150549307</v>
      </c>
      <c r="I31" s="232">
        <v>0.7271579960899569</v>
      </c>
      <c r="J31" s="232">
        <v>0.73114015297157642</v>
      </c>
      <c r="K31" s="232">
        <v>0.73187610773696132</v>
      </c>
      <c r="L31" s="232">
        <v>0.36820245581846789</v>
      </c>
      <c r="M31" s="232">
        <v>0.35268097695713307</v>
      </c>
      <c r="N31" s="232">
        <v>0.33445778141028598</v>
      </c>
      <c r="O31" s="232">
        <v>0.34109135901675591</v>
      </c>
      <c r="P31" s="232">
        <v>0.324264400716402</v>
      </c>
      <c r="Q31" s="232">
        <v>0.33975538890645662</v>
      </c>
      <c r="R31" s="232">
        <v>0.34184840814509049</v>
      </c>
      <c r="S31" s="232">
        <v>0.24793511749595221</v>
      </c>
      <c r="T31" s="232">
        <v>0.25866768446314248</v>
      </c>
      <c r="U31" s="232">
        <v>0.22559410759825141</v>
      </c>
      <c r="V31" s="232">
        <v>0.19916058040749129</v>
      </c>
      <c r="W31" s="232">
        <v>0.20347914669862849</v>
      </c>
      <c r="DA31" s="71" t="s">
        <v>2425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3.1046458400739581</v>
      </c>
      <c r="C33" s="232">
        <v>2.5256656223239831</v>
      </c>
      <c r="D33" s="232">
        <v>2.2491253559771289</v>
      </c>
      <c r="E33" s="232">
        <v>2.845611233179683</v>
      </c>
      <c r="F33" s="232">
        <v>2.8107021134515442</v>
      </c>
      <c r="G33" s="232">
        <v>4.5302679644006192</v>
      </c>
      <c r="H33" s="232">
        <v>4.1069285788280014</v>
      </c>
      <c r="I33" s="232">
        <v>4.3038830910508086</v>
      </c>
      <c r="J33" s="232">
        <v>4.2183484051974736</v>
      </c>
      <c r="K33" s="232">
        <v>4.6331372679655436</v>
      </c>
      <c r="L33" s="232">
        <v>4.9956857022694612</v>
      </c>
      <c r="M33" s="232">
        <v>3.9196346841413998</v>
      </c>
      <c r="N33" s="232">
        <v>2.949699557115228</v>
      </c>
      <c r="O33" s="232">
        <v>3.111777187164138</v>
      </c>
      <c r="P33" s="232">
        <v>2.908512451162836</v>
      </c>
      <c r="Q33" s="232">
        <v>3.0891869815975972</v>
      </c>
      <c r="R33" s="232">
        <v>3.0254539916795422</v>
      </c>
      <c r="S33" s="232">
        <v>3.5370299965883598</v>
      </c>
      <c r="T33" s="232">
        <v>3.0793980186222618</v>
      </c>
      <c r="U33" s="232">
        <v>3.6175590481316702</v>
      </c>
      <c r="V33" s="232">
        <v>2.7766197868738431</v>
      </c>
      <c r="W33" s="232">
        <v>2.39503027794657</v>
      </c>
      <c r="DA33" s="71" t="s">
        <v>2427</v>
      </c>
    </row>
    <row r="34" spans="1:105" ht="12" customHeight="1" x14ac:dyDescent="0.25">
      <c r="A34" s="60" t="s">
        <v>2428</v>
      </c>
      <c r="B34" s="331">
        <v>1.625626464487508</v>
      </c>
      <c r="C34" s="331">
        <v>1.9508580373367881</v>
      </c>
      <c r="D34" s="331">
        <v>2.0730619421198089</v>
      </c>
      <c r="E34" s="331">
        <v>1.95713484344689</v>
      </c>
      <c r="F34" s="331">
        <v>2.2439015894029608</v>
      </c>
      <c r="G34" s="331">
        <v>2.3050275565560172</v>
      </c>
      <c r="H34" s="331">
        <v>2.730703189853779</v>
      </c>
      <c r="I34" s="331">
        <v>3.86347521530175</v>
      </c>
      <c r="J34" s="331">
        <v>4.1955372664756476</v>
      </c>
      <c r="K34" s="331">
        <v>3.4551965502711601</v>
      </c>
      <c r="L34" s="331">
        <v>3.613485176784208</v>
      </c>
      <c r="M34" s="331">
        <v>4.0288928628398164</v>
      </c>
      <c r="N34" s="331">
        <v>5.0348085378146656</v>
      </c>
      <c r="O34" s="331">
        <v>4.118777962336126</v>
      </c>
      <c r="P34" s="331">
        <v>4.8618515196649268</v>
      </c>
      <c r="Q34" s="331">
        <v>4.4045839192531027</v>
      </c>
      <c r="R34" s="331">
        <v>4.2233498830395053</v>
      </c>
      <c r="S34" s="331">
        <v>4.9418761911005884</v>
      </c>
      <c r="T34" s="331">
        <v>4.9155992419997956</v>
      </c>
      <c r="U34" s="331">
        <v>5.1532147586752401</v>
      </c>
      <c r="V34" s="331">
        <v>4.429950467368637</v>
      </c>
      <c r="W34" s="331">
        <v>4.1423844991390526</v>
      </c>
      <c r="DA34" s="72" t="s">
        <v>2429</v>
      </c>
    </row>
    <row r="35" spans="1:105" ht="12" customHeight="1" x14ac:dyDescent="0.25">
      <c r="A35" s="57" t="s">
        <v>2430</v>
      </c>
      <c r="B35" s="263">
        <v>3.5767244250387629</v>
      </c>
      <c r="C35" s="263">
        <v>3.3866327084208909</v>
      </c>
      <c r="D35" s="263">
        <v>3.0237915846130852</v>
      </c>
      <c r="E35" s="263">
        <v>4.5369742358212157</v>
      </c>
      <c r="F35" s="263">
        <v>4.1982897878581893</v>
      </c>
      <c r="G35" s="263">
        <v>5.2563512293707753</v>
      </c>
      <c r="H35" s="263">
        <v>4.7514215921202672</v>
      </c>
      <c r="I35" s="263">
        <v>5.4876922716039864</v>
      </c>
      <c r="J35" s="263">
        <v>5.8997705759092041</v>
      </c>
      <c r="K35" s="263">
        <v>5.265386871921117</v>
      </c>
      <c r="L35" s="263">
        <v>5.6635575173478934</v>
      </c>
      <c r="M35" s="263">
        <v>5.1271955806695084</v>
      </c>
      <c r="N35" s="263">
        <v>5.0979845411072704</v>
      </c>
      <c r="O35" s="263">
        <v>4.6095594549334518</v>
      </c>
      <c r="P35" s="263">
        <v>4.5853139561292036</v>
      </c>
      <c r="Q35" s="263">
        <v>4.7912482587961351</v>
      </c>
      <c r="R35" s="263">
        <v>4.6758041272038753</v>
      </c>
      <c r="S35" s="263">
        <v>5.221290959197483</v>
      </c>
      <c r="T35" s="263">
        <v>4.8984095105949654</v>
      </c>
      <c r="U35" s="263">
        <v>5.3626317923730316</v>
      </c>
      <c r="V35" s="263">
        <v>4.51162555811604</v>
      </c>
      <c r="W35" s="263">
        <v>4.1565367617120952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0.17905722295933019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0.34373567463590787</v>
      </c>
      <c r="F38" s="231">
        <v>0</v>
      </c>
      <c r="G38" s="231">
        <v>0</v>
      </c>
      <c r="H38" s="231">
        <v>0</v>
      </c>
      <c r="I38" s="231">
        <v>0</v>
      </c>
      <c r="J38" s="231">
        <v>0.39992026035190781</v>
      </c>
      <c r="K38" s="231">
        <v>0</v>
      </c>
      <c r="L38" s="231">
        <v>0.39461139860952432</v>
      </c>
      <c r="M38" s="231">
        <v>0.42549703738630151</v>
      </c>
      <c r="N38" s="231">
        <v>0.4617118939291035</v>
      </c>
      <c r="O38" s="231">
        <v>0.44851257411206957</v>
      </c>
      <c r="P38" s="231">
        <v>0</v>
      </c>
      <c r="Q38" s="231">
        <v>0.45114317522306108</v>
      </c>
      <c r="R38" s="231">
        <v>0.44695231440328481</v>
      </c>
      <c r="S38" s="231">
        <v>0.37376079588748717</v>
      </c>
      <c r="T38" s="231">
        <v>0.36572423776505708</v>
      </c>
      <c r="U38" s="231">
        <v>0.31021215587683432</v>
      </c>
      <c r="V38" s="231">
        <v>0.49079543684444021</v>
      </c>
      <c r="W38" s="231">
        <v>0.56647091901562852</v>
      </c>
      <c r="DA38" s="73" t="s">
        <v>2434</v>
      </c>
    </row>
    <row r="39" spans="1:105" ht="12" customHeight="1" x14ac:dyDescent="0.25">
      <c r="A39" s="46" t="s">
        <v>160</v>
      </c>
      <c r="B39" s="231">
        <v>0.97563747215194585</v>
      </c>
      <c r="C39" s="231">
        <v>1.033608518038688</v>
      </c>
      <c r="D39" s="231">
        <v>0.72656649284695229</v>
      </c>
      <c r="E39" s="231">
        <v>1.1940500544036099</v>
      </c>
      <c r="F39" s="231">
        <v>0.92918728839583864</v>
      </c>
      <c r="G39" s="231">
        <v>0.90712849780556737</v>
      </c>
      <c r="H39" s="231">
        <v>0.66284382152751808</v>
      </c>
      <c r="I39" s="231">
        <v>0.71894846994312755</v>
      </c>
      <c r="J39" s="231">
        <v>0.71011518166909604</v>
      </c>
      <c r="K39" s="231">
        <v>0.71176369790918204</v>
      </c>
      <c r="L39" s="231">
        <v>0.35021095968615051</v>
      </c>
      <c r="M39" s="231">
        <v>0.3782674765306544</v>
      </c>
      <c r="N39" s="231">
        <v>0.41134199000761629</v>
      </c>
      <c r="O39" s="231">
        <v>0.39925057169392653</v>
      </c>
      <c r="P39" s="231">
        <v>0.43118482160098892</v>
      </c>
      <c r="Q39" s="231">
        <v>0.40164128266663301</v>
      </c>
      <c r="R39" s="231">
        <v>0.3977919268885462</v>
      </c>
      <c r="S39" s="231">
        <v>0.3007878437894429</v>
      </c>
      <c r="T39" s="231">
        <v>0.32821189359820169</v>
      </c>
      <c r="U39" s="231">
        <v>0.2752787040054776</v>
      </c>
      <c r="V39" s="231">
        <v>0.2473500393231616</v>
      </c>
      <c r="W39" s="231">
        <v>0.25559883471989031</v>
      </c>
      <c r="DA39" s="73" t="s">
        <v>2435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1.6766981941681681E-2</v>
      </c>
      <c r="W41" s="231">
        <v>1.0318142733348841E-3</v>
      </c>
      <c r="DA41" s="73" t="s">
        <v>2437</v>
      </c>
    </row>
    <row r="42" spans="1:105" ht="12" customHeight="1" x14ac:dyDescent="0.25">
      <c r="A42" s="46" t="s">
        <v>162</v>
      </c>
      <c r="B42" s="231">
        <v>2.601086952886817</v>
      </c>
      <c r="C42" s="231">
        <v>2.3052167957196992</v>
      </c>
      <c r="D42" s="231">
        <v>2.2255999842901808</v>
      </c>
      <c r="E42" s="231">
        <v>2.115525566157956</v>
      </c>
      <c r="F42" s="231">
        <v>2.194295964737909</v>
      </c>
      <c r="G42" s="231">
        <v>3.4177523962720811</v>
      </c>
      <c r="H42" s="231">
        <v>3.586944064683097</v>
      </c>
      <c r="I42" s="231">
        <v>4.2552927696091576</v>
      </c>
      <c r="J42" s="231">
        <v>4.0970438183782791</v>
      </c>
      <c r="K42" s="231">
        <v>4.5058157793466407</v>
      </c>
      <c r="L42" s="231">
        <v>4.751581246771293</v>
      </c>
      <c r="M42" s="231">
        <v>4.2039985646076072</v>
      </c>
      <c r="N42" s="231">
        <v>3.6277681464972091</v>
      </c>
      <c r="O42" s="231">
        <v>3.6423638069892301</v>
      </c>
      <c r="P42" s="231">
        <v>3.86754272010183</v>
      </c>
      <c r="Q42" s="231">
        <v>3.6518773864909422</v>
      </c>
      <c r="R42" s="231">
        <v>3.5205697741674049</v>
      </c>
      <c r="S42" s="231">
        <v>4.2910243487785173</v>
      </c>
      <c r="T42" s="231">
        <v>3.9073108685077238</v>
      </c>
      <c r="U42" s="231">
        <v>4.4142862463695582</v>
      </c>
      <c r="V42" s="231">
        <v>3.4484585858481469</v>
      </c>
      <c r="W42" s="231">
        <v>3.0084996821255312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4.7807394662504367E-2</v>
      </c>
      <c r="D44" s="231">
        <v>7.1625107475951313E-2</v>
      </c>
      <c r="E44" s="231">
        <v>7.1625107476848929E-2</v>
      </c>
      <c r="F44" s="231">
        <v>7.1625107474036775E-2</v>
      </c>
      <c r="G44" s="231">
        <v>7.1625107477076927E-2</v>
      </c>
      <c r="H44" s="231">
        <v>0.2388650042881412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2.390369733148871E-2</v>
      </c>
      <c r="O44" s="231">
        <v>2.3903697332200682E-2</v>
      </c>
      <c r="P44" s="231">
        <v>9.5528804808795581E-2</v>
      </c>
      <c r="Q44" s="231">
        <v>9.5528804805166151E-2</v>
      </c>
      <c r="R44" s="231">
        <v>7.1625107472524069E-2</v>
      </c>
      <c r="S44" s="231">
        <v>3.5941530521241057E-2</v>
      </c>
      <c r="T44" s="231">
        <v>3.4479793634351032E-2</v>
      </c>
      <c r="U44" s="231">
        <v>3.5253654338785911E-2</v>
      </c>
      <c r="V44" s="231">
        <v>3.4823731725031191E-2</v>
      </c>
      <c r="W44" s="231">
        <v>7.1109200337329107E-2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0.81203783314689248</v>
      </c>
      <c r="F45" s="231">
        <v>1.0031814272504049</v>
      </c>
      <c r="G45" s="231">
        <v>0.85984522781604966</v>
      </c>
      <c r="H45" s="231">
        <v>0.26276870162151172</v>
      </c>
      <c r="I45" s="231">
        <v>0.33439380909237038</v>
      </c>
      <c r="J45" s="231">
        <v>0.69269131550992158</v>
      </c>
      <c r="K45" s="231">
        <v>4.7807394665293892E-2</v>
      </c>
      <c r="L45" s="231">
        <v>0.16715391228092569</v>
      </c>
      <c r="M45" s="231">
        <v>0.119432502144944</v>
      </c>
      <c r="N45" s="231">
        <v>0.57325881334185336</v>
      </c>
      <c r="O45" s="231">
        <v>9.5528804806025047E-2</v>
      </c>
      <c r="P45" s="231">
        <v>0.19105760961759119</v>
      </c>
      <c r="Q45" s="231">
        <v>0.1910576096103323</v>
      </c>
      <c r="R45" s="231">
        <v>0.2388650042721151</v>
      </c>
      <c r="S45" s="231">
        <v>0.21977644022079471</v>
      </c>
      <c r="T45" s="231">
        <v>0.26268271708963198</v>
      </c>
      <c r="U45" s="231">
        <v>0.32760103178237659</v>
      </c>
      <c r="V45" s="231">
        <v>0.27343078243357832</v>
      </c>
      <c r="W45" s="231">
        <v>0.25382631124038152</v>
      </c>
      <c r="DA45" s="73" t="s">
        <v>2441</v>
      </c>
    </row>
    <row r="46" spans="1:105" ht="12" customHeight="1" x14ac:dyDescent="0.25">
      <c r="A46" s="57" t="s">
        <v>2442</v>
      </c>
      <c r="B46" s="263">
        <v>2.2697282364522819</v>
      </c>
      <c r="C46" s="263">
        <v>2.30360132690168</v>
      </c>
      <c r="D46" s="263">
        <v>2.1703193831322318</v>
      </c>
      <c r="E46" s="263">
        <v>2.6455247093925962</v>
      </c>
      <c r="F46" s="263">
        <v>2.5613855641670291</v>
      </c>
      <c r="G46" s="263">
        <v>3.1072406197678641</v>
      </c>
      <c r="H46" s="263">
        <v>3.137845782247807</v>
      </c>
      <c r="I46" s="263">
        <v>3.9282183510572479</v>
      </c>
      <c r="J46" s="263">
        <v>4.1586987215397118</v>
      </c>
      <c r="K46" s="263">
        <v>3.7435328511935899</v>
      </c>
      <c r="L46" s="263">
        <v>3.96218727961016</v>
      </c>
      <c r="M46" s="263">
        <v>3.852391824381932</v>
      </c>
      <c r="N46" s="263">
        <v>4.0508972021323126</v>
      </c>
      <c r="O46" s="263">
        <v>3.621688658904429</v>
      </c>
      <c r="P46" s="263">
        <v>3.814181874379047</v>
      </c>
      <c r="Q46" s="263">
        <v>3.7670309401851858</v>
      </c>
      <c r="R46" s="263">
        <v>3.6448886497723159</v>
      </c>
      <c r="S46" s="263">
        <v>4.165735269265415</v>
      </c>
      <c r="T46" s="263">
        <v>3.9838208394988071</v>
      </c>
      <c r="U46" s="263">
        <v>4.2811232908079466</v>
      </c>
      <c r="V46" s="263">
        <v>3.6244037542037071</v>
      </c>
      <c r="W46" s="263">
        <v>3.3507892265116599</v>
      </c>
      <c r="DA46" s="70" t="s">
        <v>2443</v>
      </c>
    </row>
    <row r="47" spans="1:105" ht="12" customHeight="1" x14ac:dyDescent="0.25">
      <c r="A47" s="41" t="s">
        <v>2444</v>
      </c>
      <c r="B47" s="352">
        <v>1.536959368246088</v>
      </c>
      <c r="C47" s="352">
        <v>1.559896723856125</v>
      </c>
      <c r="D47" s="352">
        <v>1.4696440985397601</v>
      </c>
      <c r="E47" s="352">
        <v>1.7914320845666329</v>
      </c>
      <c r="F47" s="352">
        <v>1.7344567844343199</v>
      </c>
      <c r="G47" s="352">
        <v>2.1040856360018232</v>
      </c>
      <c r="H47" s="352">
        <v>2.124810095624253</v>
      </c>
      <c r="I47" s="352">
        <v>2.6600153702148148</v>
      </c>
      <c r="J47" s="352">
        <v>2.8160864623044781</v>
      </c>
      <c r="K47" s="352">
        <v>2.5349545348972171</v>
      </c>
      <c r="L47" s="352">
        <v>2.6830176231410432</v>
      </c>
      <c r="M47" s="352">
        <v>2.6086690069526859</v>
      </c>
      <c r="N47" s="352">
        <v>2.7430880510835189</v>
      </c>
      <c r="O47" s="352">
        <v>2.4524470479665719</v>
      </c>
      <c r="P47" s="352">
        <v>2.5827949222609679</v>
      </c>
      <c r="Q47" s="352">
        <v>2.5508663993360909</v>
      </c>
      <c r="R47" s="352">
        <v>2.4681570535676629</v>
      </c>
      <c r="S47" s="352">
        <v>2.8208513005672451</v>
      </c>
      <c r="T47" s="352">
        <v>2.6976669111066109</v>
      </c>
      <c r="U47" s="352">
        <v>2.8989869548032692</v>
      </c>
      <c r="V47" s="352">
        <v>2.4542855901712661</v>
      </c>
      <c r="W47" s="352">
        <v>2.269005958508473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1.0000000000000002</v>
      </c>
      <c r="D51" s="234">
        <f t="shared" si="3"/>
        <v>1</v>
      </c>
      <c r="E51" s="234">
        <f t="shared" si="3"/>
        <v>1</v>
      </c>
      <c r="F51" s="234">
        <f t="shared" si="3"/>
        <v>0.99999999999999978</v>
      </c>
      <c r="G51" s="234">
        <f t="shared" si="3"/>
        <v>1</v>
      </c>
      <c r="H51" s="234">
        <f t="shared" si="3"/>
        <v>0.99999999999999989</v>
      </c>
      <c r="I51" s="234">
        <f t="shared" si="3"/>
        <v>1.0000000000000002</v>
      </c>
      <c r="J51" s="234">
        <f t="shared" si="3"/>
        <v>1.0000000000000004</v>
      </c>
      <c r="K51" s="234">
        <f t="shared" si="3"/>
        <v>0.99999999999999989</v>
      </c>
      <c r="L51" s="234">
        <f t="shared" si="3"/>
        <v>1</v>
      </c>
      <c r="M51" s="234">
        <f t="shared" si="3"/>
        <v>1.0000000000000002</v>
      </c>
      <c r="N51" s="234">
        <f t="shared" si="3"/>
        <v>0.99999999999999978</v>
      </c>
      <c r="O51" s="234">
        <f t="shared" si="3"/>
        <v>0.99999999999999989</v>
      </c>
      <c r="P51" s="234">
        <f t="shared" si="3"/>
        <v>1.0000000000000002</v>
      </c>
      <c r="Q51" s="234">
        <f t="shared" si="3"/>
        <v>1</v>
      </c>
      <c r="R51" s="234">
        <f t="shared" si="3"/>
        <v>1.0000000000000002</v>
      </c>
      <c r="S51" s="234">
        <f t="shared" si="3"/>
        <v>1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2.1043505308951316E-2</v>
      </c>
      <c r="C52" s="301">
        <f t="shared" si="4"/>
        <v>2.2048890326285295E-2</v>
      </c>
      <c r="D52" s="301">
        <f t="shared" si="4"/>
        <v>2.2766841891574751E-2</v>
      </c>
      <c r="E52" s="301">
        <f t="shared" si="4"/>
        <v>2.0781360345689375E-2</v>
      </c>
      <c r="F52" s="301">
        <f t="shared" si="4"/>
        <v>2.1636366014997219E-2</v>
      </c>
      <c r="G52" s="301">
        <f t="shared" si="4"/>
        <v>2.0830801859849094E-2</v>
      </c>
      <c r="H52" s="301">
        <f t="shared" si="4"/>
        <v>2.1989058146579237E-2</v>
      </c>
      <c r="I52" s="301">
        <f t="shared" si="4"/>
        <v>2.2853431379244213E-2</v>
      </c>
      <c r="J52" s="301">
        <f t="shared" si="4"/>
        <v>2.2873637547107192E-2</v>
      </c>
      <c r="K52" s="301">
        <f t="shared" si="4"/>
        <v>2.2578413825872886E-2</v>
      </c>
      <c r="L52" s="301">
        <f t="shared" si="4"/>
        <v>2.2452632431776191E-2</v>
      </c>
      <c r="M52" s="301">
        <f t="shared" si="4"/>
        <v>2.3319669912421279E-2</v>
      </c>
      <c r="N52" s="301">
        <f t="shared" si="4"/>
        <v>2.4200474260916122E-2</v>
      </c>
      <c r="O52" s="301">
        <f t="shared" si="4"/>
        <v>2.3844272144171268E-2</v>
      </c>
      <c r="P52" s="301">
        <f t="shared" si="4"/>
        <v>2.4502327445026593E-2</v>
      </c>
      <c r="Q52" s="301">
        <f t="shared" si="4"/>
        <v>2.3942839732701553E-2</v>
      </c>
      <c r="R52" s="301">
        <f t="shared" si="4"/>
        <v>2.3869177368001794E-2</v>
      </c>
      <c r="S52" s="301">
        <f t="shared" si="4"/>
        <v>2.4059740154095951E-2</v>
      </c>
      <c r="T52" s="301">
        <f t="shared" si="4"/>
        <v>2.4288737960105316E-2</v>
      </c>
      <c r="U52" s="301">
        <f t="shared" si="4"/>
        <v>2.4109570034477404E-2</v>
      </c>
      <c r="V52" s="301">
        <f t="shared" si="4"/>
        <v>2.4198279603060313E-2</v>
      </c>
      <c r="W52" s="301">
        <f t="shared" si="4"/>
        <v>2.425782923961543E-2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2.86191672201738E-2</v>
      </c>
      <c r="C53" s="235">
        <f t="shared" si="5"/>
        <v>2.9986490843747993E-2</v>
      </c>
      <c r="D53" s="235">
        <f t="shared" si="5"/>
        <v>3.0962904972541661E-2</v>
      </c>
      <c r="E53" s="235">
        <f t="shared" si="5"/>
        <v>2.8262650070137549E-2</v>
      </c>
      <c r="F53" s="235">
        <f t="shared" si="5"/>
        <v>2.9425457780396212E-2</v>
      </c>
      <c r="G53" s="235">
        <f t="shared" si="5"/>
        <v>2.8329890529394771E-2</v>
      </c>
      <c r="H53" s="235">
        <f t="shared" si="5"/>
        <v>2.9905119079347762E-2</v>
      </c>
      <c r="I53" s="235">
        <f t="shared" si="5"/>
        <v>3.108066667577215E-2</v>
      </c>
      <c r="J53" s="235">
        <f t="shared" si="5"/>
        <v>3.1108147064065776E-2</v>
      </c>
      <c r="K53" s="235">
        <f t="shared" si="5"/>
        <v>3.070664280318712E-2</v>
      </c>
      <c r="L53" s="235">
        <f t="shared" si="5"/>
        <v>3.0535580107215601E-2</v>
      </c>
      <c r="M53" s="235">
        <f t="shared" si="5"/>
        <v>3.1714751080892944E-2</v>
      </c>
      <c r="N53" s="235">
        <f t="shared" si="5"/>
        <v>3.2912644994845926E-2</v>
      </c>
      <c r="O53" s="235">
        <f t="shared" si="5"/>
        <v>3.24282101160729E-2</v>
      </c>
      <c r="P53" s="235">
        <f t="shared" si="5"/>
        <v>3.3323165325236173E-2</v>
      </c>
      <c r="Q53" s="235">
        <f t="shared" si="5"/>
        <v>3.2562262036474117E-2</v>
      </c>
      <c r="R53" s="235">
        <f t="shared" si="5"/>
        <v>3.2462081220482442E-2</v>
      </c>
      <c r="S53" s="235">
        <f t="shared" si="5"/>
        <v>3.2721246609570501E-2</v>
      </c>
      <c r="T53" s="235">
        <f t="shared" si="5"/>
        <v>3.3032683625743242E-2</v>
      </c>
      <c r="U53" s="235">
        <f t="shared" si="5"/>
        <v>3.2789015246889257E-2</v>
      </c>
      <c r="V53" s="235">
        <f t="shared" si="5"/>
        <v>3.290966026016201E-2</v>
      </c>
      <c r="W53" s="235">
        <f t="shared" si="5"/>
        <v>3.2990647765876978E-2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3.5353088919038232E-2</v>
      </c>
      <c r="C54" s="235">
        <f t="shared" si="6"/>
        <v>3.7042135748159295E-2</v>
      </c>
      <c r="D54" s="235">
        <f t="shared" si="6"/>
        <v>3.8248294377845576E-2</v>
      </c>
      <c r="E54" s="235">
        <f t="shared" si="6"/>
        <v>3.4912685380758153E-2</v>
      </c>
      <c r="F54" s="235">
        <f t="shared" si="6"/>
        <v>3.6349094905195327E-2</v>
      </c>
      <c r="G54" s="235">
        <f t="shared" si="6"/>
        <v>3.4995747124546478E-2</v>
      </c>
      <c r="H54" s="235">
        <f t="shared" si="6"/>
        <v>3.6941617686253141E-2</v>
      </c>
      <c r="I54" s="235">
        <f t="shared" si="6"/>
        <v>3.8393764717130276E-2</v>
      </c>
      <c r="J54" s="235">
        <f t="shared" si="6"/>
        <v>3.8427711079140087E-2</v>
      </c>
      <c r="K54" s="235">
        <f t="shared" si="6"/>
        <v>3.7931735227466463E-2</v>
      </c>
      <c r="L54" s="235">
        <f t="shared" si="6"/>
        <v>3.7720422485384007E-2</v>
      </c>
      <c r="M54" s="235">
        <f t="shared" si="6"/>
        <v>3.9177045452867779E-2</v>
      </c>
      <c r="N54" s="235">
        <f t="shared" si="6"/>
        <v>4.0656796758339095E-2</v>
      </c>
      <c r="O54" s="235">
        <f t="shared" si="6"/>
        <v>4.0058377202207715E-2</v>
      </c>
      <c r="P54" s="235">
        <f t="shared" si="6"/>
        <v>4.1163910107644662E-2</v>
      </c>
      <c r="Q54" s="235">
        <f t="shared" si="6"/>
        <v>4.0223970750938587E-2</v>
      </c>
      <c r="R54" s="235">
        <f t="shared" si="6"/>
        <v>4.0100217978243001E-2</v>
      </c>
      <c r="S54" s="235">
        <f t="shared" si="6"/>
        <v>4.0420363458881219E-2</v>
      </c>
      <c r="T54" s="235">
        <f t="shared" si="6"/>
        <v>4.0805079772976906E-2</v>
      </c>
      <c r="U54" s="235">
        <f t="shared" si="6"/>
        <v>4.0504077657922036E-2</v>
      </c>
      <c r="V54" s="235">
        <f t="shared" si="6"/>
        <v>4.0653109733141318E-2</v>
      </c>
      <c r="W54" s="235">
        <f t="shared" si="6"/>
        <v>4.0753153122553919E-2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2.1885245521309375E-2</v>
      </c>
      <c r="C55" s="235">
        <f t="shared" si="7"/>
        <v>2.2930845939336704E-2</v>
      </c>
      <c r="D55" s="235">
        <f t="shared" si="7"/>
        <v>2.3677515567237736E-2</v>
      </c>
      <c r="E55" s="235">
        <f t="shared" si="7"/>
        <v>2.1612614759516948E-2</v>
      </c>
      <c r="F55" s="235">
        <f t="shared" si="7"/>
        <v>2.250182065559711E-2</v>
      </c>
      <c r="G55" s="235">
        <f t="shared" si="7"/>
        <v>2.1664033934243061E-2</v>
      </c>
      <c r="H55" s="235">
        <f t="shared" si="7"/>
        <v>2.2868620472442407E-2</v>
      </c>
      <c r="I55" s="235">
        <f t="shared" si="7"/>
        <v>2.3767568634413986E-2</v>
      </c>
      <c r="J55" s="235">
        <f t="shared" si="7"/>
        <v>2.378858304899149E-2</v>
      </c>
      <c r="K55" s="235">
        <f t="shared" si="7"/>
        <v>2.3481550378907801E-2</v>
      </c>
      <c r="L55" s="235">
        <f t="shared" si="7"/>
        <v>2.3350737729047229E-2</v>
      </c>
      <c r="M55" s="235">
        <f t="shared" si="7"/>
        <v>2.4252456708918135E-2</v>
      </c>
      <c r="N55" s="235">
        <f t="shared" si="7"/>
        <v>2.5168493231352774E-2</v>
      </c>
      <c r="O55" s="235">
        <f t="shared" si="7"/>
        <v>2.4798043029938106E-2</v>
      </c>
      <c r="P55" s="235">
        <f t="shared" si="7"/>
        <v>2.5482420542827653E-2</v>
      </c>
      <c r="Q55" s="235">
        <f t="shared" si="7"/>
        <v>2.4900553322009609E-2</v>
      </c>
      <c r="R55" s="235">
        <f t="shared" si="7"/>
        <v>2.4823944462721865E-2</v>
      </c>
      <c r="S55" s="235">
        <f t="shared" si="7"/>
        <v>2.5022129760259786E-2</v>
      </c>
      <c r="T55" s="235">
        <f t="shared" si="7"/>
        <v>2.5260287478509526E-2</v>
      </c>
      <c r="U55" s="235">
        <f t="shared" si="7"/>
        <v>2.5073952835856492E-2</v>
      </c>
      <c r="V55" s="235">
        <f t="shared" si="7"/>
        <v>2.5166210787182727E-2</v>
      </c>
      <c r="W55" s="235">
        <f t="shared" si="7"/>
        <v>2.5228142409200037E-2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2.8332015474460577E-2</v>
      </c>
      <c r="C56" s="302">
        <f t="shared" si="8"/>
        <v>2.7830950379996798E-2</v>
      </c>
      <c r="D56" s="302">
        <f t="shared" si="8"/>
        <v>2.7497199561757113E-2</v>
      </c>
      <c r="E56" s="302">
        <f t="shared" si="8"/>
        <v>2.7638940095418358E-2</v>
      </c>
      <c r="F56" s="302">
        <f t="shared" si="8"/>
        <v>2.7345993409785298E-2</v>
      </c>
      <c r="G56" s="302">
        <f t="shared" si="8"/>
        <v>2.793367751860484E-2</v>
      </c>
      <c r="H56" s="302">
        <f t="shared" si="8"/>
        <v>2.7596709531797242E-2</v>
      </c>
      <c r="I56" s="302">
        <f t="shared" si="8"/>
        <v>2.7284828850977612E-2</v>
      </c>
      <c r="J56" s="302">
        <f t="shared" si="8"/>
        <v>2.7058969112576922E-2</v>
      </c>
      <c r="K56" s="302">
        <f t="shared" si="8"/>
        <v>2.7577550888099409E-2</v>
      </c>
      <c r="L56" s="302">
        <f t="shared" si="8"/>
        <v>2.7389446392848432E-2</v>
      </c>
      <c r="M56" s="302">
        <f t="shared" si="8"/>
        <v>2.7102757786093657E-2</v>
      </c>
      <c r="N56" s="302">
        <f t="shared" si="8"/>
        <v>2.6771590983749389E-2</v>
      </c>
      <c r="O56" s="302">
        <f t="shared" si="8"/>
        <v>2.696250551795867E-2</v>
      </c>
      <c r="P56" s="302">
        <f t="shared" si="8"/>
        <v>2.6956769750704823E-2</v>
      </c>
      <c r="Q56" s="302">
        <f t="shared" si="8"/>
        <v>2.68909598385094E-2</v>
      </c>
      <c r="R56" s="302">
        <f t="shared" si="8"/>
        <v>2.6886447537813291E-2</v>
      </c>
      <c r="S56" s="302">
        <f t="shared" si="8"/>
        <v>2.6925638272172116E-2</v>
      </c>
      <c r="T56" s="302">
        <f t="shared" si="8"/>
        <v>2.6879847469674419E-2</v>
      </c>
      <c r="U56" s="302">
        <f t="shared" si="8"/>
        <v>2.6906744199662547E-2</v>
      </c>
      <c r="V56" s="302">
        <f t="shared" si="8"/>
        <v>2.6816552207784672E-2</v>
      </c>
      <c r="W56" s="302">
        <f t="shared" si="8"/>
        <v>2.676514271308042E-2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0.18363343363076293</v>
      </c>
      <c r="C57" s="303">
        <f t="shared" si="9"/>
        <v>0.18038578949997924</v>
      </c>
      <c r="D57" s="303">
        <f t="shared" si="9"/>
        <v>0.17822258975212948</v>
      </c>
      <c r="E57" s="303">
        <f t="shared" si="9"/>
        <v>0.18135778566347713</v>
      </c>
      <c r="F57" s="303">
        <f t="shared" si="9"/>
        <v>0.17724254987823804</v>
      </c>
      <c r="G57" s="303">
        <f t="shared" si="9"/>
        <v>0.18105161354651284</v>
      </c>
      <c r="H57" s="303">
        <f t="shared" si="9"/>
        <v>0.1788675617801673</v>
      </c>
      <c r="I57" s="303">
        <f t="shared" si="9"/>
        <v>0.17740721951719202</v>
      </c>
      <c r="J57" s="303">
        <f t="shared" si="9"/>
        <v>0.17661555634481674</v>
      </c>
      <c r="K57" s="303">
        <f t="shared" si="9"/>
        <v>0.17874338538582951</v>
      </c>
      <c r="L57" s="303">
        <f t="shared" si="9"/>
        <v>0.17883047200796395</v>
      </c>
      <c r="M57" s="303">
        <f t="shared" si="9"/>
        <v>0.1769077471034155</v>
      </c>
      <c r="N57" s="303">
        <f t="shared" si="9"/>
        <v>0.17452212573708897</v>
      </c>
      <c r="O57" s="303">
        <f t="shared" si="9"/>
        <v>0.17597168804289959</v>
      </c>
      <c r="P57" s="303">
        <f t="shared" si="9"/>
        <v>0.17471980393975345</v>
      </c>
      <c r="Q57" s="303">
        <f t="shared" si="9"/>
        <v>0.17544119375687686</v>
      </c>
      <c r="R57" s="303">
        <f t="shared" si="9"/>
        <v>0.17547263570091023</v>
      </c>
      <c r="S57" s="303">
        <f t="shared" si="9"/>
        <v>0.1753328086816579</v>
      </c>
      <c r="T57" s="303">
        <f t="shared" si="9"/>
        <v>0.1749841593227198</v>
      </c>
      <c r="U57" s="303">
        <f t="shared" si="9"/>
        <v>0.17504127128002719</v>
      </c>
      <c r="V57" s="303">
        <f t="shared" si="9"/>
        <v>0.17499770621020061</v>
      </c>
      <c r="W57" s="303">
        <f t="shared" si="9"/>
        <v>0.1749383391673765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0.13299220176416818</v>
      </c>
      <c r="C58" s="304">
        <f t="shared" si="10"/>
        <v>0.11764581153546647</v>
      </c>
      <c r="D58" s="304">
        <f t="shared" si="10"/>
        <v>0.10515400450890797</v>
      </c>
      <c r="E58" s="304">
        <f t="shared" si="10"/>
        <v>0.12970161870772137</v>
      </c>
      <c r="F58" s="304">
        <f t="shared" si="10"/>
        <v>0.11355530733874813</v>
      </c>
      <c r="G58" s="304">
        <f t="shared" si="10"/>
        <v>0.12913020072051026</v>
      </c>
      <c r="H58" s="304">
        <f t="shared" si="10"/>
        <v>0.11457084342331617</v>
      </c>
      <c r="I58" s="304">
        <f t="shared" si="10"/>
        <v>0.10188526775662506</v>
      </c>
      <c r="J58" s="304">
        <f t="shared" si="10"/>
        <v>9.9079334226663554E-2</v>
      </c>
      <c r="K58" s="304">
        <f t="shared" si="10"/>
        <v>0.10872310993294904</v>
      </c>
      <c r="L58" s="304">
        <f t="shared" si="10"/>
        <v>0.11002898540767202</v>
      </c>
      <c r="M58" s="304">
        <f t="shared" si="10"/>
        <v>9.4963788125393592E-2</v>
      </c>
      <c r="N58" s="304">
        <f t="shared" si="10"/>
        <v>7.3458496015094729E-2</v>
      </c>
      <c r="O58" s="304">
        <f t="shared" si="10"/>
        <v>8.4858631805033183E-2</v>
      </c>
      <c r="P58" s="304">
        <f t="shared" si="10"/>
        <v>6.9778390287430145E-2</v>
      </c>
      <c r="Q58" s="304">
        <f t="shared" si="10"/>
        <v>8.137780136574263E-2</v>
      </c>
      <c r="R58" s="304">
        <f t="shared" si="10"/>
        <v>8.2544007596537003E-2</v>
      </c>
      <c r="S58" s="304">
        <f t="shared" si="10"/>
        <v>7.9430203786507447E-2</v>
      </c>
      <c r="T58" s="304">
        <f t="shared" si="10"/>
        <v>7.4286147397554486E-2</v>
      </c>
      <c r="U58" s="304">
        <f t="shared" si="10"/>
        <v>7.7531250383646777E-2</v>
      </c>
      <c r="V58" s="304">
        <f t="shared" si="10"/>
        <v>7.5620663984459727E-2</v>
      </c>
      <c r="W58" s="304">
        <f t="shared" si="10"/>
        <v>7.4176865750767262E-2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5.0641231866594721E-2</v>
      </c>
      <c r="C59" s="304">
        <f t="shared" si="11"/>
        <v>6.2739977964512791E-2</v>
      </c>
      <c r="D59" s="304">
        <f t="shared" si="11"/>
        <v>7.3068585243221518E-2</v>
      </c>
      <c r="E59" s="304">
        <f t="shared" si="11"/>
        <v>5.1656166955755763E-2</v>
      </c>
      <c r="F59" s="304">
        <f t="shared" si="11"/>
        <v>6.3687242539489902E-2</v>
      </c>
      <c r="G59" s="304">
        <f t="shared" si="11"/>
        <v>5.1921412826002558E-2</v>
      </c>
      <c r="H59" s="304">
        <f t="shared" si="11"/>
        <v>6.4296718356851107E-2</v>
      </c>
      <c r="I59" s="304">
        <f t="shared" si="11"/>
        <v>7.5521951760566947E-2</v>
      </c>
      <c r="J59" s="304">
        <f t="shared" si="11"/>
        <v>7.7536222118153184E-2</v>
      </c>
      <c r="K59" s="304">
        <f t="shared" si="11"/>
        <v>7.0020275452880462E-2</v>
      </c>
      <c r="L59" s="304">
        <f t="shared" si="11"/>
        <v>6.8801486600291936E-2</v>
      </c>
      <c r="M59" s="304">
        <f t="shared" si="11"/>
        <v>8.1943958978021911E-2</v>
      </c>
      <c r="N59" s="304">
        <f t="shared" si="11"/>
        <v>0.10106362972199423</v>
      </c>
      <c r="O59" s="304">
        <f t="shared" si="11"/>
        <v>9.1113056237866391E-2</v>
      </c>
      <c r="P59" s="304">
        <f t="shared" si="11"/>
        <v>0.1049414136523233</v>
      </c>
      <c r="Q59" s="304">
        <f t="shared" si="11"/>
        <v>9.4063392391134232E-2</v>
      </c>
      <c r="R59" s="304">
        <f t="shared" si="11"/>
        <v>9.2928628104373232E-2</v>
      </c>
      <c r="S59" s="304">
        <f t="shared" si="11"/>
        <v>9.590260489515047E-2</v>
      </c>
      <c r="T59" s="304">
        <f t="shared" si="11"/>
        <v>0.10069801192516532</v>
      </c>
      <c r="U59" s="304">
        <f t="shared" si="11"/>
        <v>9.7510020896380431E-2</v>
      </c>
      <c r="V59" s="304">
        <f t="shared" si="11"/>
        <v>9.9377042225740897E-2</v>
      </c>
      <c r="W59" s="304">
        <f t="shared" si="11"/>
        <v>0.10076147341660924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9.0218977643323275E-2</v>
      </c>
      <c r="C60" s="303">
        <f t="shared" si="12"/>
        <v>8.8987154567154558E-2</v>
      </c>
      <c r="D60" s="303">
        <f t="shared" si="12"/>
        <v>8.8484735897643108E-2</v>
      </c>
      <c r="E60" s="303">
        <f t="shared" si="12"/>
        <v>8.7985881631542667E-2</v>
      </c>
      <c r="F60" s="303">
        <f t="shared" si="12"/>
        <v>8.7889944345802704E-2</v>
      </c>
      <c r="G60" s="303">
        <f t="shared" si="12"/>
        <v>8.9709837736828432E-2</v>
      </c>
      <c r="H60" s="303">
        <f t="shared" si="12"/>
        <v>8.9463465441544751E-2</v>
      </c>
      <c r="I60" s="303">
        <f t="shared" si="12"/>
        <v>8.8550410189608283E-2</v>
      </c>
      <c r="J60" s="303">
        <f t="shared" si="12"/>
        <v>8.7919378747325985E-2</v>
      </c>
      <c r="K60" s="303">
        <f t="shared" si="12"/>
        <v>8.9434444429695864E-2</v>
      </c>
      <c r="L60" s="303">
        <f t="shared" si="12"/>
        <v>8.9446721496020468E-2</v>
      </c>
      <c r="M60" s="303">
        <f t="shared" si="12"/>
        <v>8.8093889948632764E-2</v>
      </c>
      <c r="N60" s="303">
        <f t="shared" si="12"/>
        <v>8.5440100315675574E-2</v>
      </c>
      <c r="O60" s="303">
        <f t="shared" si="12"/>
        <v>8.6922934844724756E-2</v>
      </c>
      <c r="P60" s="303">
        <f t="shared" si="12"/>
        <v>8.5610432115819105E-2</v>
      </c>
      <c r="Q60" s="303">
        <f t="shared" si="12"/>
        <v>8.6487031014775423E-2</v>
      </c>
      <c r="R60" s="303">
        <f t="shared" si="12"/>
        <v>8.6577676505870255E-2</v>
      </c>
      <c r="S60" s="303">
        <f t="shared" si="12"/>
        <v>8.6603426873393743E-2</v>
      </c>
      <c r="T60" s="303">
        <f t="shared" si="12"/>
        <v>8.5887810940833684E-2</v>
      </c>
      <c r="U60" s="303">
        <f t="shared" si="12"/>
        <v>8.6465075385694964E-2</v>
      </c>
      <c r="V60" s="303">
        <f t="shared" si="12"/>
        <v>8.5872548483745342E-2</v>
      </c>
      <c r="W60" s="303">
        <f t="shared" si="12"/>
        <v>8.5434139948641075E-2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6.8754602228192921E-2</v>
      </c>
      <c r="C61" s="304">
        <f t="shared" si="13"/>
        <v>6.649728643434355E-2</v>
      </c>
      <c r="D61" s="304">
        <f t="shared" si="13"/>
        <v>6.5262557168236854E-2</v>
      </c>
      <c r="E61" s="304">
        <f t="shared" si="13"/>
        <v>6.6788894078939509E-2</v>
      </c>
      <c r="F61" s="304">
        <f t="shared" si="13"/>
        <v>6.5820851010505541E-2</v>
      </c>
      <c r="G61" s="304">
        <f t="shared" si="13"/>
        <v>6.8462419839782351E-2</v>
      </c>
      <c r="H61" s="304">
        <f t="shared" si="13"/>
        <v>6.7034626132033925E-2</v>
      </c>
      <c r="I61" s="304">
        <f t="shared" si="13"/>
        <v>6.5239910182779165E-2</v>
      </c>
      <c r="J61" s="304">
        <f t="shared" si="13"/>
        <v>6.4588268449276634E-2</v>
      </c>
      <c r="K61" s="304">
        <f t="shared" si="13"/>
        <v>6.6404462327305513E-2</v>
      </c>
      <c r="L61" s="304">
        <f t="shared" si="13"/>
        <v>6.6545036415608744E-2</v>
      </c>
      <c r="M61" s="304">
        <f t="shared" si="13"/>
        <v>6.4307826637963056E-2</v>
      </c>
      <c r="N61" s="304">
        <f t="shared" si="13"/>
        <v>6.0755616569541121E-2</v>
      </c>
      <c r="O61" s="304">
        <f t="shared" si="13"/>
        <v>6.2601777257670063E-2</v>
      </c>
      <c r="P61" s="304">
        <f t="shared" si="13"/>
        <v>6.0618058121891978E-2</v>
      </c>
      <c r="Q61" s="304">
        <f t="shared" si="13"/>
        <v>6.2065334487419833E-2</v>
      </c>
      <c r="R61" s="304">
        <f t="shared" si="13"/>
        <v>6.223111559050841E-2</v>
      </c>
      <c r="S61" s="304">
        <f t="shared" si="13"/>
        <v>6.2062491916215858E-2</v>
      </c>
      <c r="T61" s="304">
        <f t="shared" si="13"/>
        <v>6.1113298221526245E-2</v>
      </c>
      <c r="U61" s="304">
        <f t="shared" si="13"/>
        <v>6.1873313950528003E-2</v>
      </c>
      <c r="V61" s="304">
        <f t="shared" si="13"/>
        <v>6.1190303288623821E-2</v>
      </c>
      <c r="W61" s="304">
        <f t="shared" si="13"/>
        <v>6.0691154124233336E-2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2.1464375415130361E-2</v>
      </c>
      <c r="C62" s="304">
        <f t="shared" si="14"/>
        <v>2.2489868132811012E-2</v>
      </c>
      <c r="D62" s="304">
        <f t="shared" si="14"/>
        <v>2.3222178729406254E-2</v>
      </c>
      <c r="E62" s="304">
        <f t="shared" si="14"/>
        <v>2.1196987552603172E-2</v>
      </c>
      <c r="F62" s="304">
        <f t="shared" si="14"/>
        <v>2.2069093335297166E-2</v>
      </c>
      <c r="G62" s="304">
        <f t="shared" si="14"/>
        <v>2.1247417897046084E-2</v>
      </c>
      <c r="H62" s="304">
        <f t="shared" si="14"/>
        <v>2.2428839309510836E-2</v>
      </c>
      <c r="I62" s="304">
        <f t="shared" si="14"/>
        <v>2.3310500006829105E-2</v>
      </c>
      <c r="J62" s="304">
        <f t="shared" si="14"/>
        <v>2.3331110298049344E-2</v>
      </c>
      <c r="K62" s="304">
        <f t="shared" si="14"/>
        <v>2.3029982102390351E-2</v>
      </c>
      <c r="L62" s="304">
        <f t="shared" si="14"/>
        <v>2.2901685080411724E-2</v>
      </c>
      <c r="M62" s="304">
        <f t="shared" si="14"/>
        <v>2.3786063310669715E-2</v>
      </c>
      <c r="N62" s="304">
        <f t="shared" si="14"/>
        <v>2.4684483746134456E-2</v>
      </c>
      <c r="O62" s="304">
        <f t="shared" si="14"/>
        <v>2.4321157587054696E-2</v>
      </c>
      <c r="P62" s="304">
        <f t="shared" si="14"/>
        <v>2.4992373993927126E-2</v>
      </c>
      <c r="Q62" s="304">
        <f t="shared" si="14"/>
        <v>2.4421696527355586E-2</v>
      </c>
      <c r="R62" s="304">
        <f t="shared" si="14"/>
        <v>2.4346560915361842E-2</v>
      </c>
      <c r="S62" s="304">
        <f t="shared" si="14"/>
        <v>2.4540934957177882E-2</v>
      </c>
      <c r="T62" s="304">
        <f t="shared" si="14"/>
        <v>2.4774512719307428E-2</v>
      </c>
      <c r="U62" s="304">
        <f t="shared" si="14"/>
        <v>2.4591761435166955E-2</v>
      </c>
      <c r="V62" s="304">
        <f t="shared" si="14"/>
        <v>2.4682245195121525E-2</v>
      </c>
      <c r="W62" s="304">
        <f t="shared" si="14"/>
        <v>2.4742985824407739E-2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0.26233347661537565</v>
      </c>
      <c r="C63" s="303">
        <f t="shared" si="15"/>
        <v>0.25769398499997037</v>
      </c>
      <c r="D63" s="303">
        <f t="shared" si="15"/>
        <v>0.2546036996458993</v>
      </c>
      <c r="E63" s="303">
        <f t="shared" si="15"/>
        <v>0.25908255094782456</v>
      </c>
      <c r="F63" s="303">
        <f t="shared" si="15"/>
        <v>0.25320364268319712</v>
      </c>
      <c r="G63" s="303">
        <f t="shared" si="15"/>
        <v>0.25864516220930395</v>
      </c>
      <c r="H63" s="303">
        <f t="shared" si="15"/>
        <v>0.25552508825738179</v>
      </c>
      <c r="I63" s="303">
        <f t="shared" si="15"/>
        <v>0.25343888502455991</v>
      </c>
      <c r="J63" s="303">
        <f t="shared" si="15"/>
        <v>0.25230793763545251</v>
      </c>
      <c r="K63" s="303">
        <f t="shared" si="15"/>
        <v>0.25534769340832791</v>
      </c>
      <c r="L63" s="303">
        <f t="shared" si="15"/>
        <v>0.25547210286852001</v>
      </c>
      <c r="M63" s="303">
        <f t="shared" si="15"/>
        <v>0.25272535300487925</v>
      </c>
      <c r="N63" s="303">
        <f t="shared" si="15"/>
        <v>0.24931732248155569</v>
      </c>
      <c r="O63" s="303">
        <f t="shared" si="15"/>
        <v>0.25138812577557085</v>
      </c>
      <c r="P63" s="303">
        <f t="shared" si="15"/>
        <v>0.24959971991393354</v>
      </c>
      <c r="Q63" s="303">
        <f t="shared" si="15"/>
        <v>0.25063027679553845</v>
      </c>
      <c r="R63" s="303">
        <f t="shared" si="15"/>
        <v>0.25067519385844322</v>
      </c>
      <c r="S63" s="303">
        <f t="shared" si="15"/>
        <v>0.25047544097379704</v>
      </c>
      <c r="T63" s="303">
        <f t="shared" si="15"/>
        <v>0.24997737046102836</v>
      </c>
      <c r="U63" s="303">
        <f t="shared" si="15"/>
        <v>0.25005895897146735</v>
      </c>
      <c r="V63" s="303">
        <f t="shared" si="15"/>
        <v>0.24999672315742955</v>
      </c>
      <c r="W63" s="303">
        <f t="shared" si="15"/>
        <v>0.24991191309625216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0.18998885966309748</v>
      </c>
      <c r="C64" s="304">
        <f t="shared" si="16"/>
        <v>0.16806544505066637</v>
      </c>
      <c r="D64" s="304">
        <f t="shared" si="16"/>
        <v>0.15022000644129713</v>
      </c>
      <c r="E64" s="304">
        <f t="shared" si="16"/>
        <v>0.18528802672531633</v>
      </c>
      <c r="F64" s="304">
        <f t="shared" si="16"/>
        <v>0.16222186762678298</v>
      </c>
      <c r="G64" s="304">
        <f t="shared" si="16"/>
        <v>0.18447171531501463</v>
      </c>
      <c r="H64" s="304">
        <f t="shared" si="16"/>
        <v>0.16367263346188021</v>
      </c>
      <c r="I64" s="304">
        <f t="shared" si="16"/>
        <v>0.14555038250946434</v>
      </c>
      <c r="J64" s="304">
        <f t="shared" si="16"/>
        <v>0.14154190603809083</v>
      </c>
      <c r="K64" s="304">
        <f t="shared" si="16"/>
        <v>0.15531872847564149</v>
      </c>
      <c r="L64" s="304">
        <f t="shared" si="16"/>
        <v>0.15718426486810291</v>
      </c>
      <c r="M64" s="304">
        <f t="shared" si="16"/>
        <v>0.13566255446484796</v>
      </c>
      <c r="N64" s="304">
        <f t="shared" si="16"/>
        <v>0.10494070859299248</v>
      </c>
      <c r="O64" s="304">
        <f t="shared" si="16"/>
        <v>0.12122661686433317</v>
      </c>
      <c r="P64" s="304">
        <f t="shared" si="16"/>
        <v>9.9683414696328812E-2</v>
      </c>
      <c r="Q64" s="304">
        <f t="shared" si="16"/>
        <v>0.11625400195106096</v>
      </c>
      <c r="R64" s="304">
        <f t="shared" si="16"/>
        <v>0.11792001085219578</v>
      </c>
      <c r="S64" s="304">
        <f t="shared" si="16"/>
        <v>0.11347171969501063</v>
      </c>
      <c r="T64" s="304">
        <f t="shared" si="16"/>
        <v>0.10612306771079218</v>
      </c>
      <c r="U64" s="304">
        <f t="shared" si="16"/>
        <v>0.11075892911949534</v>
      </c>
      <c r="V64" s="304">
        <f t="shared" si="16"/>
        <v>0.10802951997779961</v>
      </c>
      <c r="W64" s="304">
        <f t="shared" si="16"/>
        <v>0.10596695107252467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7.2344616952278215E-2</v>
      </c>
      <c r="C65" s="304">
        <f t="shared" si="17"/>
        <v>8.9628539949303962E-2</v>
      </c>
      <c r="D65" s="304">
        <f t="shared" si="17"/>
        <v>0.10438369320460217</v>
      </c>
      <c r="E65" s="304">
        <f t="shared" si="17"/>
        <v>7.3794524222508234E-2</v>
      </c>
      <c r="F65" s="304">
        <f t="shared" si="17"/>
        <v>9.098177505641411E-2</v>
      </c>
      <c r="G65" s="304">
        <f t="shared" si="17"/>
        <v>7.4173446894289369E-2</v>
      </c>
      <c r="H65" s="304">
        <f t="shared" si="17"/>
        <v>9.1852454795501554E-2</v>
      </c>
      <c r="I65" s="304">
        <f t="shared" si="17"/>
        <v>0.1078885025150956</v>
      </c>
      <c r="J65" s="304">
        <f t="shared" si="17"/>
        <v>0.11076603159736167</v>
      </c>
      <c r="K65" s="304">
        <f t="shared" si="17"/>
        <v>0.1000289649326864</v>
      </c>
      <c r="L65" s="304">
        <f t="shared" si="17"/>
        <v>9.8287838000417085E-2</v>
      </c>
      <c r="M65" s="304">
        <f t="shared" si="17"/>
        <v>0.11706279854003128</v>
      </c>
      <c r="N65" s="304">
        <f t="shared" si="17"/>
        <v>0.14437661388856318</v>
      </c>
      <c r="O65" s="304">
        <f t="shared" si="17"/>
        <v>0.13016150891123768</v>
      </c>
      <c r="P65" s="304">
        <f t="shared" si="17"/>
        <v>0.14991630521760471</v>
      </c>
      <c r="Q65" s="304">
        <f t="shared" si="17"/>
        <v>0.13437627484447751</v>
      </c>
      <c r="R65" s="304">
        <f t="shared" si="17"/>
        <v>0.13275518300624747</v>
      </c>
      <c r="S65" s="304">
        <f t="shared" si="17"/>
        <v>0.13700372127878641</v>
      </c>
      <c r="T65" s="304">
        <f t="shared" si="17"/>
        <v>0.14385430275023622</v>
      </c>
      <c r="U65" s="304">
        <f t="shared" si="17"/>
        <v>0.13930002985197198</v>
      </c>
      <c r="V65" s="304">
        <f t="shared" si="17"/>
        <v>0.14196720317962994</v>
      </c>
      <c r="W65" s="304">
        <f t="shared" si="17"/>
        <v>0.14394496202372747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0.15917356423873302</v>
      </c>
      <c r="C66" s="303">
        <f t="shared" si="18"/>
        <v>0.15559253374207443</v>
      </c>
      <c r="D66" s="303">
        <f t="shared" si="18"/>
        <v>0.15225523495943305</v>
      </c>
      <c r="E66" s="303">
        <f t="shared" si="18"/>
        <v>0.17106836366601633</v>
      </c>
      <c r="F66" s="303">
        <f t="shared" si="18"/>
        <v>0.17022487033497097</v>
      </c>
      <c r="G66" s="303">
        <f t="shared" si="18"/>
        <v>0.16914404674276215</v>
      </c>
      <c r="H66" s="303">
        <f t="shared" si="18"/>
        <v>0.15982320547549744</v>
      </c>
      <c r="I66" s="303">
        <f t="shared" si="18"/>
        <v>0.15324516619185188</v>
      </c>
      <c r="J66" s="303">
        <f t="shared" si="18"/>
        <v>0.15575935393306481</v>
      </c>
      <c r="K66" s="303">
        <f t="shared" si="18"/>
        <v>0.15243451164220762</v>
      </c>
      <c r="L66" s="303">
        <f t="shared" si="18"/>
        <v>0.15405039637288015</v>
      </c>
      <c r="M66" s="303">
        <f t="shared" si="18"/>
        <v>0.14897488808183199</v>
      </c>
      <c r="N66" s="303">
        <f t="shared" si="18"/>
        <v>0.14618822943777293</v>
      </c>
      <c r="O66" s="303">
        <f t="shared" si="18"/>
        <v>0.14567117226438059</v>
      </c>
      <c r="P66" s="303">
        <f t="shared" si="18"/>
        <v>0.14138920610495814</v>
      </c>
      <c r="Q66" s="303">
        <f t="shared" si="18"/>
        <v>0.14617273837327405</v>
      </c>
      <c r="R66" s="303">
        <f t="shared" si="18"/>
        <v>0.1469774586048691</v>
      </c>
      <c r="S66" s="303">
        <f t="shared" si="18"/>
        <v>0.14474994184952036</v>
      </c>
      <c r="T66" s="303">
        <f t="shared" si="18"/>
        <v>0.14335124774026359</v>
      </c>
      <c r="U66" s="303">
        <f t="shared" si="18"/>
        <v>0.14496092318006473</v>
      </c>
      <c r="V66" s="303">
        <f t="shared" si="18"/>
        <v>0.14458465551645905</v>
      </c>
      <c r="W66" s="303">
        <f t="shared" si="18"/>
        <v>0.14443674324274514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0.10100882548296634</v>
      </c>
      <c r="C67" s="303">
        <f t="shared" si="19"/>
        <v>0.10583467356616938</v>
      </c>
      <c r="D67" s="303">
        <f t="shared" si="19"/>
        <v>0.10928084107955878</v>
      </c>
      <c r="E67" s="303">
        <f t="shared" si="19"/>
        <v>9.9750529659308959E-2</v>
      </c>
      <c r="F67" s="303">
        <f t="shared" si="19"/>
        <v>0.10385455687198664</v>
      </c>
      <c r="G67" s="303">
        <f t="shared" si="19"/>
        <v>9.9987848927275677E-2</v>
      </c>
      <c r="H67" s="303">
        <f t="shared" si="19"/>
        <v>0.10554747910358034</v>
      </c>
      <c r="I67" s="303">
        <f t="shared" si="19"/>
        <v>0.10969647062037222</v>
      </c>
      <c r="J67" s="303">
        <f t="shared" si="19"/>
        <v>0.10979346022611454</v>
      </c>
      <c r="K67" s="303">
        <f t="shared" si="19"/>
        <v>0.10837638636418985</v>
      </c>
      <c r="L67" s="303">
        <f t="shared" si="19"/>
        <v>0.10777263567252574</v>
      </c>
      <c r="M67" s="303">
        <f t="shared" si="19"/>
        <v>0.11193441557962215</v>
      </c>
      <c r="N67" s="303">
        <f t="shared" si="19"/>
        <v>0.11616227645239738</v>
      </c>
      <c r="O67" s="303">
        <f t="shared" si="19"/>
        <v>0.11445250629202205</v>
      </c>
      <c r="P67" s="303">
        <f t="shared" si="19"/>
        <v>0.11761117173612765</v>
      </c>
      <c r="Q67" s="303">
        <f t="shared" si="19"/>
        <v>0.1149256307169674</v>
      </c>
      <c r="R67" s="303">
        <f t="shared" si="19"/>
        <v>0.11457205136640861</v>
      </c>
      <c r="S67" s="303">
        <f t="shared" si="19"/>
        <v>0.11548675273966057</v>
      </c>
      <c r="T67" s="303">
        <f t="shared" si="19"/>
        <v>0.11658594220850549</v>
      </c>
      <c r="U67" s="303">
        <f t="shared" si="19"/>
        <v>0.11572593616549148</v>
      </c>
      <c r="V67" s="303">
        <f t="shared" si="19"/>
        <v>0.11615174209468952</v>
      </c>
      <c r="W67" s="303">
        <f t="shared" si="19"/>
        <v>0.11643758035015404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6.8398699944905564E-2</v>
      </c>
      <c r="C68" s="237">
        <f t="shared" si="20"/>
        <v>7.1666550387126216E-2</v>
      </c>
      <c r="D68" s="237">
        <f t="shared" si="20"/>
        <v>7.4000142294379428E-2</v>
      </c>
      <c r="E68" s="237">
        <f t="shared" si="20"/>
        <v>6.7546637780310004E-2</v>
      </c>
      <c r="F68" s="237">
        <f t="shared" si="20"/>
        <v>7.0325703119833272E-2</v>
      </c>
      <c r="G68" s="237">
        <f t="shared" si="20"/>
        <v>6.7707339870678687E-2</v>
      </c>
      <c r="H68" s="237">
        <f t="shared" si="20"/>
        <v>7.1472075025408657E-2</v>
      </c>
      <c r="I68" s="237">
        <f t="shared" si="20"/>
        <v>7.4281588198877466E-2</v>
      </c>
      <c r="J68" s="237">
        <f t="shared" si="20"/>
        <v>7.4347265261344289E-2</v>
      </c>
      <c r="K68" s="237">
        <f t="shared" si="20"/>
        <v>7.3387685646215492E-2</v>
      </c>
      <c r="L68" s="237">
        <f t="shared" si="20"/>
        <v>7.2978852435818142E-2</v>
      </c>
      <c r="M68" s="237">
        <f t="shared" si="20"/>
        <v>7.5797025340424679E-2</v>
      </c>
      <c r="N68" s="237">
        <f t="shared" si="20"/>
        <v>7.8659945346306021E-2</v>
      </c>
      <c r="O68" s="237">
        <f t="shared" si="20"/>
        <v>7.750216477005345E-2</v>
      </c>
      <c r="P68" s="237">
        <f t="shared" si="20"/>
        <v>7.964107301796837E-2</v>
      </c>
      <c r="Q68" s="237">
        <f t="shared" si="20"/>
        <v>7.7822543661934529E-2</v>
      </c>
      <c r="R68" s="237">
        <f t="shared" si="20"/>
        <v>7.7583115396236441E-2</v>
      </c>
      <c r="S68" s="237">
        <f t="shared" si="20"/>
        <v>7.8202510626990879E-2</v>
      </c>
      <c r="T68" s="237">
        <f t="shared" si="20"/>
        <v>7.8946833019639617E-2</v>
      </c>
      <c r="U68" s="237">
        <f t="shared" si="20"/>
        <v>7.836447504244648E-2</v>
      </c>
      <c r="V68" s="237">
        <f t="shared" si="20"/>
        <v>7.8652811946144902E-2</v>
      </c>
      <c r="W68" s="237">
        <f t="shared" si="20"/>
        <v>7.8846368944504322E-2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42.781759830658046</v>
      </c>
      <c r="C72" s="322">
        <f t="shared" si="21"/>
        <v>41.849956359804878</v>
      </c>
      <c r="D72" s="322">
        <f t="shared" si="21"/>
        <v>40.087486950549064</v>
      </c>
      <c r="E72" s="322">
        <f t="shared" si="21"/>
        <v>42.374816256102008</v>
      </c>
      <c r="F72" s="322">
        <f t="shared" si="21"/>
        <v>43.406404274449294</v>
      </c>
      <c r="G72" s="322">
        <f t="shared" si="21"/>
        <v>41.60057869760859</v>
      </c>
      <c r="H72" s="322">
        <f t="shared" si="21"/>
        <v>37.812095297740441</v>
      </c>
      <c r="I72" s="322">
        <f t="shared" si="21"/>
        <v>36.616735261600496</v>
      </c>
      <c r="J72" s="322">
        <f t="shared" si="21"/>
        <v>37.01097672204989</v>
      </c>
      <c r="K72" s="322">
        <f t="shared" si="21"/>
        <v>39.228951495008765</v>
      </c>
      <c r="L72" s="322">
        <f t="shared" si="21"/>
        <v>34.919438571294485</v>
      </c>
      <c r="M72" s="322">
        <f t="shared" si="21"/>
        <v>31.582175967024071</v>
      </c>
      <c r="N72" s="322">
        <f t="shared" si="21"/>
        <v>32.239641144314433</v>
      </c>
      <c r="O72" s="322">
        <f t="shared" si="21"/>
        <v>32.415197771677278</v>
      </c>
      <c r="P72" s="322">
        <f t="shared" si="21"/>
        <v>28.370332708784439</v>
      </c>
      <c r="Q72" s="322">
        <f t="shared" si="21"/>
        <v>26.923559010773904</v>
      </c>
      <c r="R72" s="322">
        <f t="shared" si="21"/>
        <v>26.860660608271406</v>
      </c>
      <c r="S72" s="322">
        <f t="shared" si="21"/>
        <v>26.100317336551129</v>
      </c>
      <c r="T72" s="322">
        <f t="shared" si="21"/>
        <v>26.838077894969619</v>
      </c>
      <c r="U72" s="322">
        <f t="shared" si="21"/>
        <v>26.400231990026491</v>
      </c>
      <c r="V72" s="322">
        <f t="shared" si="21"/>
        <v>29.232020814124262</v>
      </c>
      <c r="W72" s="322">
        <f t="shared" si="21"/>
        <v>28.974596433988175</v>
      </c>
      <c r="DA72" s="95"/>
    </row>
    <row r="73" spans="1:105" ht="12" customHeight="1" x14ac:dyDescent="0.25">
      <c r="A73" s="55" t="s">
        <v>92</v>
      </c>
      <c r="B73" s="332">
        <f>IF(B$6=0,0,B$6/TRE!B$5*1000)</f>
        <v>0.90027819012273269</v>
      </c>
      <c r="C73" s="332">
        <f>IF(C$6=0,0,C$6/TRE!C$5*1000)</f>
        <v>0.92274509793716331</v>
      </c>
      <c r="D73" s="332">
        <f>IF(D$6=0,0,D$6/TRE!D$5*1000)</f>
        <v>0.91266547723371672</v>
      </c>
      <c r="E73" s="332">
        <f>IF(E$6=0,0,E$6/TRE!E$5*1000)</f>
        <v>0.88060632620043167</v>
      </c>
      <c r="F73" s="332">
        <f>IF(F$6=0,0,F$6/TRE!F$5*1000)</f>
        <v>0.93915685027692475</v>
      </c>
      <c r="G73" s="332">
        <f>IF(G$6=0,0,G$6/TRE!G$5*1000)</f>
        <v>0.86657341210494365</v>
      </c>
      <c r="H73" s="332">
        <f>IF(H$6=0,0,H$6/TRE!H$5*1000)</f>
        <v>0.83145236214601004</v>
      </c>
      <c r="I73" s="332">
        <f>IF(I$6=0,0,I$6/TRE!I$5*1000)</f>
        <v>0.83681804663293891</v>
      </c>
      <c r="J73" s="332">
        <f>IF(J$6=0,0,J$6/TRE!J$5*1000)</f>
        <v>0.84657566680459029</v>
      </c>
      <c r="K73" s="332">
        <f>IF(K$6=0,0,K$6/TRE!K$5*1000)</f>
        <v>0.88572750080940299</v>
      </c>
      <c r="L73" s="332">
        <f>IF(L$6=0,0,L$6/TRE!L$5*1000)</f>
        <v>0.78403331896526307</v>
      </c>
      <c r="M73" s="332">
        <f>IF(M$6=0,0,M$6/TRE!M$5*1000)</f>
        <v>0.73648591866700552</v>
      </c>
      <c r="N73" s="332">
        <f>IF(N$6=0,0,N$6/TRE!N$5*1000)</f>
        <v>0.78021460569415391</v>
      </c>
      <c r="O73" s="332">
        <f>IF(O$6=0,0,O$6/TRE!O$5*1000)</f>
        <v>0.77291679727500706</v>
      </c>
      <c r="P73" s="332">
        <f>IF(P$6=0,0,P$6/TRE!P$5*1000)</f>
        <v>0.69513918175498446</v>
      </c>
      <c r="Q73" s="332">
        <f>IF(Q$6=0,0,Q$6/TRE!Q$5*1000)</f>
        <v>0.64462645842889243</v>
      </c>
      <c r="R73" s="332">
        <f>IF(R$6=0,0,R$6/TRE!R$5*1000)</f>
        <v>0.64114187228052899</v>
      </c>
      <c r="S73" s="332">
        <f>IF(S$6=0,0,S$6/TRE!S$5*1000)</f>
        <v>0.62796685305686595</v>
      </c>
      <c r="T73" s="332">
        <f>IF(T$6=0,0,T$6/TRE!T$5*1000)</f>
        <v>0.65186304134381201</v>
      </c>
      <c r="U73" s="332">
        <f>IF(U$6=0,0,U$6/TRE!U$5*1000)</f>
        <v>0.6364982420899945</v>
      </c>
      <c r="V73" s="332">
        <f>IF(V$6=0,0,V$6/TRE!V$5*1000)</f>
        <v>0.70736461302265763</v>
      </c>
      <c r="W73" s="332">
        <f>IF(W$6=0,0,W$6/TRE!W$5*1000)</f>
        <v>0.70286081258245525</v>
      </c>
      <c r="DA73" s="67"/>
    </row>
    <row r="74" spans="1:105" ht="12" customHeight="1" x14ac:dyDescent="0.25">
      <c r="A74" s="202" t="s">
        <v>93</v>
      </c>
      <c r="B74" s="333">
        <f>IF(B$7=0,0,B$7/TRE!B$5*1000)</f>
        <v>1.2243783385669169</v>
      </c>
      <c r="C74" s="333">
        <f>IF(C$7=0,0,C$7/TRE!C$5*1000)</f>
        <v>1.2549333331945418</v>
      </c>
      <c r="D74" s="333">
        <f>IF(D$7=0,0,D$7/TRE!D$5*1000)</f>
        <v>1.2412250490378549</v>
      </c>
      <c r="E74" s="333">
        <f>IF(E$7=0,0,E$7/TRE!E$5*1000)</f>
        <v>1.197624603632587</v>
      </c>
      <c r="F74" s="333">
        <f>IF(F$7=0,0,F$7/TRE!F$5*1000)</f>
        <v>1.2772533163766175</v>
      </c>
      <c r="G74" s="333">
        <f>IF(G$7=0,0,G$7/TRE!G$5*1000)</f>
        <v>1.1785398404627232</v>
      </c>
      <c r="H74" s="333">
        <f>IF(H$7=0,0,H$7/TRE!H$5*1000)</f>
        <v>1.1307752125185735</v>
      </c>
      <c r="I74" s="333">
        <f>IF(I$7=0,0,I$7/TRE!I$5*1000)</f>
        <v>1.1380725434207974</v>
      </c>
      <c r="J74" s="333">
        <f>IF(J$7=0,0,J$7/TRE!J$5*1000)</f>
        <v>1.1513429068542427</v>
      </c>
      <c r="K74" s="333">
        <f>IF(K$7=0,0,K$7/TRE!K$5*1000)</f>
        <v>1.2045894011007878</v>
      </c>
      <c r="L74" s="333">
        <f>IF(L$7=0,0,L$7/TRE!L$5*1000)</f>
        <v>1.066285313792757</v>
      </c>
      <c r="M74" s="333">
        <f>IF(M$7=0,0,M$7/TRE!M$5*1000)</f>
        <v>1.0016208493871277</v>
      </c>
      <c r="N74" s="333">
        <f>IF(N$7=0,0,N$7/TRE!N$5*1000)</f>
        <v>1.0610918637440494</v>
      </c>
      <c r="O74" s="333">
        <f>IF(O$7=0,0,O$7/TRE!O$5*1000)</f>
        <v>1.0511668442940088</v>
      </c>
      <c r="P74" s="333">
        <f>IF(P$7=0,0,P$7/TRE!P$5*1000)</f>
        <v>0.94538928718677906</v>
      </c>
      <c r="Q74" s="333">
        <f>IF(Q$7=0,0,Q$7/TRE!Q$5*1000)</f>
        <v>0.87669198346329369</v>
      </c>
      <c r="R74" s="333">
        <f>IF(R$7=0,0,R$7/TRE!R$5*1000)</f>
        <v>0.87195294630151954</v>
      </c>
      <c r="S74" s="333">
        <f>IF(S$7=0,0,S$7/TRE!S$5*1000)</f>
        <v>0.85403492015733773</v>
      </c>
      <c r="T74" s="333">
        <f>IF(T$7=0,0,T$7/TRE!T$5*1000)</f>
        <v>0.88653373622758469</v>
      </c>
      <c r="U74" s="333">
        <f>IF(U$7=0,0,U$7/TRE!U$5*1000)</f>
        <v>0.86563760924239241</v>
      </c>
      <c r="V74" s="333">
        <f>IF(V$7=0,0,V$7/TRE!V$5*1000)</f>
        <v>0.96201587371081387</v>
      </c>
      <c r="W74" s="333">
        <f>IF(W$7=0,0,W$7/TRE!W$5*1000)</f>
        <v>0.95589070511213892</v>
      </c>
      <c r="DA74" s="174"/>
    </row>
    <row r="75" spans="1:105" ht="12" customHeight="1" x14ac:dyDescent="0.25">
      <c r="A75" s="202" t="s">
        <v>94</v>
      </c>
      <c r="B75" s="333">
        <f>IF(B$8=0,0,B$8/TRE!B$5*1000)</f>
        <v>1.5124673594061917</v>
      </c>
      <c r="C75" s="333">
        <f>IF(C$8=0,0,C$8/TRE!C$5*1000)</f>
        <v>1.5502117645344344</v>
      </c>
      <c r="D75" s="333">
        <f>IF(D$8=0,0,D$8/TRE!D$5*1000)</f>
        <v>1.5332780017526439</v>
      </c>
      <c r="E75" s="333">
        <f>IF(E$8=0,0,E$8/TRE!E$5*1000)</f>
        <v>1.4794186280167254</v>
      </c>
      <c r="F75" s="333">
        <f>IF(F$8=0,0,F$8/TRE!F$5*1000)</f>
        <v>1.5777835084652339</v>
      </c>
      <c r="G75" s="333">
        <f>IF(G$8=0,0,G$8/TRE!G$5*1000)</f>
        <v>1.4558433323363049</v>
      </c>
      <c r="H75" s="333">
        <f>IF(H$8=0,0,H$8/TRE!H$5*1000)</f>
        <v>1.3968399684052974</v>
      </c>
      <c r="I75" s="333">
        <f>IF(I$8=0,0,I$8/TRE!I$5*1000)</f>
        <v>1.4058543183433374</v>
      </c>
      <c r="J75" s="333">
        <f>IF(J$8=0,0,J$8/TRE!J$5*1000)</f>
        <v>1.422247120231712</v>
      </c>
      <c r="K75" s="333">
        <f>IF(K$8=0,0,K$8/TRE!K$5*1000)</f>
        <v>1.4880222013597975</v>
      </c>
      <c r="L75" s="333">
        <f>IF(L$8=0,0,L$8/TRE!L$5*1000)</f>
        <v>1.3171759758616421</v>
      </c>
      <c r="M75" s="333">
        <f>IF(M$8=0,0,M$8/TRE!M$5*1000)</f>
        <v>1.2372963433605701</v>
      </c>
      <c r="N75" s="333">
        <f>IF(N$8=0,0,N$8/TRE!N$5*1000)</f>
        <v>1.3107605375661791</v>
      </c>
      <c r="O75" s="333">
        <f>IF(O$8=0,0,O$8/TRE!O$5*1000)</f>
        <v>1.2985002194220117</v>
      </c>
      <c r="P75" s="333">
        <f>IF(P$8=0,0,P$8/TRE!P$5*1000)</f>
        <v>1.1678338253483735</v>
      </c>
      <c r="Q75" s="333">
        <f>IF(Q$8=0,0,Q$8/TRE!Q$5*1000)</f>
        <v>1.0829724501605387</v>
      </c>
      <c r="R75" s="333">
        <f>IF(R$8=0,0,R$8/TRE!R$5*1000)</f>
        <v>1.0771183454312883</v>
      </c>
      <c r="S75" s="333">
        <f>IF(S$8=0,0,S$8/TRE!S$5*1000)</f>
        <v>1.0549843131355352</v>
      </c>
      <c r="T75" s="333">
        <f>IF(T$8=0,0,T$8/TRE!T$5*1000)</f>
        <v>1.0951299094576035</v>
      </c>
      <c r="U75" s="333">
        <f>IF(U$8=0,0,U$8/TRE!U$5*1000)</f>
        <v>1.0693170467111908</v>
      </c>
      <c r="V75" s="333">
        <f>IF(V$8=0,0,V$8/TRE!V$5*1000)</f>
        <v>1.1883725498780646</v>
      </c>
      <c r="W75" s="333">
        <f>IF(W$8=0,0,W$8/TRE!W$5*1000)</f>
        <v>1.1808061651385249</v>
      </c>
      <c r="DA75" s="174"/>
    </row>
    <row r="76" spans="1:105" ht="12" customHeight="1" x14ac:dyDescent="0.25">
      <c r="A76" s="202" t="s">
        <v>95</v>
      </c>
      <c r="B76" s="333">
        <f>IF(B$9=0,0,B$9/TRE!B$5*1000)</f>
        <v>0.93628931772764223</v>
      </c>
      <c r="C76" s="333">
        <f>IF(C$9=0,0,C$9/TRE!C$5*1000)</f>
        <v>0.95965490185464963</v>
      </c>
      <c r="D76" s="333">
        <f>IF(D$9=0,0,D$9/TRE!D$5*1000)</f>
        <v>0.94917209632306532</v>
      </c>
      <c r="E76" s="333">
        <f>IF(E$9=0,0,E$9/TRE!E$5*1000)</f>
        <v>0.91583057924844902</v>
      </c>
      <c r="F76" s="333">
        <f>IF(F$9=0,0,F$9/TRE!F$5*1000)</f>
        <v>0.9767231242880019</v>
      </c>
      <c r="G76" s="333">
        <f>IF(G$9=0,0,G$9/TRE!G$5*1000)</f>
        <v>0.90123634858914137</v>
      </c>
      <c r="H76" s="333">
        <f>IF(H$9=0,0,H$9/TRE!H$5*1000)</f>
        <v>0.86471045663185042</v>
      </c>
      <c r="I76" s="333">
        <f>IF(I$9=0,0,I$9/TRE!I$5*1000)</f>
        <v>0.87029076849825648</v>
      </c>
      <c r="J76" s="333">
        <f>IF(J$9=0,0,J$9/TRE!J$5*1000)</f>
        <v>0.88043869347677428</v>
      </c>
      <c r="K76" s="333">
        <f>IF(K$9=0,0,K$9/TRE!K$5*1000)</f>
        <v>0.92115660084177897</v>
      </c>
      <c r="L76" s="333">
        <f>IF(L$9=0,0,L$9/TRE!L$5*1000)</f>
        <v>0.81539465172387326</v>
      </c>
      <c r="M76" s="333">
        <f>IF(M$9=0,0,M$9/TRE!M$5*1000)</f>
        <v>0.7659453554136858</v>
      </c>
      <c r="N76" s="333">
        <f>IF(N$9=0,0,N$9/TRE!N$5*1000)</f>
        <v>0.81142318992192031</v>
      </c>
      <c r="O76" s="333">
        <f>IF(O$9=0,0,O$9/TRE!O$5*1000)</f>
        <v>0.80383346916600706</v>
      </c>
      <c r="P76" s="333">
        <f>IF(P$9=0,0,P$9/TRE!P$5*1000)</f>
        <v>0.72294474902518369</v>
      </c>
      <c r="Q76" s="333">
        <f>IF(Q$9=0,0,Q$9/TRE!Q$5*1000)</f>
        <v>0.67041151676604793</v>
      </c>
      <c r="R76" s="333">
        <f>IF(R$9=0,0,R$9/TRE!R$5*1000)</f>
        <v>0.66678754717175015</v>
      </c>
      <c r="S76" s="333">
        <f>IF(S$9=0,0,S$9/TRE!S$5*1000)</f>
        <v>0.65308552717914048</v>
      </c>
      <c r="T76" s="333">
        <f>IF(T$9=0,0,T$9/TRE!T$5*1000)</f>
        <v>0.67793756299756447</v>
      </c>
      <c r="U76" s="333">
        <f>IF(U$9=0,0,U$9/TRE!U$5*1000)</f>
        <v>0.66195817177359406</v>
      </c>
      <c r="V76" s="333">
        <f>IF(V$9=0,0,V$9/TRE!V$5*1000)</f>
        <v>0.73565919754356401</v>
      </c>
      <c r="W76" s="333">
        <f>IF(W$9=0,0,W$9/TRE!W$5*1000)</f>
        <v>0.73097524508575318</v>
      </c>
      <c r="DA76" s="174"/>
    </row>
    <row r="77" spans="1:105" ht="12" customHeight="1" x14ac:dyDescent="0.25">
      <c r="A77" s="56" t="s">
        <v>96</v>
      </c>
      <c r="B77" s="334">
        <f>IF(B$10=0,0,B$10/TRE!B$5*1000)</f>
        <v>1.2120934815468596</v>
      </c>
      <c r="C77" s="334">
        <f>IF(C$10=0,0,C$10/TRE!C$5*1000)</f>
        <v>1.1647240588547607</v>
      </c>
      <c r="D77" s="334">
        <f>IF(D$10=0,0,D$10/TRE!D$5*1000)</f>
        <v>1.1022936286085818</v>
      </c>
      <c r="E77" s="334">
        <f>IF(E$10=0,0,E$10/TRE!E$5*1000)</f>
        <v>1.1711950080567635</v>
      </c>
      <c r="F77" s="334">
        <f>IF(F$10=0,0,F$10/TRE!F$5*1000)</f>
        <v>1.186991245231567</v>
      </c>
      <c r="G77" s="334">
        <f>IF(G$10=0,0,G$10/TRE!G$5*1000)</f>
        <v>1.1620571499263403</v>
      </c>
      <c r="H77" s="334">
        <f>IF(H$10=0,0,H$10/TRE!H$5*1000)</f>
        <v>1.0434894107203794</v>
      </c>
      <c r="I77" s="334">
        <f>IF(I$10=0,0,I$10/TRE!I$5*1000)</f>
        <v>0.99908135469432635</v>
      </c>
      <c r="J77" s="334">
        <f>IF(J$10=0,0,J$10/TRE!J$5*1000)</f>
        <v>1.0014788759482511</v>
      </c>
      <c r="K77" s="334">
        <f>IF(K$10=0,0,K$10/TRE!K$5*1000)</f>
        <v>1.0818384061403878</v>
      </c>
      <c r="L77" s="334">
        <f>IF(L$10=0,0,L$10/TRE!L$5*1000)</f>
        <v>0.95642409081683422</v>
      </c>
      <c r="M77" s="334">
        <f>IF(M$10=0,0,M$10/TRE!M$5*1000)</f>
        <v>0.85596406559204141</v>
      </c>
      <c r="N77" s="334">
        <f>IF(N$10=0,0,N$10/TRE!N$5*1000)</f>
        <v>0.86310648617844432</v>
      </c>
      <c r="O77" s="334">
        <f>IF(O$10=0,0,O$10/TRE!O$5*1000)</f>
        <v>0.87399494878457018</v>
      </c>
      <c r="P77" s="334">
        <f>IF(P$10=0,0,P$10/TRE!P$5*1000)</f>
        <v>0.76477252658159178</v>
      </c>
      <c r="Q77" s="334">
        <f>IF(Q$10=0,0,Q$10/TRE!Q$5*1000)</f>
        <v>0.72400034406845903</v>
      </c>
      <c r="R77" s="334">
        <f>IF(R$10=0,0,R$10/TRE!R$5*1000)</f>
        <v>0.72218774227529703</v>
      </c>
      <c r="S77" s="334">
        <f>IF(S$10=0,0,S$10/TRE!S$5*1000)</f>
        <v>0.70276770339287842</v>
      </c>
      <c r="T77" s="334">
        <f>IF(T$10=0,0,T$10/TRE!T$5*1000)</f>
        <v>0.72140344019602409</v>
      </c>
      <c r="U77" s="334">
        <f>IF(U$10=0,0,U$10/TRE!U$5*1000)</f>
        <v>0.71034428896739099</v>
      </c>
      <c r="V77" s="334">
        <f>IF(V$10=0,0,V$10/TRE!V$5*1000)</f>
        <v>0.78390201230101142</v>
      </c>
      <c r="W77" s="334">
        <f>IF(W$10=0,0,W$10/TRE!W$5*1000)</f>
        <v>0.77550920860960437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7.8561614544703815</v>
      </c>
      <c r="C78" s="350">
        <f>IF(C$16=0,0,C$16/TRE!C$5*1000)</f>
        <v>7.5491374185030784</v>
      </c>
      <c r="D78" s="350">
        <f>IF(D$16=0,0,D$16/TRE!D$5*1000)</f>
        <v>7.1444957409815517</v>
      </c>
      <c r="E78" s="350">
        <f>IF(E$16=0,0,E$16/TRE!E$5*1000)</f>
        <v>7.6850028441033746</v>
      </c>
      <c r="F78" s="350">
        <f>IF(F$16=0,0,F$16/TRE!F$5*1000)</f>
        <v>7.6934617746490446</v>
      </c>
      <c r="G78" s="350">
        <f>IF(G$16=0,0,G$16/TRE!G$5*1000)</f>
        <v>7.5318518976707232</v>
      </c>
      <c r="H78" s="350">
        <f>IF(H$16=0,0,H$16/TRE!H$5*1000)</f>
        <v>6.7633572917061624</v>
      </c>
      <c r="I78" s="350">
        <f>IF(I$16=0,0,I$16/TRE!I$5*1000)</f>
        <v>6.4960731905576647</v>
      </c>
      <c r="J78" s="350">
        <f>IF(J$16=0,0,J$16/TRE!J$5*1000)</f>
        <v>6.5367142446299011</v>
      </c>
      <c r="K78" s="350">
        <f>IF(K$16=0,0,K$16/TRE!K$5*1000)</f>
        <v>7.0119155953543659</v>
      </c>
      <c r="L78" s="350">
        <f>IF(L$16=0,0,L$16/TRE!L$5*1000)</f>
        <v>6.2446596819576969</v>
      </c>
      <c r="M78" s="350">
        <f>IF(M$16=0,0,M$16/TRE!M$5*1000)</f>
        <v>5.5871315989498598</v>
      </c>
      <c r="N78" s="350">
        <f>IF(N$16=0,0,N$16/TRE!N$5*1000)</f>
        <v>5.6265307055066716</v>
      </c>
      <c r="O78" s="350">
        <f>IF(O$16=0,0,O$16/TRE!O$5*1000)</f>
        <v>5.7041570701264872</v>
      </c>
      <c r="P78" s="350">
        <f>IF(P$16=0,0,P$16/TRE!P$5*1000)</f>
        <v>4.95685896858439</v>
      </c>
      <c r="Q78" s="350">
        <f>IF(Q$16=0,0,Q$16/TRE!Q$5*1000)</f>
        <v>4.7235013330338926</v>
      </c>
      <c r="R78" s="350">
        <f>IF(R$16=0,0,R$16/TRE!R$5*1000)</f>
        <v>4.7133109136009974</v>
      </c>
      <c r="S78" s="350">
        <f>IF(S$16=0,0,S$16/TRE!S$5*1000)</f>
        <v>4.5762419461000787</v>
      </c>
      <c r="T78" s="350">
        <f>IF(T$16=0,0,T$16/TRE!T$5*1000)</f>
        <v>4.6962384982889285</v>
      </c>
      <c r="U78" s="350">
        <f>IF(U$16=0,0,U$16/TRE!U$5*1000)</f>
        <v>4.6211301696218801</v>
      </c>
      <c r="V78" s="350">
        <f>IF(V$16=0,0,V$16/TRE!V$5*1000)</f>
        <v>5.1155365903605867</v>
      </c>
      <c r="W78" s="350">
        <f>IF(W$16=0,0,W$16/TRE!W$5*1000)</f>
        <v>5.0687677782068805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3.8597266337041636</v>
      </c>
      <c r="C79" s="350">
        <f>IF(C$24=0,0,C$24/TRE!C$5*1000)</f>
        <v>3.7241085352186283</v>
      </c>
      <c r="D79" s="350">
        <f>IF(D$24=0,0,D$24/TRE!D$5*1000)</f>
        <v>3.5471306956195492</v>
      </c>
      <c r="E79" s="350">
        <f>IF(E$24=0,0,E$24/TRE!E$5*1000)</f>
        <v>3.728385567267761</v>
      </c>
      <c r="F79" s="350">
        <f>IF(F$24=0,0,F$24/TRE!F$5*1000)</f>
        <v>3.8149864559327615</v>
      </c>
      <c r="G79" s="350">
        <f>IF(G$24=0,0,G$24/TRE!G$5*1000)</f>
        <v>3.731981164720628</v>
      </c>
      <c r="H79" s="350">
        <f>IF(H$24=0,0,H$24/TRE!H$5*1000)</f>
        <v>3.3828010809417992</v>
      </c>
      <c r="I79" s="350">
        <f>IF(I$24=0,0,I$24/TRE!I$5*1000)</f>
        <v>3.2424269272190172</v>
      </c>
      <c r="J79" s="350">
        <f>IF(J$24=0,0,J$24/TRE!J$5*1000)</f>
        <v>3.2539820802343686</v>
      </c>
      <c r="K79" s="350">
        <f>IF(K$24=0,0,K$24/TRE!K$5*1000)</f>
        <v>3.5084194825155968</v>
      </c>
      <c r="L79" s="350">
        <f>IF(L$24=0,0,L$24/TRE!L$5*1000)</f>
        <v>3.1234292966839732</v>
      </c>
      <c r="M79" s="350">
        <f>IF(M$24=0,0,M$24/TRE!M$5*1000)</f>
        <v>2.7821967339773725</v>
      </c>
      <c r="N79" s="350">
        <f>IF(N$24=0,0,N$24/TRE!N$5*1000)</f>
        <v>2.7545581735116071</v>
      </c>
      <c r="O79" s="350">
        <f>IF(O$24=0,0,O$24/TRE!O$5*1000)</f>
        <v>2.8176241238863717</v>
      </c>
      <c r="P79" s="350">
        <f>IF(P$24=0,0,P$24/TRE!P$5*1000)</f>
        <v>2.4287964424685922</v>
      </c>
      <c r="Q79" s="350">
        <f>IF(Q$24=0,0,Q$24/TRE!Q$5*1000)</f>
        <v>2.3285386831929391</v>
      </c>
      <c r="R79" s="350">
        <f>IF(R$24=0,0,R$24/TRE!R$5*1000)</f>
        <v>2.3255335848768932</v>
      </c>
      <c r="S79" s="350">
        <f>IF(S$24=0,0,S$24/TRE!S$5*1000)</f>
        <v>2.2603769238283768</v>
      </c>
      <c r="T79" s="350">
        <f>IF(T$24=0,0,T$24/TRE!T$5*1000)</f>
        <v>2.3050637602585184</v>
      </c>
      <c r="U79" s="350">
        <f>IF(U$24=0,0,U$24/TRE!U$5*1000)</f>
        <v>2.2826980492174767</v>
      </c>
      <c r="V79" s="350">
        <f>IF(V$24=0,0,V$24/TRE!V$5*1000)</f>
        <v>2.5102281246387386</v>
      </c>
      <c r="W79" s="350">
        <f>IF(W$24=0,0,W$24/TRE!W$5*1000)</f>
        <v>2.4754197266967419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11.22308779210055</v>
      </c>
      <c r="C80" s="350">
        <f>IF(C$27=0,0,C$27/TRE!C$5*1000)</f>
        <v>10.78448202643297</v>
      </c>
      <c r="D80" s="350">
        <f>IF(D$27=0,0,D$27/TRE!D$5*1000)</f>
        <v>10.206422487116503</v>
      </c>
      <c r="E80" s="350">
        <f>IF(E$27=0,0,E$27/TRE!E$5*1000)</f>
        <v>10.978575491576253</v>
      </c>
      <c r="F80" s="350">
        <f>IF(F$27=0,0,F$27/TRE!F$5*1000)</f>
        <v>10.990659678070058</v>
      </c>
      <c r="G80" s="350">
        <f>IF(G$27=0,0,G$27/TRE!G$5*1000)</f>
        <v>10.759788425243888</v>
      </c>
      <c r="H80" s="350">
        <f>IF(H$27=0,0,H$27/TRE!H$5*1000)</f>
        <v>9.6619389881516575</v>
      </c>
      <c r="I80" s="350">
        <f>IF(I$27=0,0,I$27/TRE!I$5*1000)</f>
        <v>9.2801045579395183</v>
      </c>
      <c r="J80" s="350">
        <f>IF(J$27=0,0,J$27/TRE!J$5*1000)</f>
        <v>9.338163206614146</v>
      </c>
      <c r="K80" s="350">
        <f>IF(K$27=0,0,K$27/TRE!K$5*1000)</f>
        <v>10.017022279077667</v>
      </c>
      <c r="L80" s="350">
        <f>IF(L$27=0,0,L$27/TRE!L$5*1000)</f>
        <v>8.9209424027967099</v>
      </c>
      <c r="M80" s="350">
        <f>IF(M$27=0,0,M$27/TRE!M$5*1000)</f>
        <v>7.9816165699283692</v>
      </c>
      <c r="N80" s="350">
        <f>IF(N$27=0,0,N$27/TRE!N$5*1000)</f>
        <v>8.0379010078666742</v>
      </c>
      <c r="O80" s="350">
        <f>IF(O$27=0,0,O$27/TRE!O$5*1000)</f>
        <v>8.1487958144664105</v>
      </c>
      <c r="P80" s="350">
        <f>IF(P$27=0,0,P$27/TRE!P$5*1000)</f>
        <v>7.0812270979777017</v>
      </c>
      <c r="Q80" s="350">
        <f>IF(Q$27=0,0,Q$27/TRE!Q$5*1000)</f>
        <v>6.7478590471912767</v>
      </c>
      <c r="R80" s="350">
        <f>IF(R$27=0,0,R$27/TRE!R$5*1000)</f>
        <v>6.7333013051442832</v>
      </c>
      <c r="S80" s="350">
        <f>IF(S$27=0,0,S$27/TRE!S$5*1000)</f>
        <v>6.5374884944286835</v>
      </c>
      <c r="T80" s="350">
        <f>IF(T$27=0,0,T$27/TRE!T$5*1000)</f>
        <v>6.7089121404127567</v>
      </c>
      <c r="U80" s="350">
        <f>IF(U$27=0,0,U$27/TRE!U$5*1000)</f>
        <v>6.6016145280312557</v>
      </c>
      <c r="V80" s="350">
        <f>IF(V$27=0,0,V$27/TRE!V$5*1000)</f>
        <v>7.3079094148008412</v>
      </c>
      <c r="W80" s="350">
        <f>IF(W$27=0,0,W$27/TRE!W$5*1000)</f>
        <v>7.2410968260098292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6.8097251966512955</v>
      </c>
      <c r="C81" s="350">
        <f>IF(C$35=0,0,C$35/TRE!C$5*1000)</f>
        <v>6.511540747017281</v>
      </c>
      <c r="D81" s="350">
        <f>IF(D$35=0,0,D$35/TRE!D$5*1000)</f>
        <v>6.1035297445890562</v>
      </c>
      <c r="E81" s="350">
        <f>IF(E$35=0,0,E$35/TRE!E$5*1000)</f>
        <v>7.2489904775794782</v>
      </c>
      <c r="F81" s="350">
        <f>IF(F$35=0,0,F$35/TRE!F$5*1000)</f>
        <v>7.3888495393254612</v>
      </c>
      <c r="G81" s="350">
        <f>IF(G$35=0,0,G$35/TRE!G$5*1000)</f>
        <v>7.0364902277542631</v>
      </c>
      <c r="H81" s="350">
        <f>IF(H$35=0,0,H$35/TRE!H$5*1000)</f>
        <v>6.0432502762298617</v>
      </c>
      <c r="I81" s="350">
        <f>IF(I$35=0,0,I$35/TRE!I$5*1000)</f>
        <v>5.6113376805670114</v>
      </c>
      <c r="J81" s="350">
        <f>IF(J$35=0,0,J$35/TRE!J$5*1000)</f>
        <v>5.7648058226581895</v>
      </c>
      <c r="K81" s="350">
        <f>IF(K$35=0,0,K$35/TRE!K$5*1000)</f>
        <v>5.9798460633775132</v>
      </c>
      <c r="L81" s="350">
        <f>IF(L$35=0,0,L$35/TRE!L$5*1000)</f>
        <v>5.3793533530263558</v>
      </c>
      <c r="M81" s="350">
        <f>IF(M$35=0,0,M$35/TRE!M$5*1000)</f>
        <v>4.7049511300681344</v>
      </c>
      <c r="N81" s="350">
        <f>IF(N$35=0,0,N$35/TRE!N$5*1000)</f>
        <v>4.7130560565965034</v>
      </c>
      <c r="O81" s="350">
        <f>IF(O$35=0,0,O$35/TRE!O$5*1000)</f>
        <v>4.7219598585819673</v>
      </c>
      <c r="P81" s="350">
        <f>IF(P$35=0,0,P$35/TRE!P$5*1000)</f>
        <v>4.0112588186285576</v>
      </c>
      <c r="Q81" s="350">
        <f>IF(Q$35=0,0,Q$35/TRE!Q$5*1000)</f>
        <v>3.9354903473592593</v>
      </c>
      <c r="R81" s="350">
        <f>IF(R$35=0,0,R$35/TRE!R$5*1000)</f>
        <v>3.9479116326516475</v>
      </c>
      <c r="S81" s="350">
        <f>IF(S$35=0,0,S$35/TRE!S$5*1000)</f>
        <v>3.778019416719804</v>
      </c>
      <c r="T81" s="350">
        <f>IF(T$35=0,0,T$35/TRE!T$5*1000)</f>
        <v>3.8472719531942814</v>
      </c>
      <c r="U81" s="350">
        <f>IF(U$35=0,0,U$35/TRE!U$5*1000)</f>
        <v>3.8270020014421182</v>
      </c>
      <c r="V81" s="350">
        <f>IF(V$35=0,0,V$35/TRE!V$5*1000)</f>
        <v>4.2265016594601175</v>
      </c>
      <c r="W81" s="350">
        <f>IF(W$35=0,0,W$35/TRE!W$5*1000)</f>
        <v>4.1849963456981083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4.3213353125891176</v>
      </c>
      <c r="C82" s="350">
        <f>IF(C$46=0,0,C$46/TRE!C$5*1000)</f>
        <v>4.4291764700983824</v>
      </c>
      <c r="D82" s="350">
        <f>IF(D$46=0,0,D$46/TRE!D$5*1000)</f>
        <v>4.3807942907218393</v>
      </c>
      <c r="E82" s="350">
        <f>IF(E$46=0,0,E$46/TRE!E$5*1000)</f>
        <v>4.2269103657620715</v>
      </c>
      <c r="F82" s="350">
        <f>IF(F$46=0,0,F$46/TRE!F$5*1000)</f>
        <v>4.5079528813292375</v>
      </c>
      <c r="G82" s="350">
        <f>IF(G$46=0,0,G$46/TRE!G$5*1000)</f>
        <v>4.1595523781037302</v>
      </c>
      <c r="H82" s="350">
        <f>IF(H$46=0,0,H$46/TRE!H$5*1000)</f>
        <v>3.9909713383008478</v>
      </c>
      <c r="I82" s="350">
        <f>IF(I$46=0,0,I$46/TRE!I$5*1000)</f>
        <v>4.0167266238381059</v>
      </c>
      <c r="J82" s="350">
        <f>IF(J$46=0,0,J$46/TRE!J$5*1000)</f>
        <v>4.0635632006620339</v>
      </c>
      <c r="K82" s="350">
        <f>IF(K$46=0,0,K$46/TRE!K$5*1000)</f>
        <v>4.2514920038851347</v>
      </c>
      <c r="L82" s="350">
        <f>IF(L$46=0,0,L$46/TRE!L$5*1000)</f>
        <v>3.7633599310332633</v>
      </c>
      <c r="M82" s="350">
        <f>IF(M$46=0,0,M$46/TRE!M$5*1000)</f>
        <v>3.5351324096016263</v>
      </c>
      <c r="N82" s="350">
        <f>IF(N$46=0,0,N$46/TRE!N$5*1000)</f>
        <v>3.7450301073319388</v>
      </c>
      <c r="O82" s="350">
        <f>IF(O$46=0,0,O$46/TRE!O$5*1000)</f>
        <v>3.7100006269200332</v>
      </c>
      <c r="P82" s="350">
        <f>IF(P$46=0,0,P$46/TRE!P$5*1000)</f>
        <v>3.336668072423925</v>
      </c>
      <c r="Q82" s="350">
        <f>IF(Q$46=0,0,Q$46/TRE!Q$5*1000)</f>
        <v>3.0942070004586819</v>
      </c>
      <c r="R82" s="350">
        <f>IF(R$46=0,0,R$46/TRE!R$5*1000)</f>
        <v>3.0774809869465392</v>
      </c>
      <c r="S82" s="350">
        <f>IF(S$46=0,0,S$46/TRE!S$5*1000)</f>
        <v>3.0142408946729562</v>
      </c>
      <c r="T82" s="350">
        <f>IF(T$46=0,0,T$46/TRE!T$5*1000)</f>
        <v>3.1289425984502968</v>
      </c>
      <c r="U82" s="350">
        <f>IF(U$46=0,0,U$46/TRE!U$5*1000)</f>
        <v>3.0551915620319727</v>
      </c>
      <c r="V82" s="350">
        <f>IF(V$46=0,0,V$46/TRE!V$5*1000)</f>
        <v>3.3953501425087569</v>
      </c>
      <c r="W82" s="350">
        <f>IF(W$46=0,0,W$46/TRE!W$5*1000)</f>
        <v>3.3737319003957844</v>
      </c>
      <c r="DA82" s="175"/>
    </row>
    <row r="83" spans="1:105" ht="12" customHeight="1" x14ac:dyDescent="0.25">
      <c r="A83" s="41" t="s">
        <v>2444</v>
      </c>
      <c r="B83" s="335">
        <f>IF(B$47=0,0,B$47/TRE!B$5*1000)</f>
        <v>2.9262167537721933</v>
      </c>
      <c r="C83" s="335">
        <f>IF(C$47=0,0,C$47/TRE!C$5*1000)</f>
        <v>2.9992420061589886</v>
      </c>
      <c r="D83" s="335">
        <f>IF(D$47=0,0,D$47/TRE!D$5*1000)</f>
        <v>2.9664797385647099</v>
      </c>
      <c r="E83" s="335">
        <f>IF(E$47=0,0,E$47/TRE!E$5*1000)</f>
        <v>2.8622763646581144</v>
      </c>
      <c r="F83" s="335">
        <f>IF(F$47=0,0,F$47/TRE!F$5*1000)</f>
        <v>3.0525859005043827</v>
      </c>
      <c r="G83" s="335">
        <f>IF(G$47=0,0,G$47/TRE!G$5*1000)</f>
        <v>2.8166645206959005</v>
      </c>
      <c r="H83" s="335">
        <f>IF(H$47=0,0,H$47/TRE!H$5*1000)</f>
        <v>2.7025089119880068</v>
      </c>
      <c r="I83" s="335">
        <f>IF(I$47=0,0,I$47/TRE!I$5*1000)</f>
        <v>2.7199492498895239</v>
      </c>
      <c r="J83" s="335">
        <f>IF(J$47=0,0,J$47/TRE!J$5*1000)</f>
        <v>2.7516649039356809</v>
      </c>
      <c r="K83" s="335">
        <f>IF(K$47=0,0,K$47/TRE!K$5*1000)</f>
        <v>2.878921960546339</v>
      </c>
      <c r="L83" s="335">
        <f>IF(L$47=0,0,L$47/TRE!L$5*1000)</f>
        <v>2.5483805546361169</v>
      </c>
      <c r="M83" s="335">
        <f>IF(M$47=0,0,M$47/TRE!M$5*1000)</f>
        <v>2.3938349920782742</v>
      </c>
      <c r="N83" s="335">
        <f>IF(N$47=0,0,N$47/TRE!N$5*1000)</f>
        <v>2.5359684103962925</v>
      </c>
      <c r="O83" s="335">
        <f>IF(O$47=0,0,O$47/TRE!O$5*1000)</f>
        <v>2.5122479987544022</v>
      </c>
      <c r="P83" s="335">
        <f>IF(P$47=0,0,P$47/TRE!P$5*1000)</f>
        <v>2.2594437388043569</v>
      </c>
      <c r="Q83" s="335">
        <f>IF(Q$47=0,0,Q$47/TRE!Q$5*1000)</f>
        <v>2.0952598466506229</v>
      </c>
      <c r="R83" s="335">
        <f>IF(R$47=0,0,R$47/TRE!R$5*1000)</f>
        <v>2.0839337315906623</v>
      </c>
      <c r="S83" s="335">
        <f>IF(S$47=0,0,S$47/TRE!S$5*1000)</f>
        <v>2.041110343879474</v>
      </c>
      <c r="T83" s="335">
        <f>IF(T$47=0,0,T$47/TRE!T$5*1000)</f>
        <v>2.1187812541422479</v>
      </c>
      <c r="U83" s="335">
        <f>IF(U$47=0,0,U$47/TRE!U$5*1000)</f>
        <v>2.0688403208972286</v>
      </c>
      <c r="V83" s="335">
        <f>IF(V$47=0,0,V$47/TRE!V$5*1000)</f>
        <v>2.2991806358991091</v>
      </c>
      <c r="W83" s="335">
        <f>IF(W$47=0,0,W$47/TRE!W$5*1000)</f>
        <v>2.2845417204523506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SI: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12.333641681811329</v>
      </c>
      <c r="C5" s="225">
        <v>12.02216422660889</v>
      </c>
      <c r="D5" s="225">
        <v>11.05724496032988</v>
      </c>
      <c r="E5" s="225">
        <v>14.621413760163311</v>
      </c>
      <c r="F5" s="225">
        <v>13.76078424668364</v>
      </c>
      <c r="G5" s="225">
        <v>17.20926415464033</v>
      </c>
      <c r="H5" s="225">
        <v>16.537168273869899</v>
      </c>
      <c r="I5" s="225">
        <v>20.023683047763281</v>
      </c>
      <c r="J5" s="225">
        <v>21.275751947543259</v>
      </c>
      <c r="K5" s="225">
        <v>19.26945788606481</v>
      </c>
      <c r="L5" s="225">
        <v>20.535195932500649</v>
      </c>
      <c r="M5" s="225">
        <v>19.347888903928979</v>
      </c>
      <c r="N5" s="225">
        <v>19.838525575315611</v>
      </c>
      <c r="O5" s="225">
        <v>17.863775540676269</v>
      </c>
      <c r="P5" s="225">
        <v>18.45231048251398</v>
      </c>
      <c r="Q5" s="225">
        <v>18.539416189275329</v>
      </c>
      <c r="R5" s="225">
        <v>17.98906407094071</v>
      </c>
      <c r="S5" s="225">
        <v>20.442632523140901</v>
      </c>
      <c r="T5" s="225">
        <v>19.412544247315779</v>
      </c>
      <c r="U5" s="225">
        <v>20.998494882906432</v>
      </c>
      <c r="V5" s="225">
        <v>17.718373407342781</v>
      </c>
      <c r="W5" s="225">
        <v>16.344261068656358</v>
      </c>
      <c r="DA5" s="89" t="s">
        <v>2446</v>
      </c>
    </row>
    <row r="6" spans="1:105" ht="12" customHeight="1" x14ac:dyDescent="0.25">
      <c r="A6" s="55" t="s">
        <v>92</v>
      </c>
      <c r="B6" s="261">
        <v>0.2300896814430248</v>
      </c>
      <c r="C6" s="261">
        <v>0.23352350601542171</v>
      </c>
      <c r="D6" s="261">
        <v>0.2200122849399182</v>
      </c>
      <c r="E6" s="261">
        <v>0.26818538354408439</v>
      </c>
      <c r="F6" s="261">
        <v>0.25965592666421611</v>
      </c>
      <c r="G6" s="261">
        <v>0.31499101649575201</v>
      </c>
      <c r="H6" s="261">
        <v>0.31809356065607358</v>
      </c>
      <c r="I6" s="261">
        <v>0.39821618047373158</v>
      </c>
      <c r="J6" s="261">
        <v>0.42158071996858798</v>
      </c>
      <c r="K6" s="261">
        <v>0.37949401490857299</v>
      </c>
      <c r="L6" s="261">
        <v>0.40165972046419179</v>
      </c>
      <c r="M6" s="261">
        <v>0.39052940058200097</v>
      </c>
      <c r="N6" s="261">
        <v>0.41065253179999373</v>
      </c>
      <c r="O6" s="261">
        <v>0.3671422756389785</v>
      </c>
      <c r="P6" s="261">
        <v>0.38665593455072872</v>
      </c>
      <c r="Q6" s="261">
        <v>0.38187609207700429</v>
      </c>
      <c r="R6" s="261">
        <v>0.36949413363789751</v>
      </c>
      <c r="S6" s="261">
        <v>0.42229403753615569</v>
      </c>
      <c r="T6" s="261">
        <v>0.40385278429593863</v>
      </c>
      <c r="U6" s="261">
        <v>0.43399129392688612</v>
      </c>
      <c r="V6" s="261">
        <v>0.36741751361789809</v>
      </c>
      <c r="W6" s="261">
        <v>0.33968032530444159</v>
      </c>
      <c r="DA6" s="67" t="s">
        <v>2447</v>
      </c>
    </row>
    <row r="7" spans="1:105" ht="12" customHeight="1" x14ac:dyDescent="0.25">
      <c r="A7" s="202" t="s">
        <v>93</v>
      </c>
      <c r="B7" s="226">
        <v>8.1141234737567833E-2</v>
      </c>
      <c r="C7" s="226">
        <v>8.2352174593406047E-2</v>
      </c>
      <c r="D7" s="226">
        <v>7.7587436105339261E-2</v>
      </c>
      <c r="E7" s="226">
        <v>9.4575702060431921E-2</v>
      </c>
      <c r="F7" s="226">
        <v>9.1567785066793347E-2</v>
      </c>
      <c r="G7" s="226">
        <v>0.1110817306078795</v>
      </c>
      <c r="H7" s="226">
        <v>0.112175844270072</v>
      </c>
      <c r="I7" s="226">
        <v>0.1404311239577157</v>
      </c>
      <c r="J7" s="226">
        <v>0.1486706398360354</v>
      </c>
      <c r="K7" s="226">
        <v>0.13382874343638709</v>
      </c>
      <c r="L7" s="226">
        <v>0.14164548996031859</v>
      </c>
      <c r="M7" s="226">
        <v>0.13772037740159351</v>
      </c>
      <c r="N7" s="226">
        <v>0.14481680912149381</v>
      </c>
      <c r="O7" s="226">
        <v>0.12947289675432011</v>
      </c>
      <c r="P7" s="226">
        <v>0.13635439777782099</v>
      </c>
      <c r="Q7" s="226">
        <v>0.1346687840739092</v>
      </c>
      <c r="R7" s="226">
        <v>0.13030228058745399</v>
      </c>
      <c r="S7" s="226">
        <v>0.14892219161284451</v>
      </c>
      <c r="T7" s="226">
        <v>0.14241887495546571</v>
      </c>
      <c r="U7" s="226">
        <v>0.15304723459883679</v>
      </c>
      <c r="V7" s="226">
        <v>0.12956995955746789</v>
      </c>
      <c r="W7" s="226">
        <v>0.1197884270098659</v>
      </c>
      <c r="DA7" s="174" t="s">
        <v>2448</v>
      </c>
    </row>
    <row r="8" spans="1:105" ht="12" customHeight="1" x14ac:dyDescent="0.25">
      <c r="A8" s="202" t="s">
        <v>94</v>
      </c>
      <c r="B8" s="226">
        <v>0.54174818985847462</v>
      </c>
      <c r="C8" s="226">
        <v>0.54983316018274442</v>
      </c>
      <c r="D8" s="226">
        <v>0.51802087066795255</v>
      </c>
      <c r="E8" s="226">
        <v>0.63144485737177702</v>
      </c>
      <c r="F8" s="226">
        <v>0.61136217571406537</v>
      </c>
      <c r="G8" s="226">
        <v>0.74164913410300004</v>
      </c>
      <c r="H8" s="226">
        <v>0.74895410176721267</v>
      </c>
      <c r="I8" s="226">
        <v>0.93760351872806524</v>
      </c>
      <c r="J8" s="226">
        <v>0.99261553360344612</v>
      </c>
      <c r="K8" s="226">
        <v>0.89352201432706557</v>
      </c>
      <c r="L8" s="226">
        <v>0.94571136409008782</v>
      </c>
      <c r="M8" s="226">
        <v>0.91950492749151447</v>
      </c>
      <c r="N8" s="226">
        <v>0.96688501791217751</v>
      </c>
      <c r="O8" s="226">
        <v>0.86443973497868143</v>
      </c>
      <c r="P8" s="226">
        <v>0.91038481746415612</v>
      </c>
      <c r="Q8" s="226">
        <v>0.89913063608710009</v>
      </c>
      <c r="R8" s="226">
        <v>0.8699772054368432</v>
      </c>
      <c r="S8" s="226">
        <v>0.99429504612482722</v>
      </c>
      <c r="T8" s="226">
        <v>0.9508749522772747</v>
      </c>
      <c r="U8" s="226">
        <v>1.021836339746713</v>
      </c>
      <c r="V8" s="226">
        <v>0.86508778523423779</v>
      </c>
      <c r="W8" s="226">
        <v>0.79978033004398996</v>
      </c>
      <c r="DA8" s="174" t="s">
        <v>2449</v>
      </c>
    </row>
    <row r="9" spans="1:105" ht="12" customHeight="1" x14ac:dyDescent="0.25">
      <c r="A9" s="202" t="s">
        <v>95</v>
      </c>
      <c r="B9" s="226">
        <v>0.2371089072292378</v>
      </c>
      <c r="C9" s="226">
        <v>0.24064748569512831</v>
      </c>
      <c r="D9" s="226">
        <v>0.22672408485223319</v>
      </c>
      <c r="E9" s="226">
        <v>0.27636677502523238</v>
      </c>
      <c r="F9" s="226">
        <v>0.26757711445740179</v>
      </c>
      <c r="G9" s="226">
        <v>0.32460028298500082</v>
      </c>
      <c r="H9" s="226">
        <v>0.32779747484024052</v>
      </c>
      <c r="I9" s="226">
        <v>0.41036435359013712</v>
      </c>
      <c r="J9" s="226">
        <v>0.43444166289316899</v>
      </c>
      <c r="K9" s="226">
        <v>0.39107104069457871</v>
      </c>
      <c r="L9" s="226">
        <v>0.41391294385727739</v>
      </c>
      <c r="M9" s="226">
        <v>0.40244307711737498</v>
      </c>
      <c r="N9" s="226">
        <v>0.42318009419352032</v>
      </c>
      <c r="O9" s="226">
        <v>0.37834249336370113</v>
      </c>
      <c r="P9" s="226">
        <v>0.39845144528015158</v>
      </c>
      <c r="Q9" s="226">
        <v>0.39352578664754861</v>
      </c>
      <c r="R9" s="226">
        <v>0.38076609826673191</v>
      </c>
      <c r="S9" s="226">
        <v>0.43517674126736039</v>
      </c>
      <c r="T9" s="226">
        <v>0.4161729103423813</v>
      </c>
      <c r="U9" s="226">
        <v>0.44723083975188122</v>
      </c>
      <c r="V9" s="226">
        <v>0.37862612788394723</v>
      </c>
      <c r="W9" s="226">
        <v>0.35004277564768521</v>
      </c>
      <c r="DA9" s="174" t="s">
        <v>2450</v>
      </c>
    </row>
    <row r="10" spans="1:105" ht="12" customHeight="1" x14ac:dyDescent="0.25">
      <c r="A10" s="56" t="s">
        <v>96</v>
      </c>
      <c r="B10" s="262">
        <v>0.45127207314619738</v>
      </c>
      <c r="C10" s="262">
        <v>0.43647475645107842</v>
      </c>
      <c r="D10" s="262">
        <v>0.40118963584048162</v>
      </c>
      <c r="E10" s="262">
        <v>0.52061051982615369</v>
      </c>
      <c r="F10" s="262">
        <v>0.48775380009769098</v>
      </c>
      <c r="G10" s="262">
        <v>0.61968645276787959</v>
      </c>
      <c r="H10" s="262">
        <v>0.59831413403418598</v>
      </c>
      <c r="I10" s="262">
        <v>0.72590097912613794</v>
      </c>
      <c r="J10" s="262">
        <v>0.76574223928725016</v>
      </c>
      <c r="K10" s="262">
        <v>0.7008784164803239</v>
      </c>
      <c r="L10" s="262">
        <v>0.74550555539027785</v>
      </c>
      <c r="M10" s="262">
        <v>0.70335168300729145</v>
      </c>
      <c r="N10" s="262">
        <v>0.72272630718667519</v>
      </c>
      <c r="O10" s="262">
        <v>0.65151230344533118</v>
      </c>
      <c r="P10" s="262">
        <v>0.67609979186340197</v>
      </c>
      <c r="Q10" s="262">
        <v>0.67585919423432816</v>
      </c>
      <c r="R10" s="262">
        <v>0.65492097913573577</v>
      </c>
      <c r="S10" s="262">
        <v>0.74633722650261447</v>
      </c>
      <c r="T10" s="262">
        <v>0.71010779092080845</v>
      </c>
      <c r="U10" s="262">
        <v>0.76618971742568709</v>
      </c>
      <c r="V10" s="262">
        <v>0.64754238997394664</v>
      </c>
      <c r="W10" s="262">
        <v>0.59796739179806058</v>
      </c>
      <c r="DA10" s="68" t="s">
        <v>2451</v>
      </c>
    </row>
    <row r="11" spans="1:105" ht="12" customHeight="1" x14ac:dyDescent="0.25">
      <c r="A11" s="37" t="s">
        <v>160</v>
      </c>
      <c r="B11" s="228">
        <v>7.6649671697759297E-2</v>
      </c>
      <c r="C11" s="228">
        <v>7.4539210646977175E-2</v>
      </c>
      <c r="D11" s="228">
        <v>4.8328859845766813E-2</v>
      </c>
      <c r="E11" s="228">
        <v>0.1119584916085095</v>
      </c>
      <c r="F11" s="228">
        <v>7.8340710772783248E-2</v>
      </c>
      <c r="G11" s="228">
        <v>7.9143770606198441E-2</v>
      </c>
      <c r="H11" s="228">
        <v>4.995378386617369E-2</v>
      </c>
      <c r="I11" s="228">
        <v>4.8682348878703957E-2</v>
      </c>
      <c r="J11" s="228">
        <v>4.9940031137876088E-2</v>
      </c>
      <c r="K11" s="228">
        <v>4.8172834562994857E-2</v>
      </c>
      <c r="L11" s="228">
        <v>2.517027847809299E-2</v>
      </c>
      <c r="M11" s="228">
        <v>2.415248874907468E-2</v>
      </c>
      <c r="N11" s="228">
        <v>2.2875633366214631E-2</v>
      </c>
      <c r="O11" s="228">
        <v>2.3424337479214741E-2</v>
      </c>
      <c r="P11" s="228">
        <v>2.1343414773684701E-2</v>
      </c>
      <c r="Q11" s="228">
        <v>2.3299066473913471E-2</v>
      </c>
      <c r="R11" s="228">
        <v>2.3476553515290641E-2</v>
      </c>
      <c r="S11" s="228">
        <v>1.6816954403784438E-2</v>
      </c>
      <c r="T11" s="228">
        <v>1.7543515669476949E-2</v>
      </c>
      <c r="U11" s="228">
        <v>1.5212115097431381E-2</v>
      </c>
      <c r="V11" s="228">
        <v>1.371482025063649E-2</v>
      </c>
      <c r="W11" s="228">
        <v>1.4169900248468901E-2</v>
      </c>
      <c r="DA11" s="69" t="s">
        <v>2452</v>
      </c>
    </row>
    <row r="12" spans="1:105" ht="12" customHeight="1" x14ac:dyDescent="0.25">
      <c r="A12" s="37" t="s">
        <v>162</v>
      </c>
      <c r="B12" s="228">
        <v>0.2267106127184553</v>
      </c>
      <c r="C12" s="228">
        <v>0.1844317291744198</v>
      </c>
      <c r="D12" s="228">
        <v>0.1642379240016768</v>
      </c>
      <c r="E12" s="228">
        <v>0.22006346019666631</v>
      </c>
      <c r="F12" s="228">
        <v>0.2052459543322589</v>
      </c>
      <c r="G12" s="228">
        <v>0.33081384444274903</v>
      </c>
      <c r="H12" s="228">
        <v>0.29990032437157188</v>
      </c>
      <c r="I12" s="228">
        <v>0.31966740777988562</v>
      </c>
      <c r="J12" s="228">
        <v>0.31965814381339069</v>
      </c>
      <c r="K12" s="228">
        <v>0.33832567156972632</v>
      </c>
      <c r="L12" s="228">
        <v>0.37887120599807439</v>
      </c>
      <c r="M12" s="228">
        <v>0.29779719214972411</v>
      </c>
      <c r="N12" s="228">
        <v>0.22382302398925899</v>
      </c>
      <c r="O12" s="228">
        <v>0.23708290761702161</v>
      </c>
      <c r="P12" s="228">
        <v>0.21238836049868909</v>
      </c>
      <c r="Q12" s="228">
        <v>0.23502362245286409</v>
      </c>
      <c r="R12" s="228">
        <v>0.23050825594581639</v>
      </c>
      <c r="S12" s="228">
        <v>0.26616025157806189</v>
      </c>
      <c r="T12" s="228">
        <v>0.23170501460417359</v>
      </c>
      <c r="U12" s="228">
        <v>0.27062794062165818</v>
      </c>
      <c r="V12" s="228">
        <v>0.21212814991024331</v>
      </c>
      <c r="W12" s="228">
        <v>0.18503464304068881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0.14791178872998281</v>
      </c>
      <c r="C15" s="228">
        <v>0.1775038166296814</v>
      </c>
      <c r="D15" s="228">
        <v>0.18862285199303799</v>
      </c>
      <c r="E15" s="228">
        <v>0.1885885680209779</v>
      </c>
      <c r="F15" s="228">
        <v>0.2041671349926488</v>
      </c>
      <c r="G15" s="228">
        <v>0.20972883771893219</v>
      </c>
      <c r="H15" s="228">
        <v>0.2484600257964403</v>
      </c>
      <c r="I15" s="228">
        <v>0.35755122246754828</v>
      </c>
      <c r="J15" s="228">
        <v>0.39614406433598331</v>
      </c>
      <c r="K15" s="228">
        <v>0.31437991034760271</v>
      </c>
      <c r="L15" s="228">
        <v>0.34146407091411041</v>
      </c>
      <c r="M15" s="228">
        <v>0.38140200210849268</v>
      </c>
      <c r="N15" s="228">
        <v>0.4760276498312016</v>
      </c>
      <c r="O15" s="228">
        <v>0.39100505834909483</v>
      </c>
      <c r="P15" s="228">
        <v>0.4423680165910282</v>
      </c>
      <c r="Q15" s="228">
        <v>0.4175365053075506</v>
      </c>
      <c r="R15" s="228">
        <v>0.40093616967462881</v>
      </c>
      <c r="S15" s="228">
        <v>0.46336002052076802</v>
      </c>
      <c r="T15" s="228">
        <v>0.46085926064715788</v>
      </c>
      <c r="U15" s="228">
        <v>0.4803496617065976</v>
      </c>
      <c r="V15" s="228">
        <v>0.42169941981306691</v>
      </c>
      <c r="W15" s="228">
        <v>0.39876284850890292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2.2612455546776817</v>
      </c>
      <c r="C16" s="263">
        <f t="shared" si="0"/>
        <v>2.1865083788349233</v>
      </c>
      <c r="D16" s="263">
        <f t="shared" si="0"/>
        <v>2.0068014768112872</v>
      </c>
      <c r="E16" s="263">
        <f t="shared" si="0"/>
        <v>2.6286253686351966</v>
      </c>
      <c r="F16" s="263">
        <f t="shared" si="0"/>
        <v>2.4426740293796634</v>
      </c>
      <c r="G16" s="263">
        <f t="shared" si="0"/>
        <v>3.101817289253006</v>
      </c>
      <c r="H16" s="263">
        <f t="shared" si="0"/>
        <v>2.9907419537673432</v>
      </c>
      <c r="I16" s="263">
        <f t="shared" si="0"/>
        <v>3.6199097707333392</v>
      </c>
      <c r="J16" s="263">
        <f t="shared" si="0"/>
        <v>3.8305655019974312</v>
      </c>
      <c r="K16" s="263">
        <f t="shared" si="0"/>
        <v>3.501720115459829</v>
      </c>
      <c r="L16" s="263">
        <f t="shared" si="0"/>
        <v>3.7293757759715711</v>
      </c>
      <c r="M16" s="263">
        <f t="shared" si="0"/>
        <v>3.5133022937934268</v>
      </c>
      <c r="N16" s="263">
        <f t="shared" si="0"/>
        <v>3.6013645176463243</v>
      </c>
      <c r="O16" s="263">
        <f t="shared" si="0"/>
        <v>3.2506035188783891</v>
      </c>
      <c r="P16" s="263">
        <f t="shared" si="0"/>
        <v>3.3722578623905486</v>
      </c>
      <c r="Q16" s="263">
        <f t="shared" si="0"/>
        <v>3.3708057805245639</v>
      </c>
      <c r="R16" s="263">
        <f t="shared" si="0"/>
        <v>3.2670485985795881</v>
      </c>
      <c r="S16" s="263">
        <f t="shared" si="0"/>
        <v>3.7206714175804683</v>
      </c>
      <c r="T16" s="263">
        <f t="shared" si="0"/>
        <v>3.5384312786959606</v>
      </c>
      <c r="U16" s="263">
        <f t="shared" si="0"/>
        <v>3.8192532226988889</v>
      </c>
      <c r="V16" s="263">
        <f t="shared" si="0"/>
        <v>3.2256664123867118</v>
      </c>
      <c r="W16" s="263">
        <f t="shared" si="0"/>
        <v>2.9773306614338431</v>
      </c>
      <c r="DA16" s="70"/>
    </row>
    <row r="17" spans="1:105" ht="12" customHeight="1" x14ac:dyDescent="0.25">
      <c r="A17" s="60" t="s">
        <v>2406</v>
      </c>
      <c r="B17" s="331">
        <v>1.5250116933969551</v>
      </c>
      <c r="C17" s="331">
        <v>1.302979611916254</v>
      </c>
      <c r="D17" s="331">
        <v>1.067927490897091</v>
      </c>
      <c r="E17" s="331">
        <v>1.742253883970537</v>
      </c>
      <c r="F17" s="331">
        <v>1.4264280666142131</v>
      </c>
      <c r="G17" s="331">
        <v>2.0578878408869441</v>
      </c>
      <c r="H17" s="331">
        <v>1.7540272487619399</v>
      </c>
      <c r="I17" s="331">
        <v>1.870171231246212</v>
      </c>
      <c r="J17" s="331">
        <v>1.930438585191637</v>
      </c>
      <c r="K17" s="331">
        <v>1.9368878780048699</v>
      </c>
      <c r="L17" s="331">
        <v>2.0928558235093</v>
      </c>
      <c r="M17" s="331">
        <v>1.688647359899963</v>
      </c>
      <c r="N17" s="331">
        <v>1.3211380255332921</v>
      </c>
      <c r="O17" s="331">
        <v>1.385240307087497</v>
      </c>
      <c r="P17" s="331">
        <v>1.170362288289563</v>
      </c>
      <c r="Q17" s="331">
        <v>1.376003224680945</v>
      </c>
      <c r="R17" s="331">
        <v>1.3543255592742851</v>
      </c>
      <c r="S17" s="331">
        <v>1.4825332784524841</v>
      </c>
      <c r="T17" s="331">
        <v>1.3121937699537229</v>
      </c>
      <c r="U17" s="331">
        <v>1.4854014537536879</v>
      </c>
      <c r="V17" s="331">
        <v>1.2193755398390771</v>
      </c>
      <c r="W17" s="331">
        <v>1.1012762286758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5.499475480475785E-2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0.1629604085729715</v>
      </c>
      <c r="F19" s="232">
        <v>0</v>
      </c>
      <c r="G19" s="232">
        <v>0</v>
      </c>
      <c r="H19" s="232">
        <v>0</v>
      </c>
      <c r="I19" s="232">
        <v>0</v>
      </c>
      <c r="J19" s="232">
        <v>0.1451260760286231</v>
      </c>
      <c r="K19" s="232">
        <v>0</v>
      </c>
      <c r="L19" s="232">
        <v>0.14622673480691181</v>
      </c>
      <c r="M19" s="232">
        <v>0.139823375456017</v>
      </c>
      <c r="N19" s="232">
        <v>0.1323151370017874</v>
      </c>
      <c r="O19" s="232">
        <v>0.13505168354805661</v>
      </c>
      <c r="P19" s="232">
        <v>0</v>
      </c>
      <c r="Q19" s="232">
        <v>0.13450629465776459</v>
      </c>
      <c r="R19" s="232">
        <v>0.13537516410253689</v>
      </c>
      <c r="S19" s="232">
        <v>0.1085854707876409</v>
      </c>
      <c r="T19" s="232">
        <v>0.10158786021674519</v>
      </c>
      <c r="U19" s="232">
        <v>8.960126838495773E-2</v>
      </c>
      <c r="V19" s="232">
        <v>0.1392810795905097</v>
      </c>
      <c r="W19" s="232">
        <v>0.1589420705115287</v>
      </c>
      <c r="DA19" s="71" t="s">
        <v>2459</v>
      </c>
    </row>
    <row r="20" spans="1:105" ht="12" customHeight="1" x14ac:dyDescent="0.25">
      <c r="A20" s="59" t="s">
        <v>160</v>
      </c>
      <c r="B20" s="232">
        <v>0.39234380101966743</v>
      </c>
      <c r="C20" s="232">
        <v>0.3815410631575557</v>
      </c>
      <c r="D20" s="232">
        <v>0.24737912310444021</v>
      </c>
      <c r="E20" s="232">
        <v>0.54112917452710441</v>
      </c>
      <c r="F20" s="232">
        <v>0.40099965933806742</v>
      </c>
      <c r="G20" s="232">
        <v>0.40511025160166819</v>
      </c>
      <c r="H20" s="232">
        <v>0.25569656077134201</v>
      </c>
      <c r="I20" s="232">
        <v>0.24499087689408661</v>
      </c>
      <c r="J20" s="232">
        <v>0.24633252769295519</v>
      </c>
      <c r="K20" s="232">
        <v>0.2465804823387068</v>
      </c>
      <c r="L20" s="232">
        <v>0.1240531535245102</v>
      </c>
      <c r="M20" s="232">
        <v>0.1188237250682755</v>
      </c>
      <c r="N20" s="232">
        <v>0.1126840460977617</v>
      </c>
      <c r="O20" s="232">
        <v>0.1149190019168447</v>
      </c>
      <c r="P20" s="232">
        <v>0.1092497370643216</v>
      </c>
      <c r="Q20" s="232">
        <v>0.1144688927375653</v>
      </c>
      <c r="R20" s="232">
        <v>0.1151740635826724</v>
      </c>
      <c r="S20" s="232">
        <v>8.3533210354269846E-2</v>
      </c>
      <c r="T20" s="232">
        <v>8.7149179657715667E-2</v>
      </c>
      <c r="U20" s="232">
        <v>7.6006175466435053E-2</v>
      </c>
      <c r="V20" s="232">
        <v>6.7100307634835377E-2</v>
      </c>
      <c r="W20" s="232">
        <v>6.8555300013768181E-2</v>
      </c>
      <c r="DA20" s="71" t="s">
        <v>2460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1.132667892377287</v>
      </c>
      <c r="C22" s="232">
        <v>0.92143854875869802</v>
      </c>
      <c r="D22" s="232">
        <v>0.82054836779265117</v>
      </c>
      <c r="E22" s="232">
        <v>1.0381643008704611</v>
      </c>
      <c r="F22" s="232">
        <v>1.025428407276145</v>
      </c>
      <c r="G22" s="232">
        <v>1.6527775892852761</v>
      </c>
      <c r="H22" s="232">
        <v>1.498330687990598</v>
      </c>
      <c r="I22" s="232">
        <v>1.570185599547367</v>
      </c>
      <c r="J22" s="232">
        <v>1.5389799814700591</v>
      </c>
      <c r="K22" s="232">
        <v>1.6903073956661629</v>
      </c>
      <c r="L22" s="232">
        <v>1.822575935177877</v>
      </c>
      <c r="M22" s="232">
        <v>1.43000025937567</v>
      </c>
      <c r="N22" s="232">
        <v>1.076138842433743</v>
      </c>
      <c r="O22" s="232">
        <v>1.1352696216225959</v>
      </c>
      <c r="P22" s="232">
        <v>1.0611125512252411</v>
      </c>
      <c r="Q22" s="232">
        <v>1.1270280372856161</v>
      </c>
      <c r="R22" s="232">
        <v>1.1037763315890761</v>
      </c>
      <c r="S22" s="232">
        <v>1.290414597310573</v>
      </c>
      <c r="T22" s="232">
        <v>1.1234567300792619</v>
      </c>
      <c r="U22" s="232">
        <v>1.3197940099022949</v>
      </c>
      <c r="V22" s="232">
        <v>1.012994152613732</v>
      </c>
      <c r="W22" s="232">
        <v>0.8737788581505026</v>
      </c>
      <c r="DA22" s="71" t="s">
        <v>2462</v>
      </c>
    </row>
    <row r="23" spans="1:105" ht="12" customHeight="1" x14ac:dyDescent="0.25">
      <c r="A23" s="60" t="s">
        <v>2413</v>
      </c>
      <c r="B23" s="331">
        <v>0.73623386128072665</v>
      </c>
      <c r="C23" s="331">
        <v>0.88352876691866911</v>
      </c>
      <c r="D23" s="331">
        <v>0.93887398591419602</v>
      </c>
      <c r="E23" s="331">
        <v>0.88637148466465954</v>
      </c>
      <c r="F23" s="331">
        <v>1.0162459627654501</v>
      </c>
      <c r="G23" s="331">
        <v>1.0439294483660619</v>
      </c>
      <c r="H23" s="331">
        <v>1.236714705005403</v>
      </c>
      <c r="I23" s="331">
        <v>1.749738539487127</v>
      </c>
      <c r="J23" s="331">
        <v>1.9001269168057939</v>
      </c>
      <c r="K23" s="331">
        <v>1.564832237454959</v>
      </c>
      <c r="L23" s="331">
        <v>1.6365199524622711</v>
      </c>
      <c r="M23" s="331">
        <v>1.8246549338934639</v>
      </c>
      <c r="N23" s="331">
        <v>2.280226492113032</v>
      </c>
      <c r="O23" s="331">
        <v>1.865363211790892</v>
      </c>
      <c r="P23" s="331">
        <v>2.2018955741009858</v>
      </c>
      <c r="Q23" s="331">
        <v>1.9948025558436191</v>
      </c>
      <c r="R23" s="331">
        <v>1.912723039305303</v>
      </c>
      <c r="S23" s="331">
        <v>2.238138139127984</v>
      </c>
      <c r="T23" s="331">
        <v>2.2262375087422379</v>
      </c>
      <c r="U23" s="331">
        <v>2.333851768945201</v>
      </c>
      <c r="V23" s="331">
        <v>2.0062908725476349</v>
      </c>
      <c r="W23" s="331">
        <v>1.8760544327580431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0.95765429845967831</v>
      </c>
      <c r="C24" s="263">
        <f t="shared" si="1"/>
        <v>0.91805659991829613</v>
      </c>
      <c r="D24" s="263">
        <f t="shared" si="1"/>
        <v>0.83477454186766231</v>
      </c>
      <c r="E24" s="263">
        <f t="shared" si="1"/>
        <v>1.103070229159864</v>
      </c>
      <c r="F24" s="263">
        <f t="shared" si="1"/>
        <v>1.0270463954369908</v>
      </c>
      <c r="G24" s="263">
        <f t="shared" si="1"/>
        <v>1.3166130181247835</v>
      </c>
      <c r="H24" s="263">
        <f t="shared" si="1"/>
        <v>1.2600618068958316</v>
      </c>
      <c r="I24" s="263">
        <f t="shared" si="1"/>
        <v>1.5065858799178915</v>
      </c>
      <c r="J24" s="263">
        <f t="shared" si="1"/>
        <v>1.582979301507891</v>
      </c>
      <c r="K24" s="263">
        <f t="shared" si="1"/>
        <v>1.4658385367199296</v>
      </c>
      <c r="L24" s="263">
        <f t="shared" si="1"/>
        <v>1.5598404789137805</v>
      </c>
      <c r="M24" s="263">
        <f t="shared" si="1"/>
        <v>1.4427098783491905</v>
      </c>
      <c r="N24" s="263">
        <f t="shared" si="1"/>
        <v>1.4238705569591339</v>
      </c>
      <c r="O24" s="263">
        <f t="shared" si="1"/>
        <v>1.3117447441706578</v>
      </c>
      <c r="P24" s="263">
        <f t="shared" si="1"/>
        <v>1.3276945260461148</v>
      </c>
      <c r="Q24" s="263">
        <f t="shared" si="1"/>
        <v>1.3527420350344812</v>
      </c>
      <c r="R24" s="263">
        <f t="shared" si="1"/>
        <v>1.3139505119023758</v>
      </c>
      <c r="S24" s="263">
        <f t="shared" si="1"/>
        <v>1.490987994022354</v>
      </c>
      <c r="T24" s="263">
        <f t="shared" si="1"/>
        <v>1.4023710371832216</v>
      </c>
      <c r="U24" s="263">
        <f t="shared" si="1"/>
        <v>1.5270367255064308</v>
      </c>
      <c r="V24" s="263">
        <f t="shared" si="1"/>
        <v>1.2800964458698507</v>
      </c>
      <c r="W24" s="263">
        <f t="shared" si="1"/>
        <v>1.1751061952479018</v>
      </c>
      <c r="DA24" s="70"/>
    </row>
    <row r="25" spans="1:105" ht="12" customHeight="1" x14ac:dyDescent="0.25">
      <c r="A25" s="60" t="s">
        <v>2416</v>
      </c>
      <c r="B25" s="264">
        <v>0.69017942400237831</v>
      </c>
      <c r="C25" s="264">
        <v>0.64658996976534711</v>
      </c>
      <c r="D25" s="264">
        <v>0.5790144490016973</v>
      </c>
      <c r="E25" s="264">
        <v>0.7913098262384517</v>
      </c>
      <c r="F25" s="264">
        <v>0.72520132376304536</v>
      </c>
      <c r="G25" s="264">
        <v>0.95044195793649255</v>
      </c>
      <c r="H25" s="264">
        <v>0.8902840981843394</v>
      </c>
      <c r="I25" s="264">
        <v>1.043667150963713</v>
      </c>
      <c r="J25" s="264">
        <v>1.09289974018198</v>
      </c>
      <c r="K25" s="264">
        <v>1.024683968821142</v>
      </c>
      <c r="L25" s="264">
        <v>1.0929187002754071</v>
      </c>
      <c r="M25" s="264">
        <v>0.98872688468582148</v>
      </c>
      <c r="N25" s="264">
        <v>0.94649480633915539</v>
      </c>
      <c r="O25" s="264">
        <v>0.8849488380325552</v>
      </c>
      <c r="P25" s="264">
        <v>0.87821436290487753</v>
      </c>
      <c r="Q25" s="264">
        <v>0.90881834777502601</v>
      </c>
      <c r="R25" s="264">
        <v>0.88442061561288055</v>
      </c>
      <c r="S25" s="264">
        <v>1.0000792146035811</v>
      </c>
      <c r="T25" s="264">
        <v>0.93289986358982702</v>
      </c>
      <c r="U25" s="264">
        <v>1.0225301082142539</v>
      </c>
      <c r="V25" s="264">
        <v>0.85298058082096284</v>
      </c>
      <c r="W25" s="264">
        <v>0.78023428358019753</v>
      </c>
      <c r="DA25" s="72" t="s">
        <v>2464</v>
      </c>
    </row>
    <row r="26" spans="1:105" ht="12" customHeight="1" x14ac:dyDescent="0.25">
      <c r="A26" s="60" t="s">
        <v>2418</v>
      </c>
      <c r="B26" s="264">
        <v>0.2674748744573</v>
      </c>
      <c r="C26" s="264">
        <v>0.27146663015294897</v>
      </c>
      <c r="D26" s="264">
        <v>0.25576009286596502</v>
      </c>
      <c r="E26" s="264">
        <v>0.31176040292141233</v>
      </c>
      <c r="F26" s="264">
        <v>0.30184507167394542</v>
      </c>
      <c r="G26" s="264">
        <v>0.36617106018829099</v>
      </c>
      <c r="H26" s="264">
        <v>0.36977770871149218</v>
      </c>
      <c r="I26" s="264">
        <v>0.46291872895417852</v>
      </c>
      <c r="J26" s="264">
        <v>0.49007956132591107</v>
      </c>
      <c r="K26" s="264">
        <v>0.44115456789878771</v>
      </c>
      <c r="L26" s="264">
        <v>0.46692177863837359</v>
      </c>
      <c r="M26" s="264">
        <v>0.45398299366336903</v>
      </c>
      <c r="N26" s="264">
        <v>0.4773757506199785</v>
      </c>
      <c r="O26" s="264">
        <v>0.42679590613810259</v>
      </c>
      <c r="P26" s="264">
        <v>0.44948016314123729</v>
      </c>
      <c r="Q26" s="264">
        <v>0.44392368725945519</v>
      </c>
      <c r="R26" s="264">
        <v>0.42952989628949528</v>
      </c>
      <c r="S26" s="264">
        <v>0.49090877941877298</v>
      </c>
      <c r="T26" s="264">
        <v>0.46947117359339469</v>
      </c>
      <c r="U26" s="264">
        <v>0.50450661729217672</v>
      </c>
      <c r="V26" s="264">
        <v>0.42711586504888788</v>
      </c>
      <c r="W26" s="264">
        <v>0.39487191166770419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2.7688721077685896</v>
      </c>
      <c r="C27" s="263">
        <f t="shared" si="2"/>
        <v>2.6773571985733748</v>
      </c>
      <c r="D27" s="263">
        <f t="shared" si="2"/>
        <v>2.457307930789332</v>
      </c>
      <c r="E27" s="263">
        <f t="shared" si="2"/>
        <v>3.2187249411859558</v>
      </c>
      <c r="F27" s="263">
        <f t="shared" si="2"/>
        <v>2.9910294237301991</v>
      </c>
      <c r="G27" s="263">
        <f t="shared" si="2"/>
        <v>3.7981436194934752</v>
      </c>
      <c r="H27" s="263">
        <f t="shared" si="2"/>
        <v>3.6621330046130729</v>
      </c>
      <c r="I27" s="263">
        <f t="shared" si="2"/>
        <v>4.432542576408169</v>
      </c>
      <c r="J27" s="263">
        <f t="shared" si="2"/>
        <v>4.6904883697927708</v>
      </c>
      <c r="K27" s="263">
        <f t="shared" si="2"/>
        <v>4.2878205495426478</v>
      </c>
      <c r="L27" s="263">
        <f t="shared" si="2"/>
        <v>4.5665825828223312</v>
      </c>
      <c r="M27" s="263">
        <f t="shared" si="2"/>
        <v>4.3020028087266446</v>
      </c>
      <c r="N27" s="263">
        <f t="shared" si="2"/>
        <v>4.4098341032403976</v>
      </c>
      <c r="O27" s="263">
        <f t="shared" si="2"/>
        <v>3.9803308394429249</v>
      </c>
      <c r="P27" s="263">
        <f t="shared" si="2"/>
        <v>4.1292953417027132</v>
      </c>
      <c r="Q27" s="263">
        <f t="shared" si="2"/>
        <v>4.1275172822749795</v>
      </c>
      <c r="R27" s="263">
        <f t="shared" si="2"/>
        <v>4.0004676717301084</v>
      </c>
      <c r="S27" s="263">
        <f t="shared" si="2"/>
        <v>4.5559241847924108</v>
      </c>
      <c r="T27" s="263">
        <f t="shared" si="2"/>
        <v>4.3327729943215862</v>
      </c>
      <c r="U27" s="263">
        <f t="shared" si="2"/>
        <v>4.6766365992231247</v>
      </c>
      <c r="V27" s="263">
        <f t="shared" si="2"/>
        <v>3.9497956070041389</v>
      </c>
      <c r="W27" s="263">
        <f t="shared" si="2"/>
        <v>3.6457110140006241</v>
      </c>
      <c r="DA27" s="70"/>
    </row>
    <row r="28" spans="1:105" ht="12" customHeight="1" x14ac:dyDescent="0.25">
      <c r="A28" s="60" t="s">
        <v>2421</v>
      </c>
      <c r="B28" s="331">
        <v>1.867361257220761</v>
      </c>
      <c r="C28" s="331">
        <v>1.5954852390811269</v>
      </c>
      <c r="D28" s="331">
        <v>1.3076663153841941</v>
      </c>
      <c r="E28" s="331">
        <v>2.1333721028210659</v>
      </c>
      <c r="F28" s="331">
        <v>1.7466466121806681</v>
      </c>
      <c r="G28" s="331">
        <v>2.5198626623105431</v>
      </c>
      <c r="H28" s="331">
        <v>2.1477884678717629</v>
      </c>
      <c r="I28" s="331">
        <v>2.290005589281074</v>
      </c>
      <c r="J28" s="331">
        <v>2.3638023492142488</v>
      </c>
      <c r="K28" s="331">
        <v>2.371699442454942</v>
      </c>
      <c r="L28" s="331">
        <v>2.5626806002154678</v>
      </c>
      <c r="M28" s="331">
        <v>2.067731461101995</v>
      </c>
      <c r="N28" s="331">
        <v>1.617720031265256</v>
      </c>
      <c r="O28" s="331">
        <v>1.696212620923466</v>
      </c>
      <c r="P28" s="331">
        <v>1.43309667953824</v>
      </c>
      <c r="Q28" s="331">
        <v>1.6849019077725871</v>
      </c>
      <c r="R28" s="331">
        <v>1.6583578276827979</v>
      </c>
      <c r="S28" s="331">
        <v>1.8153468715744701</v>
      </c>
      <c r="T28" s="331">
        <v>1.606767881575988</v>
      </c>
      <c r="U28" s="331">
        <v>1.818858922963698</v>
      </c>
      <c r="V28" s="331">
        <v>1.4931129059254009</v>
      </c>
      <c r="W28" s="331">
        <v>1.3485015045009789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6.7340516087458585E-2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0.1995433574362917</v>
      </c>
      <c r="F30" s="232">
        <v>0</v>
      </c>
      <c r="G30" s="232">
        <v>0</v>
      </c>
      <c r="H30" s="232">
        <v>0</v>
      </c>
      <c r="I30" s="232">
        <v>0</v>
      </c>
      <c r="J30" s="232">
        <v>0.17770539921872211</v>
      </c>
      <c r="K30" s="232">
        <v>0</v>
      </c>
      <c r="L30" s="232">
        <v>0.17905314466152469</v>
      </c>
      <c r="M30" s="232">
        <v>0.17121229647675551</v>
      </c>
      <c r="N30" s="232">
        <v>0.16201853510422959</v>
      </c>
      <c r="O30" s="232">
        <v>0.1653694084261918</v>
      </c>
      <c r="P30" s="232">
        <v>0</v>
      </c>
      <c r="Q30" s="232">
        <v>0.16470158529522189</v>
      </c>
      <c r="R30" s="232">
        <v>0.16576550706433091</v>
      </c>
      <c r="S30" s="232">
        <v>0.13296180096445831</v>
      </c>
      <c r="T30" s="232">
        <v>0.124393298224586</v>
      </c>
      <c r="U30" s="232">
        <v>0.1097158388387237</v>
      </c>
      <c r="V30" s="232">
        <v>0.17054826072307319</v>
      </c>
      <c r="W30" s="232">
        <v>0.19462294348350459</v>
      </c>
      <c r="DA30" s="71" t="s">
        <v>2468</v>
      </c>
    </row>
    <row r="31" spans="1:105" ht="12" customHeight="1" x14ac:dyDescent="0.25">
      <c r="A31" s="59" t="s">
        <v>160</v>
      </c>
      <c r="B31" s="232">
        <v>0.48042098084040918</v>
      </c>
      <c r="C31" s="232">
        <v>0.46719313856027228</v>
      </c>
      <c r="D31" s="232">
        <v>0.30291321196462068</v>
      </c>
      <c r="E31" s="232">
        <v>0.66260715248216862</v>
      </c>
      <c r="F31" s="232">
        <v>0.49101999102620492</v>
      </c>
      <c r="G31" s="232">
        <v>0.49605336930816479</v>
      </c>
      <c r="H31" s="232">
        <v>0.31309782951592902</v>
      </c>
      <c r="I31" s="232">
        <v>0.29998882884990202</v>
      </c>
      <c r="J31" s="232">
        <v>0.30163166656280233</v>
      </c>
      <c r="K31" s="232">
        <v>0.30193528449637569</v>
      </c>
      <c r="L31" s="232">
        <v>0.15190182064225741</v>
      </c>
      <c r="M31" s="232">
        <v>0.1454984388591129</v>
      </c>
      <c r="N31" s="232">
        <v>0.13798046460950411</v>
      </c>
      <c r="O31" s="232">
        <v>0.1407171452042997</v>
      </c>
      <c r="P31" s="232">
        <v>0.1337751882420265</v>
      </c>
      <c r="Q31" s="232">
        <v>0.1401659911072228</v>
      </c>
      <c r="R31" s="232">
        <v>0.14102946561143559</v>
      </c>
      <c r="S31" s="232">
        <v>0.10228556369910589</v>
      </c>
      <c r="T31" s="232">
        <v>0.1067132812135294</v>
      </c>
      <c r="U31" s="232">
        <v>9.3068786285430638E-2</v>
      </c>
      <c r="V31" s="232">
        <v>8.2163642001839246E-2</v>
      </c>
      <c r="W31" s="232">
        <v>8.3945265322981452E-2</v>
      </c>
      <c r="DA31" s="71" t="s">
        <v>2469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1.386940276380352</v>
      </c>
      <c r="C33" s="232">
        <v>1.128292100520855</v>
      </c>
      <c r="D33" s="232">
        <v>1.0047531034195729</v>
      </c>
      <c r="E33" s="232">
        <v>1.2712215929026049</v>
      </c>
      <c r="F33" s="232">
        <v>1.2556266211544631</v>
      </c>
      <c r="G33" s="232">
        <v>2.0238092930023779</v>
      </c>
      <c r="H33" s="232">
        <v>1.8346906383558339</v>
      </c>
      <c r="I33" s="232">
        <v>1.922676244343714</v>
      </c>
      <c r="J33" s="232">
        <v>1.8844652834327249</v>
      </c>
      <c r="K33" s="232">
        <v>2.0697641579585659</v>
      </c>
      <c r="L33" s="232">
        <v>2.2317256349116859</v>
      </c>
      <c r="M33" s="232">
        <v>1.751020725766127</v>
      </c>
      <c r="N33" s="232">
        <v>1.317721031551522</v>
      </c>
      <c r="O33" s="232">
        <v>1.3901260672929749</v>
      </c>
      <c r="P33" s="232">
        <v>1.299321491296213</v>
      </c>
      <c r="Q33" s="232">
        <v>1.380034331370142</v>
      </c>
      <c r="R33" s="232">
        <v>1.351562855007032</v>
      </c>
      <c r="S33" s="232">
        <v>1.5800995069109061</v>
      </c>
      <c r="T33" s="232">
        <v>1.3756613021378721</v>
      </c>
      <c r="U33" s="232">
        <v>1.6160742978395439</v>
      </c>
      <c r="V33" s="232">
        <v>1.2404010032004891</v>
      </c>
      <c r="W33" s="232">
        <v>1.0699332956944929</v>
      </c>
      <c r="DA33" s="71" t="s">
        <v>2471</v>
      </c>
    </row>
    <row r="34" spans="1:105" ht="12" customHeight="1" x14ac:dyDescent="0.25">
      <c r="A34" s="60" t="s">
        <v>2428</v>
      </c>
      <c r="B34" s="331">
        <v>0.90151085054782876</v>
      </c>
      <c r="C34" s="331">
        <v>1.0818719594922479</v>
      </c>
      <c r="D34" s="331">
        <v>1.1496416154051381</v>
      </c>
      <c r="E34" s="331">
        <v>1.08535283836489</v>
      </c>
      <c r="F34" s="331">
        <v>1.244382811549531</v>
      </c>
      <c r="G34" s="331">
        <v>1.2782809571829321</v>
      </c>
      <c r="H34" s="331">
        <v>1.51434453674131</v>
      </c>
      <c r="I34" s="331">
        <v>2.1425369871270949</v>
      </c>
      <c r="J34" s="331">
        <v>2.326686020578522</v>
      </c>
      <c r="K34" s="331">
        <v>1.916121107087706</v>
      </c>
      <c r="L34" s="331">
        <v>2.0039019826068629</v>
      </c>
      <c r="M34" s="331">
        <v>2.2342713476246492</v>
      </c>
      <c r="N34" s="331">
        <v>2.7921140719751412</v>
      </c>
      <c r="O34" s="331">
        <v>2.2841182185194588</v>
      </c>
      <c r="P34" s="331">
        <v>2.6961986621644729</v>
      </c>
      <c r="Q34" s="331">
        <v>2.4426153745023922</v>
      </c>
      <c r="R34" s="331">
        <v>2.34210984404731</v>
      </c>
      <c r="S34" s="331">
        <v>2.740577313217941</v>
      </c>
      <c r="T34" s="331">
        <v>2.726005112745598</v>
      </c>
      <c r="U34" s="331">
        <v>2.8577776762594271</v>
      </c>
      <c r="V34" s="331">
        <v>2.456682701078738</v>
      </c>
      <c r="W34" s="331">
        <v>2.2972095094996452</v>
      </c>
      <c r="DA34" s="72" t="s">
        <v>2472</v>
      </c>
    </row>
    <row r="35" spans="1:105" ht="12" customHeight="1" x14ac:dyDescent="0.25">
      <c r="A35" s="57" t="s">
        <v>2430</v>
      </c>
      <c r="B35" s="263">
        <v>2.4838661389759111</v>
      </c>
      <c r="C35" s="263">
        <v>2.342134528540718</v>
      </c>
      <c r="D35" s="263">
        <v>2.095822026985279</v>
      </c>
      <c r="E35" s="263">
        <v>3.174940029993075</v>
      </c>
      <c r="F35" s="263">
        <v>2.9632742238212302</v>
      </c>
      <c r="G35" s="263">
        <v>3.7037383902700389</v>
      </c>
      <c r="H35" s="263">
        <v>3.310661465357009</v>
      </c>
      <c r="I35" s="263">
        <v>3.835791281815061</v>
      </c>
      <c r="J35" s="263">
        <v>4.1566800168589211</v>
      </c>
      <c r="K35" s="263">
        <v>3.6877754946792409</v>
      </c>
      <c r="L35" s="263">
        <v>3.979893707754901</v>
      </c>
      <c r="M35" s="263">
        <v>3.597514565663932</v>
      </c>
      <c r="N35" s="263">
        <v>3.593427432520532</v>
      </c>
      <c r="O35" s="263">
        <v>3.2272552137945669</v>
      </c>
      <c r="P35" s="263">
        <v>3.215373561284836</v>
      </c>
      <c r="Q35" s="263">
        <v>3.3517564329763352</v>
      </c>
      <c r="R35" s="263">
        <v>3.2754846510811739</v>
      </c>
      <c r="S35" s="263">
        <v>3.6688413281223839</v>
      </c>
      <c r="T35" s="263">
        <v>3.442354460325745</v>
      </c>
      <c r="U35" s="263">
        <v>3.7761141124443451</v>
      </c>
      <c r="V35" s="263">
        <v>3.168863644433225</v>
      </c>
      <c r="W35" s="263">
        <v>2.912898761790347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0.1043391340122742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0.23479521465645059</v>
      </c>
      <c r="F38" s="231">
        <v>0</v>
      </c>
      <c r="G38" s="231">
        <v>0</v>
      </c>
      <c r="H38" s="231">
        <v>0</v>
      </c>
      <c r="I38" s="231">
        <v>0</v>
      </c>
      <c r="J38" s="231">
        <v>0.27317316852331369</v>
      </c>
      <c r="K38" s="231">
        <v>0</v>
      </c>
      <c r="L38" s="231">
        <v>0.26954684916119143</v>
      </c>
      <c r="M38" s="231">
        <v>0.29064387435089939</v>
      </c>
      <c r="N38" s="231">
        <v>0.31538112347328512</v>
      </c>
      <c r="O38" s="231">
        <v>0.30636507609024199</v>
      </c>
      <c r="P38" s="231">
        <v>0</v>
      </c>
      <c r="Q38" s="231">
        <v>0.30816195839867572</v>
      </c>
      <c r="R38" s="231">
        <v>0.30529931090997092</v>
      </c>
      <c r="S38" s="231">
        <v>0.25530444692283599</v>
      </c>
      <c r="T38" s="231">
        <v>0.24981492247515191</v>
      </c>
      <c r="U38" s="231">
        <v>0.21189633518630679</v>
      </c>
      <c r="V38" s="231">
        <v>0.33524719268186992</v>
      </c>
      <c r="W38" s="231">
        <v>0.38693877546400363</v>
      </c>
      <c r="DA38" s="73" t="s">
        <v>2476</v>
      </c>
    </row>
    <row r="39" spans="1:105" ht="12" customHeight="1" x14ac:dyDescent="0.25">
      <c r="A39" s="46" t="s">
        <v>160</v>
      </c>
      <c r="B39" s="231">
        <v>0.64916543600119792</v>
      </c>
      <c r="C39" s="231">
        <v>0.68773795945656147</v>
      </c>
      <c r="D39" s="231">
        <v>0.48343966644958503</v>
      </c>
      <c r="E39" s="231">
        <v>0.79449185409460554</v>
      </c>
      <c r="F39" s="231">
        <v>0.61825861389661085</v>
      </c>
      <c r="G39" s="231">
        <v>0.6035812313442499</v>
      </c>
      <c r="H39" s="231">
        <v>0.44104015137253483</v>
      </c>
      <c r="I39" s="231">
        <v>0.47837081936141351</v>
      </c>
      <c r="J39" s="231">
        <v>0.47249336426419591</v>
      </c>
      <c r="K39" s="231">
        <v>0.47359024686075091</v>
      </c>
      <c r="L39" s="231">
        <v>0.2330218516880122</v>
      </c>
      <c r="M39" s="231">
        <v>0.25168997536090121</v>
      </c>
      <c r="N39" s="231">
        <v>0.27369695190152299</v>
      </c>
      <c r="O39" s="231">
        <v>0.26565161634858842</v>
      </c>
      <c r="P39" s="231">
        <v>0.28689988925324039</v>
      </c>
      <c r="Q39" s="231">
        <v>0.26724233726209201</v>
      </c>
      <c r="R39" s="231">
        <v>0.26468106958497639</v>
      </c>
      <c r="S39" s="231">
        <v>0.20013691287066909</v>
      </c>
      <c r="T39" s="231">
        <v>0.218384208366356</v>
      </c>
      <c r="U39" s="231">
        <v>0.18316375191432749</v>
      </c>
      <c r="V39" s="231">
        <v>0.16458069795942221</v>
      </c>
      <c r="W39" s="231">
        <v>0.17006924571721899</v>
      </c>
      <c r="DA39" s="73" t="s">
        <v>2477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1.024588175066724E-2</v>
      </c>
      <c r="W41" s="231">
        <v>6.3051580004144369E-4</v>
      </c>
      <c r="DA41" s="73" t="s">
        <v>2479</v>
      </c>
    </row>
    <row r="42" spans="1:105" ht="12" customHeight="1" x14ac:dyDescent="0.25">
      <c r="A42" s="46" t="s">
        <v>162</v>
      </c>
      <c r="B42" s="231">
        <v>1.8347007029747131</v>
      </c>
      <c r="C42" s="231">
        <v>1.626005955288063</v>
      </c>
      <c r="D42" s="231">
        <v>1.5698475020936311</v>
      </c>
      <c r="E42" s="231">
        <v>1.49220549473875</v>
      </c>
      <c r="F42" s="231">
        <v>1.54776692281321</v>
      </c>
      <c r="G42" s="231">
        <v>2.4107432152833339</v>
      </c>
      <c r="H42" s="231">
        <v>2.5300841210637581</v>
      </c>
      <c r="I42" s="231">
        <v>3.0015100522111822</v>
      </c>
      <c r="J42" s="231">
        <v>2.889887693048574</v>
      </c>
      <c r="K42" s="231">
        <v>3.1782187706823479</v>
      </c>
      <c r="L42" s="231">
        <v>3.3515717127477722</v>
      </c>
      <c r="M42" s="231">
        <v>2.965329211016916</v>
      </c>
      <c r="N42" s="231">
        <v>2.5588797641773109</v>
      </c>
      <c r="O42" s="231">
        <v>2.5691749480946999</v>
      </c>
      <c r="P42" s="231">
        <v>2.72800697396152</v>
      </c>
      <c r="Q42" s="231">
        <v>2.5758854392531081</v>
      </c>
      <c r="R42" s="231">
        <v>2.483266402289138</v>
      </c>
      <c r="S42" s="231">
        <v>3.0267136515555491</v>
      </c>
      <c r="T42" s="231">
        <v>2.7560578046941568</v>
      </c>
      <c r="U42" s="231">
        <v>3.1136575693316502</v>
      </c>
      <c r="V42" s="231">
        <v>2.4324021096691442</v>
      </c>
      <c r="W42" s="231">
        <v>2.1220730339556222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2.839061379609404E-2</v>
      </c>
      <c r="D44" s="231">
        <v>4.2534858442063013E-2</v>
      </c>
      <c r="E44" s="231">
        <v>4.2534858442596059E-2</v>
      </c>
      <c r="F44" s="231">
        <v>4.2534858440926047E-2</v>
      </c>
      <c r="G44" s="231">
        <v>4.2534858442731457E-2</v>
      </c>
      <c r="H44" s="231">
        <v>0.14185094448298299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1.4195306898187481E-2</v>
      </c>
      <c r="O44" s="231">
        <v>1.419530689861029E-2</v>
      </c>
      <c r="P44" s="231">
        <v>5.6730165341055488E-2</v>
      </c>
      <c r="Q44" s="231">
        <v>5.6730165338900143E-2</v>
      </c>
      <c r="R44" s="231">
        <v>4.2534858440027717E-2</v>
      </c>
      <c r="S44" s="231">
        <v>2.1344022603042811E-2</v>
      </c>
      <c r="T44" s="231">
        <v>2.0475964267712771E-2</v>
      </c>
      <c r="U44" s="231">
        <v>2.0935524562656339E-2</v>
      </c>
      <c r="V44" s="231">
        <v>2.068021328758092E-2</v>
      </c>
      <c r="W44" s="231">
        <v>4.222848491071559E-2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0.61091260806067404</v>
      </c>
      <c r="F45" s="231">
        <v>0.75471382867048309</v>
      </c>
      <c r="G45" s="231">
        <v>0.64687908519972337</v>
      </c>
      <c r="H45" s="231">
        <v>0.1976862484377328</v>
      </c>
      <c r="I45" s="231">
        <v>0.25157127623019171</v>
      </c>
      <c r="J45" s="231">
        <v>0.52112579102283774</v>
      </c>
      <c r="K45" s="231">
        <v>3.5966477136142802E-2</v>
      </c>
      <c r="L45" s="231">
        <v>0.12575329415792541</v>
      </c>
      <c r="M45" s="231">
        <v>8.9851504935215598E-2</v>
      </c>
      <c r="N45" s="231">
        <v>0.43127428607022528</v>
      </c>
      <c r="O45" s="231">
        <v>7.1868266362425645E-2</v>
      </c>
      <c r="P45" s="231">
        <v>0.14373653272902001</v>
      </c>
      <c r="Q45" s="231">
        <v>0.14373653272355899</v>
      </c>
      <c r="R45" s="231">
        <v>0.17970300985706031</v>
      </c>
      <c r="S45" s="231">
        <v>0.1653422941702877</v>
      </c>
      <c r="T45" s="231">
        <v>0.19762156052236809</v>
      </c>
      <c r="U45" s="231">
        <v>0.24646093144940481</v>
      </c>
      <c r="V45" s="231">
        <v>0.20570754908454031</v>
      </c>
      <c r="W45" s="231">
        <v>0.19095870594274569</v>
      </c>
      <c r="DA45" s="73" t="s">
        <v>2483</v>
      </c>
    </row>
    <row r="46" spans="1:105" ht="12" customHeight="1" x14ac:dyDescent="0.25">
      <c r="A46" s="57" t="s">
        <v>2442</v>
      </c>
      <c r="B46" s="263">
        <v>1.429548259478427</v>
      </c>
      <c r="C46" s="263">
        <v>1.4508826274954461</v>
      </c>
      <c r="D46" s="263">
        <v>1.36693734819922</v>
      </c>
      <c r="E46" s="263">
        <v>1.666237033571339</v>
      </c>
      <c r="F46" s="263">
        <v>1.613243478360862</v>
      </c>
      <c r="G46" s="263">
        <v>1.9570406484931631</v>
      </c>
      <c r="H46" s="263">
        <v>1.976316769771296</v>
      </c>
      <c r="I46" s="263">
        <v>2.474118978835361</v>
      </c>
      <c r="J46" s="263">
        <v>2.61928297123568</v>
      </c>
      <c r="K46" s="263">
        <v>2.357798077222192</v>
      </c>
      <c r="L46" s="263">
        <v>2.495513708789932</v>
      </c>
      <c r="M46" s="263">
        <v>2.4263609796660748</v>
      </c>
      <c r="N46" s="263">
        <v>2.5513860873872169</v>
      </c>
      <c r="O46" s="263">
        <v>2.2810566637713992</v>
      </c>
      <c r="P46" s="263">
        <v>2.402295117223106</v>
      </c>
      <c r="Q46" s="263">
        <v>2.372597933733434</v>
      </c>
      <c r="R46" s="263">
        <v>2.2956687684421082</v>
      </c>
      <c r="S46" s="263">
        <v>2.6237148165960469</v>
      </c>
      <c r="T46" s="263">
        <v>2.5091392245624631</v>
      </c>
      <c r="U46" s="263">
        <v>2.696389924880648</v>
      </c>
      <c r="V46" s="263">
        <v>2.282766718612796</v>
      </c>
      <c r="W46" s="263">
        <v>2.1104354387933411</v>
      </c>
      <c r="DA46" s="70" t="s">
        <v>2484</v>
      </c>
    </row>
    <row r="47" spans="1:105" ht="12" customHeight="1" x14ac:dyDescent="0.25">
      <c r="A47" s="41" t="s">
        <v>2444</v>
      </c>
      <c r="B47" s="352">
        <v>0.89109523603654228</v>
      </c>
      <c r="C47" s="352">
        <v>0.90439381030835597</v>
      </c>
      <c r="D47" s="352">
        <v>0.85206732327117418</v>
      </c>
      <c r="E47" s="352">
        <v>1.038632919790202</v>
      </c>
      <c r="F47" s="352">
        <v>1.005599893954527</v>
      </c>
      <c r="G47" s="352">
        <v>1.219902572046355</v>
      </c>
      <c r="H47" s="352">
        <v>1.231918157897562</v>
      </c>
      <c r="I47" s="352">
        <v>1.5422184041776701</v>
      </c>
      <c r="J47" s="352">
        <v>1.6327049905620741</v>
      </c>
      <c r="K47" s="352">
        <v>1.4697108825940419</v>
      </c>
      <c r="L47" s="352">
        <v>1.5555546044859829</v>
      </c>
      <c r="M47" s="352">
        <v>1.5124489121299409</v>
      </c>
      <c r="N47" s="352">
        <v>1.59038211734815</v>
      </c>
      <c r="O47" s="352">
        <v>1.421874856437316</v>
      </c>
      <c r="P47" s="352">
        <v>1.497447686930405</v>
      </c>
      <c r="Q47" s="352">
        <v>1.4789362316116419</v>
      </c>
      <c r="R47" s="352">
        <v>1.4309831721406869</v>
      </c>
      <c r="S47" s="352">
        <v>1.6354675389834299</v>
      </c>
      <c r="T47" s="352">
        <v>1.5640479394349369</v>
      </c>
      <c r="U47" s="352">
        <v>1.6807688727029899</v>
      </c>
      <c r="V47" s="352">
        <v>1.4229408027685611</v>
      </c>
      <c r="W47" s="352">
        <v>1.315519747586259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1.0000000000000002</v>
      </c>
      <c r="D51" s="234">
        <f t="shared" si="3"/>
        <v>1</v>
      </c>
      <c r="E51" s="234">
        <f t="shared" si="3"/>
        <v>1.0000000000000002</v>
      </c>
      <c r="F51" s="234">
        <f t="shared" si="3"/>
        <v>1</v>
      </c>
      <c r="G51" s="234">
        <f t="shared" si="3"/>
        <v>1.0000000000000002</v>
      </c>
      <c r="H51" s="234">
        <f t="shared" si="3"/>
        <v>1</v>
      </c>
      <c r="I51" s="234">
        <f t="shared" si="3"/>
        <v>1</v>
      </c>
      <c r="J51" s="234">
        <f t="shared" si="3"/>
        <v>0.99999999999999989</v>
      </c>
      <c r="K51" s="234">
        <f t="shared" si="3"/>
        <v>1</v>
      </c>
      <c r="L51" s="234">
        <f t="shared" si="3"/>
        <v>1</v>
      </c>
      <c r="M51" s="234">
        <f t="shared" si="3"/>
        <v>1.0000000000000004</v>
      </c>
      <c r="N51" s="234">
        <f t="shared" si="3"/>
        <v>1.0000000000000002</v>
      </c>
      <c r="O51" s="234">
        <f t="shared" si="3"/>
        <v>0.99999999999999978</v>
      </c>
      <c r="P51" s="234">
        <f t="shared" si="3"/>
        <v>1</v>
      </c>
      <c r="Q51" s="234">
        <f t="shared" si="3"/>
        <v>0.99999999999999989</v>
      </c>
      <c r="R51" s="234">
        <f t="shared" si="3"/>
        <v>0.99999999999999978</v>
      </c>
      <c r="S51" s="234">
        <f t="shared" si="3"/>
        <v>0.99999999999999978</v>
      </c>
      <c r="T51" s="234">
        <f t="shared" si="3"/>
        <v>1.0000000000000002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1.8655453707751436E-2</v>
      </c>
      <c r="C52" s="301">
        <f t="shared" si="4"/>
        <v>1.9424414906806846E-2</v>
      </c>
      <c r="D52" s="301">
        <f t="shared" si="4"/>
        <v>1.9897568131054085E-2</v>
      </c>
      <c r="E52" s="301">
        <f t="shared" si="4"/>
        <v>1.8341959809301572E-2</v>
      </c>
      <c r="F52" s="301">
        <f t="shared" si="4"/>
        <v>1.8869268059834118E-2</v>
      </c>
      <c r="G52" s="301">
        <f t="shared" si="4"/>
        <v>1.8303572637695692E-2</v>
      </c>
      <c r="H52" s="301">
        <f t="shared" si="4"/>
        <v>1.9235068264902878E-2</v>
      </c>
      <c r="I52" s="301">
        <f t="shared" si="4"/>
        <v>1.9887259477881808E-2</v>
      </c>
      <c r="J52" s="301">
        <f t="shared" si="4"/>
        <v>1.9815079674176617E-2</v>
      </c>
      <c r="K52" s="301">
        <f t="shared" si="4"/>
        <v>1.9694068050716339E-2</v>
      </c>
      <c r="L52" s="301">
        <f t="shared" si="4"/>
        <v>1.955957575396166E-2</v>
      </c>
      <c r="M52" s="301">
        <f t="shared" si="4"/>
        <v>2.0184600114315113E-2</v>
      </c>
      <c r="N52" s="301">
        <f t="shared" si="4"/>
        <v>2.0699750606010481E-2</v>
      </c>
      <c r="O52" s="301">
        <f t="shared" si="4"/>
        <v>2.0552333676774334E-2</v>
      </c>
      <c r="P52" s="301">
        <f t="shared" si="4"/>
        <v>2.0954337123101015E-2</v>
      </c>
      <c r="Q52" s="301">
        <f t="shared" si="4"/>
        <v>2.0598064587271727E-2</v>
      </c>
      <c r="R52" s="301">
        <f t="shared" si="4"/>
        <v>2.0539930936972609E-2</v>
      </c>
      <c r="S52" s="301">
        <f t="shared" si="4"/>
        <v>2.0657517423850483E-2</v>
      </c>
      <c r="T52" s="301">
        <f t="shared" si="4"/>
        <v>2.0803701933700954E-2</v>
      </c>
      <c r="U52" s="301">
        <f t="shared" si="4"/>
        <v>2.0667733394557315E-2</v>
      </c>
      <c r="V52" s="301">
        <f t="shared" si="4"/>
        <v>2.0736526156833014E-2</v>
      </c>
      <c r="W52" s="301">
        <f t="shared" si="4"/>
        <v>2.0782849948221386E-2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6.5788545533334609E-3</v>
      </c>
      <c r="C53" s="235">
        <f t="shared" si="5"/>
        <v>6.8500290830443306E-3</v>
      </c>
      <c r="D53" s="235">
        <f t="shared" si="5"/>
        <v>7.0168867908507043E-3</v>
      </c>
      <c r="E53" s="235">
        <f t="shared" si="5"/>
        <v>6.4683007821109348E-3</v>
      </c>
      <c r="F53" s="235">
        <f t="shared" si="5"/>
        <v>6.654256285491959E-3</v>
      </c>
      <c r="G53" s="235">
        <f t="shared" si="5"/>
        <v>6.454763527929651E-3</v>
      </c>
      <c r="H53" s="235">
        <f t="shared" si="5"/>
        <v>6.7832559004263847E-3</v>
      </c>
      <c r="I53" s="235">
        <f t="shared" si="5"/>
        <v>7.0132514394449716E-3</v>
      </c>
      <c r="J53" s="235">
        <f t="shared" si="5"/>
        <v>6.9877971976075141E-3</v>
      </c>
      <c r="K53" s="235">
        <f t="shared" si="5"/>
        <v>6.9451223914902497E-3</v>
      </c>
      <c r="L53" s="235">
        <f t="shared" si="5"/>
        <v>6.8976936195743362E-3</v>
      </c>
      <c r="M53" s="235">
        <f t="shared" si="5"/>
        <v>7.118108755194817E-3</v>
      </c>
      <c r="N53" s="235">
        <f t="shared" si="5"/>
        <v>7.2997768191848059E-3</v>
      </c>
      <c r="O53" s="235">
        <f t="shared" si="5"/>
        <v>7.2477901695253083E-3</v>
      </c>
      <c r="P53" s="235">
        <f t="shared" si="5"/>
        <v>7.3895568745732379E-3</v>
      </c>
      <c r="Q53" s="235">
        <f t="shared" si="5"/>
        <v>7.2639171966921113E-3</v>
      </c>
      <c r="R53" s="235">
        <f t="shared" si="5"/>
        <v>7.2434163374815331E-3</v>
      </c>
      <c r="S53" s="235">
        <f t="shared" si="5"/>
        <v>7.2848832675667255E-3</v>
      </c>
      <c r="T53" s="235">
        <f t="shared" si="5"/>
        <v>7.3364353039482872E-3</v>
      </c>
      <c r="U53" s="235">
        <f t="shared" si="5"/>
        <v>7.2884859344572849E-3</v>
      </c>
      <c r="V53" s="235">
        <f t="shared" si="5"/>
        <v>7.3127457345363318E-3</v>
      </c>
      <c r="W53" s="235">
        <f t="shared" si="5"/>
        <v>7.3290818414291003E-3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4.392443074273851E-2</v>
      </c>
      <c r="C54" s="235">
        <f t="shared" si="6"/>
        <v>4.5734956686566297E-2</v>
      </c>
      <c r="D54" s="235">
        <f t="shared" si="6"/>
        <v>4.6849000137598289E-2</v>
      </c>
      <c r="E54" s="235">
        <f t="shared" si="6"/>
        <v>4.3186306586314963E-2</v>
      </c>
      <c r="F54" s="235">
        <f t="shared" si="6"/>
        <v>4.4427858525679896E-2</v>
      </c>
      <c r="G54" s="235">
        <f t="shared" si="6"/>
        <v>4.3095923651274813E-2</v>
      </c>
      <c r="H54" s="235">
        <f t="shared" si="6"/>
        <v>4.528913834363181E-2</v>
      </c>
      <c r="I54" s="235">
        <f t="shared" si="6"/>
        <v>4.6824728322535002E-2</v>
      </c>
      <c r="J54" s="235">
        <f t="shared" si="6"/>
        <v>4.6654780336356796E-2</v>
      </c>
      <c r="K54" s="235">
        <f t="shared" si="6"/>
        <v>4.6369857398699234E-2</v>
      </c>
      <c r="L54" s="235">
        <f t="shared" si="6"/>
        <v>4.605319409654763E-2</v>
      </c>
      <c r="M54" s="235">
        <f t="shared" si="6"/>
        <v>4.7524819480681969E-2</v>
      </c>
      <c r="N54" s="235">
        <f t="shared" si="6"/>
        <v>4.8737745869342174E-2</v>
      </c>
      <c r="O54" s="235">
        <f t="shared" si="6"/>
        <v>4.8390651405708175E-2</v>
      </c>
      <c r="P54" s="235">
        <f t="shared" si="6"/>
        <v>4.9337172075381394E-2</v>
      </c>
      <c r="Q54" s="235">
        <f t="shared" si="6"/>
        <v>4.8498325238916028E-2</v>
      </c>
      <c r="R54" s="235">
        <f t="shared" si="6"/>
        <v>4.8361449045155859E-2</v>
      </c>
      <c r="S54" s="235">
        <f t="shared" si="6"/>
        <v>4.8638307468438467E-2</v>
      </c>
      <c r="T54" s="235">
        <f t="shared" si="6"/>
        <v>4.8982500189729355E-2</v>
      </c>
      <c r="U54" s="235">
        <f t="shared" si="6"/>
        <v>4.8662361061817164E-2</v>
      </c>
      <c r="V54" s="235">
        <f t="shared" si="6"/>
        <v>4.882433422899482E-2</v>
      </c>
      <c r="W54" s="235">
        <f t="shared" si="6"/>
        <v>4.8933404005503868E-2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1.9224565894346284E-2</v>
      </c>
      <c r="C55" s="235">
        <f t="shared" si="7"/>
        <v>2.0016985391240832E-2</v>
      </c>
      <c r="D55" s="235">
        <f t="shared" si="7"/>
        <v>2.0504572853875632E-2</v>
      </c>
      <c r="E55" s="235">
        <f t="shared" si="7"/>
        <v>1.8901508401205764E-2</v>
      </c>
      <c r="F55" s="235">
        <f t="shared" si="7"/>
        <v>1.9444902969239425E-2</v>
      </c>
      <c r="G55" s="235">
        <f t="shared" si="7"/>
        <v>1.886195017219694E-2</v>
      </c>
      <c r="H55" s="235">
        <f t="shared" si="7"/>
        <v>1.98218624501867E-2</v>
      </c>
      <c r="I55" s="235">
        <f t="shared" si="7"/>
        <v>2.0493949720002999E-2</v>
      </c>
      <c r="J55" s="235">
        <f t="shared" si="7"/>
        <v>2.0419567964709919E-2</v>
      </c>
      <c r="K55" s="235">
        <f t="shared" si="7"/>
        <v>2.0294864702830664E-2</v>
      </c>
      <c r="L55" s="235">
        <f t="shared" si="7"/>
        <v>2.0156269519794819E-2</v>
      </c>
      <c r="M55" s="235">
        <f t="shared" si="7"/>
        <v>2.0800361171995917E-2</v>
      </c>
      <c r="N55" s="235">
        <f t="shared" si="7"/>
        <v>2.133122709079089E-2</v>
      </c>
      <c r="O55" s="235">
        <f t="shared" si="7"/>
        <v>2.1179312990258173E-2</v>
      </c>
      <c r="P55" s="235">
        <f t="shared" si="7"/>
        <v>2.159358014584338E-2</v>
      </c>
      <c r="Q55" s="235">
        <f t="shared" si="7"/>
        <v>2.1226438989766852E-2</v>
      </c>
      <c r="R55" s="235">
        <f t="shared" si="7"/>
        <v>2.1166531886548576E-2</v>
      </c>
      <c r="S55" s="235">
        <f t="shared" si="7"/>
        <v>2.12877055229919E-2</v>
      </c>
      <c r="T55" s="235">
        <f t="shared" si="7"/>
        <v>2.1438349607364144E-2</v>
      </c>
      <c r="U55" s="235">
        <f t="shared" si="7"/>
        <v>2.1298233146983502E-2</v>
      </c>
      <c r="V55" s="235">
        <f t="shared" si="7"/>
        <v>2.1369124534142532E-2</v>
      </c>
      <c r="W55" s="235">
        <f t="shared" si="7"/>
        <v>2.1416861501249981E-2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3.6588712789645692E-2</v>
      </c>
      <c r="C56" s="302">
        <f t="shared" si="8"/>
        <v>3.63058388010555E-2</v>
      </c>
      <c r="D56" s="302">
        <f t="shared" si="8"/>
        <v>3.62829653570877E-2</v>
      </c>
      <c r="E56" s="302">
        <f t="shared" si="8"/>
        <v>3.5606031562049091E-2</v>
      </c>
      <c r="F56" s="302">
        <f t="shared" si="8"/>
        <v>3.5445203656560495E-2</v>
      </c>
      <c r="G56" s="302">
        <f t="shared" si="8"/>
        <v>3.6008887259760404E-2</v>
      </c>
      <c r="H56" s="302">
        <f t="shared" si="8"/>
        <v>3.6179962864595877E-2</v>
      </c>
      <c r="I56" s="302">
        <f t="shared" si="8"/>
        <v>3.6252120920742585E-2</v>
      </c>
      <c r="J56" s="302">
        <f t="shared" si="8"/>
        <v>3.5991312606728873E-2</v>
      </c>
      <c r="K56" s="302">
        <f t="shared" si="8"/>
        <v>3.6372503088796374E-2</v>
      </c>
      <c r="L56" s="302">
        <f t="shared" si="8"/>
        <v>3.6303795582996165E-2</v>
      </c>
      <c r="M56" s="302">
        <f t="shared" si="8"/>
        <v>3.6352890307555036E-2</v>
      </c>
      <c r="N56" s="302">
        <f t="shared" si="8"/>
        <v>3.6430444613582497E-2</v>
      </c>
      <c r="O56" s="302">
        <f t="shared" si="8"/>
        <v>3.6471142506343139E-2</v>
      </c>
      <c r="P56" s="302">
        <f t="shared" si="8"/>
        <v>3.6640386714937218E-2</v>
      </c>
      <c r="Q56" s="302">
        <f t="shared" si="8"/>
        <v>3.6455257670157858E-2</v>
      </c>
      <c r="R56" s="302">
        <f t="shared" si="8"/>
        <v>3.640661774025733E-2</v>
      </c>
      <c r="S56" s="302">
        <f t="shared" si="8"/>
        <v>3.6508860865045956E-2</v>
      </c>
      <c r="T56" s="302">
        <f t="shared" si="8"/>
        <v>3.6579841460966503E-2</v>
      </c>
      <c r="U56" s="302">
        <f t="shared" si="8"/>
        <v>3.6487839804623071E-2</v>
      </c>
      <c r="V56" s="302">
        <f t="shared" si="8"/>
        <v>3.6546379009350517E-2</v>
      </c>
      <c r="W56" s="302">
        <f t="shared" si="8"/>
        <v>3.6585770949583755E-2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0.18333965044666298</v>
      </c>
      <c r="C57" s="303">
        <f t="shared" si="9"/>
        <v>0.18187310850366539</v>
      </c>
      <c r="D57" s="303">
        <f t="shared" si="9"/>
        <v>0.18149199769120575</v>
      </c>
      <c r="E57" s="303">
        <f t="shared" si="9"/>
        <v>0.17977915212255349</v>
      </c>
      <c r="F57" s="303">
        <f t="shared" si="9"/>
        <v>0.17750979781318421</v>
      </c>
      <c r="G57" s="303">
        <f t="shared" si="9"/>
        <v>0.1802411341577686</v>
      </c>
      <c r="H57" s="303">
        <f t="shared" si="9"/>
        <v>0.18084970197061878</v>
      </c>
      <c r="I57" s="303">
        <f t="shared" si="9"/>
        <v>0.18078141579142187</v>
      </c>
      <c r="J57" s="303">
        <f t="shared" si="9"/>
        <v>0.18004371885148585</v>
      </c>
      <c r="K57" s="303">
        <f t="shared" si="9"/>
        <v>0.18172385212726641</v>
      </c>
      <c r="L57" s="303">
        <f t="shared" si="9"/>
        <v>0.18160896970401738</v>
      </c>
      <c r="M57" s="303">
        <f t="shared" si="9"/>
        <v>0.18158582113214325</v>
      </c>
      <c r="N57" s="303">
        <f t="shared" si="9"/>
        <v>0.18153387982256994</v>
      </c>
      <c r="O57" s="303">
        <f t="shared" si="9"/>
        <v>0.18196620929750729</v>
      </c>
      <c r="P57" s="303">
        <f t="shared" si="9"/>
        <v>0.18275531758400726</v>
      </c>
      <c r="Q57" s="303">
        <f t="shared" si="9"/>
        <v>0.18181833484457324</v>
      </c>
      <c r="R57" s="303">
        <f t="shared" si="9"/>
        <v>0.18161303921626107</v>
      </c>
      <c r="S57" s="303">
        <f t="shared" si="9"/>
        <v>0.18200549334185298</v>
      </c>
      <c r="T57" s="303">
        <f t="shared" si="9"/>
        <v>0.18227550359274666</v>
      </c>
      <c r="U57" s="303">
        <f t="shared" si="9"/>
        <v>0.18188223698870462</v>
      </c>
      <c r="V57" s="303">
        <f t="shared" si="9"/>
        <v>0.18205206190371534</v>
      </c>
      <c r="W57" s="303">
        <f t="shared" si="9"/>
        <v>0.18216367500048786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0.1236465054474479</v>
      </c>
      <c r="C58" s="304">
        <f t="shared" si="10"/>
        <v>0.10838145173831047</v>
      </c>
      <c r="D58" s="304">
        <f t="shared" si="10"/>
        <v>9.6581697767255642E-2</v>
      </c>
      <c r="E58" s="304">
        <f t="shared" si="10"/>
        <v>0.11915768971105824</v>
      </c>
      <c r="F58" s="304">
        <f t="shared" si="10"/>
        <v>0.10365892241628477</v>
      </c>
      <c r="G58" s="304">
        <f t="shared" si="10"/>
        <v>0.11958023436650267</v>
      </c>
      <c r="H58" s="304">
        <f t="shared" si="10"/>
        <v>0.10606575561872034</v>
      </c>
      <c r="I58" s="304">
        <f t="shared" si="10"/>
        <v>9.3397964140024534E-2</v>
      </c>
      <c r="J58" s="304">
        <f t="shared" si="10"/>
        <v>9.0734211883615579E-2</v>
      </c>
      <c r="K58" s="304">
        <f t="shared" si="10"/>
        <v>0.10051595065399213</v>
      </c>
      <c r="L58" s="304">
        <f t="shared" si="10"/>
        <v>0.10191555173802741</v>
      </c>
      <c r="M58" s="304">
        <f t="shared" si="10"/>
        <v>8.7278119503624449E-2</v>
      </c>
      <c r="N58" s="304">
        <f t="shared" si="10"/>
        <v>6.6594567248341188E-2</v>
      </c>
      <c r="O58" s="304">
        <f t="shared" si="10"/>
        <v>7.7544654764233334E-2</v>
      </c>
      <c r="P58" s="304">
        <f t="shared" si="10"/>
        <v>6.3426327526768911E-2</v>
      </c>
      <c r="Q58" s="304">
        <f t="shared" si="10"/>
        <v>7.422041830405289E-2</v>
      </c>
      <c r="R58" s="304">
        <f t="shared" si="10"/>
        <v>7.5286049009189102E-2</v>
      </c>
      <c r="S58" s="304">
        <f t="shared" si="10"/>
        <v>7.2521642052424895E-2</v>
      </c>
      <c r="T58" s="304">
        <f t="shared" si="10"/>
        <v>6.7595146377330897E-2</v>
      </c>
      <c r="U58" s="304">
        <f t="shared" si="10"/>
        <v>7.0738472544661327E-2</v>
      </c>
      <c r="V58" s="304">
        <f t="shared" si="10"/>
        <v>6.8819835309134422E-2</v>
      </c>
      <c r="W58" s="304">
        <f t="shared" si="10"/>
        <v>6.7379994974978374E-2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5.9693144999215082E-2</v>
      </c>
      <c r="C59" s="304">
        <f t="shared" si="11"/>
        <v>7.3491656765354921E-2</v>
      </c>
      <c r="D59" s="304">
        <f t="shared" si="11"/>
        <v>8.4910299923950119E-2</v>
      </c>
      <c r="E59" s="304">
        <f t="shared" si="11"/>
        <v>6.0621462411495249E-2</v>
      </c>
      <c r="F59" s="304">
        <f t="shared" si="11"/>
        <v>7.3850875396899426E-2</v>
      </c>
      <c r="G59" s="304">
        <f t="shared" si="11"/>
        <v>6.0660899791265939E-2</v>
      </c>
      <c r="H59" s="304">
        <f t="shared" si="11"/>
        <v>7.4783946351898417E-2</v>
      </c>
      <c r="I59" s="304">
        <f t="shared" si="11"/>
        <v>8.7383451651397326E-2</v>
      </c>
      <c r="J59" s="304">
        <f t="shared" si="11"/>
        <v>8.9309506967870253E-2</v>
      </c>
      <c r="K59" s="304">
        <f t="shared" si="11"/>
        <v>8.1207901473274266E-2</v>
      </c>
      <c r="L59" s="304">
        <f t="shared" si="11"/>
        <v>7.9693417965989957E-2</v>
      </c>
      <c r="M59" s="304">
        <f t="shared" si="11"/>
        <v>9.43077016285188E-2</v>
      </c>
      <c r="N59" s="304">
        <f t="shared" si="11"/>
        <v>0.11493931257422874</v>
      </c>
      <c r="O59" s="304">
        <f t="shared" si="11"/>
        <v>0.10442155453327394</v>
      </c>
      <c r="P59" s="304">
        <f t="shared" si="11"/>
        <v>0.11932899005723836</v>
      </c>
      <c r="Q59" s="304">
        <f t="shared" si="11"/>
        <v>0.10759791654052038</v>
      </c>
      <c r="R59" s="304">
        <f t="shared" si="11"/>
        <v>0.10632699020707197</v>
      </c>
      <c r="S59" s="304">
        <f t="shared" si="11"/>
        <v>0.10948385128942806</v>
      </c>
      <c r="T59" s="304">
        <f t="shared" si="11"/>
        <v>0.11468035721541577</v>
      </c>
      <c r="U59" s="304">
        <f t="shared" si="11"/>
        <v>0.11114376444404329</v>
      </c>
      <c r="V59" s="304">
        <f t="shared" si="11"/>
        <v>0.11323222659458093</v>
      </c>
      <c r="W59" s="304">
        <f t="shared" si="11"/>
        <v>0.11478368002550948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7.764570458309572E-2</v>
      </c>
      <c r="C60" s="303">
        <f t="shared" si="12"/>
        <v>7.6363671516509787E-2</v>
      </c>
      <c r="D60" s="303">
        <f t="shared" si="12"/>
        <v>7.5495708457449046E-2</v>
      </c>
      <c r="E60" s="303">
        <f t="shared" si="12"/>
        <v>7.5442104795996376E-2</v>
      </c>
      <c r="F60" s="303">
        <f t="shared" si="12"/>
        <v>7.4635745828549691E-2</v>
      </c>
      <c r="G60" s="303">
        <f t="shared" si="12"/>
        <v>7.6506061287331104E-2</v>
      </c>
      <c r="H60" s="303">
        <f t="shared" si="12"/>
        <v>7.6195741981221421E-2</v>
      </c>
      <c r="I60" s="303">
        <f t="shared" si="12"/>
        <v>7.5240198135586384E-2</v>
      </c>
      <c r="J60" s="303">
        <f t="shared" si="12"/>
        <v>7.4402977878799709E-2</v>
      </c>
      <c r="K60" s="303">
        <f t="shared" si="12"/>
        <v>7.607056438157439E-2</v>
      </c>
      <c r="L60" s="303">
        <f t="shared" si="12"/>
        <v>7.5959366739961398E-2</v>
      </c>
      <c r="M60" s="303">
        <f t="shared" si="12"/>
        <v>7.4566785322827608E-2</v>
      </c>
      <c r="N60" s="303">
        <f t="shared" si="12"/>
        <v>7.177300306686131E-2</v>
      </c>
      <c r="O60" s="303">
        <f t="shared" si="12"/>
        <v>7.3430431388022188E-2</v>
      </c>
      <c r="P60" s="303">
        <f t="shared" si="12"/>
        <v>7.1952752328998698E-2</v>
      </c>
      <c r="Q60" s="303">
        <f t="shared" si="12"/>
        <v>7.2965729946610436E-2</v>
      </c>
      <c r="R60" s="303">
        <f t="shared" si="12"/>
        <v>7.3041627219779248E-2</v>
      </c>
      <c r="S60" s="303">
        <f t="shared" si="12"/>
        <v>7.2935224577097266E-2</v>
      </c>
      <c r="T60" s="303">
        <f t="shared" si="12"/>
        <v>7.2240455414654417E-2</v>
      </c>
      <c r="U60" s="303">
        <f t="shared" si="12"/>
        <v>7.2721246642753257E-2</v>
      </c>
      <c r="V60" s="303">
        <f t="shared" si="12"/>
        <v>7.2246837587210913E-2</v>
      </c>
      <c r="W60" s="303">
        <f t="shared" si="12"/>
        <v>7.189717481333073E-2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5.5959094791946148E-2</v>
      </c>
      <c r="C61" s="304">
        <f t="shared" si="13"/>
        <v>5.3783158970182501E-2</v>
      </c>
      <c r="D61" s="304">
        <f t="shared" si="13"/>
        <v>5.2365164295358348E-2</v>
      </c>
      <c r="E61" s="304">
        <f t="shared" si="13"/>
        <v>5.4119925693807421E-2</v>
      </c>
      <c r="F61" s="304">
        <f t="shared" si="13"/>
        <v>5.2700580923490566E-2</v>
      </c>
      <c r="G61" s="304">
        <f t="shared" si="13"/>
        <v>5.5228506541356914E-2</v>
      </c>
      <c r="H61" s="304">
        <f t="shared" si="13"/>
        <v>5.3835341301513046E-2</v>
      </c>
      <c r="I61" s="304">
        <f t="shared" si="13"/>
        <v>5.2121637586562498E-2</v>
      </c>
      <c r="J61" s="304">
        <f t="shared" si="13"/>
        <v>5.1368324977495265E-2</v>
      </c>
      <c r="K61" s="304">
        <f t="shared" si="13"/>
        <v>5.317658518884269E-2</v>
      </c>
      <c r="L61" s="304">
        <f t="shared" si="13"/>
        <v>5.322173228187544E-2</v>
      </c>
      <c r="M61" s="304">
        <f t="shared" si="13"/>
        <v>5.1102571944427515E-2</v>
      </c>
      <c r="N61" s="304">
        <f t="shared" si="13"/>
        <v>4.7709937048791874E-2</v>
      </c>
      <c r="O61" s="304">
        <f t="shared" si="13"/>
        <v>4.9538734743811819E-2</v>
      </c>
      <c r="P61" s="304">
        <f t="shared" si="13"/>
        <v>4.7593734331378312E-2</v>
      </c>
      <c r="Q61" s="304">
        <f t="shared" si="13"/>
        <v>4.9020871989526767E-2</v>
      </c>
      <c r="R61" s="304">
        <f t="shared" si="13"/>
        <v>4.9164348524477243E-2</v>
      </c>
      <c r="S61" s="304">
        <f t="shared" si="13"/>
        <v>4.8921253829295186E-2</v>
      </c>
      <c r="T61" s="304">
        <f t="shared" si="13"/>
        <v>4.8056547957067576E-2</v>
      </c>
      <c r="U61" s="304">
        <f t="shared" si="13"/>
        <v>4.8695400023486067E-2</v>
      </c>
      <c r="V61" s="304">
        <f t="shared" si="13"/>
        <v>4.8141020691406911E-2</v>
      </c>
      <c r="W61" s="304">
        <f t="shared" si="13"/>
        <v>4.7737507391904362E-2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2.1686609791149569E-2</v>
      </c>
      <c r="C62" s="304">
        <f t="shared" si="14"/>
        <v>2.2580512546327276E-2</v>
      </c>
      <c r="D62" s="304">
        <f t="shared" si="14"/>
        <v>2.3130544162090691E-2</v>
      </c>
      <c r="E62" s="304">
        <f t="shared" si="14"/>
        <v>2.1322179102188966E-2</v>
      </c>
      <c r="F62" s="304">
        <f t="shared" si="14"/>
        <v>2.1935164905059121E-2</v>
      </c>
      <c r="G62" s="304">
        <f t="shared" si="14"/>
        <v>2.1277554745974196E-2</v>
      </c>
      <c r="H62" s="304">
        <f t="shared" si="14"/>
        <v>2.2360400679708372E-2</v>
      </c>
      <c r="I62" s="304">
        <f t="shared" si="14"/>
        <v>2.3118560549023882E-2</v>
      </c>
      <c r="J62" s="304">
        <f t="shared" si="14"/>
        <v>2.3034652901304447E-2</v>
      </c>
      <c r="K62" s="304">
        <f t="shared" si="14"/>
        <v>2.2893979192731711E-2</v>
      </c>
      <c r="L62" s="304">
        <f t="shared" si="14"/>
        <v>2.2737634458085968E-2</v>
      </c>
      <c r="M62" s="304">
        <f t="shared" si="14"/>
        <v>2.346421337840009E-2</v>
      </c>
      <c r="N62" s="304">
        <f t="shared" si="14"/>
        <v>2.4063066018069436E-2</v>
      </c>
      <c r="O62" s="304">
        <f t="shared" si="14"/>
        <v>2.3891696644210376E-2</v>
      </c>
      <c r="P62" s="304">
        <f t="shared" si="14"/>
        <v>2.4359017997620382E-2</v>
      </c>
      <c r="Q62" s="304">
        <f t="shared" si="14"/>
        <v>2.3944857957083673E-2</v>
      </c>
      <c r="R62" s="304">
        <f t="shared" si="14"/>
        <v>2.3877278695301998E-2</v>
      </c>
      <c r="S62" s="304">
        <f t="shared" si="14"/>
        <v>2.4013970747802076E-2</v>
      </c>
      <c r="T62" s="304">
        <f t="shared" si="14"/>
        <v>2.4183907457586844E-2</v>
      </c>
      <c r="U62" s="304">
        <f t="shared" si="14"/>
        <v>2.4025846619267183E-2</v>
      </c>
      <c r="V62" s="304">
        <f t="shared" si="14"/>
        <v>2.4105816895803999E-2</v>
      </c>
      <c r="W62" s="304">
        <f t="shared" si="14"/>
        <v>2.4159667421426358E-2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0.22449753115917914</v>
      </c>
      <c r="C63" s="303">
        <f t="shared" si="15"/>
        <v>0.22270176551469228</v>
      </c>
      <c r="D63" s="303">
        <f t="shared" si="15"/>
        <v>0.22223509921372139</v>
      </c>
      <c r="E63" s="303">
        <f t="shared" si="15"/>
        <v>0.22013773729292269</v>
      </c>
      <c r="F63" s="303">
        <f t="shared" si="15"/>
        <v>0.21735893609777651</v>
      </c>
      <c r="G63" s="303">
        <f t="shared" si="15"/>
        <v>0.22070342958094105</v>
      </c>
      <c r="H63" s="303">
        <f t="shared" si="15"/>
        <v>0.2214486146579005</v>
      </c>
      <c r="I63" s="303">
        <f t="shared" si="15"/>
        <v>0.22136499892827161</v>
      </c>
      <c r="J63" s="303">
        <f t="shared" si="15"/>
        <v>0.22046169655283973</v>
      </c>
      <c r="K63" s="303">
        <f t="shared" si="15"/>
        <v>0.222519002604816</v>
      </c>
      <c r="L63" s="303">
        <f t="shared" si="15"/>
        <v>0.22237833024981715</v>
      </c>
      <c r="M63" s="303">
        <f t="shared" si="15"/>
        <v>0.22234998505976722</v>
      </c>
      <c r="N63" s="303">
        <f t="shared" si="15"/>
        <v>0.2222863834562081</v>
      </c>
      <c r="O63" s="303">
        <f t="shared" si="15"/>
        <v>0.22281576648674356</v>
      </c>
      <c r="P63" s="303">
        <f t="shared" si="15"/>
        <v>0.2237820215314375</v>
      </c>
      <c r="Q63" s="303">
        <f t="shared" si="15"/>
        <v>0.22263469572804906</v>
      </c>
      <c r="R63" s="303">
        <f t="shared" si="15"/>
        <v>0.22238331332603398</v>
      </c>
      <c r="S63" s="303">
        <f t="shared" si="15"/>
        <v>0.22286386939818734</v>
      </c>
      <c r="T63" s="303">
        <f t="shared" si="15"/>
        <v>0.22319449419520007</v>
      </c>
      <c r="U63" s="303">
        <f t="shared" si="15"/>
        <v>0.22271294325147484</v>
      </c>
      <c r="V63" s="303">
        <f t="shared" si="15"/>
        <v>0.2229208921269985</v>
      </c>
      <c r="W63" s="303">
        <f t="shared" si="15"/>
        <v>0.22305756122508716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0.15140388422136475</v>
      </c>
      <c r="C64" s="304">
        <f t="shared" si="16"/>
        <v>0.13271198172038012</v>
      </c>
      <c r="D64" s="304">
        <f t="shared" si="16"/>
        <v>0.11826330338847638</v>
      </c>
      <c r="E64" s="304">
        <f t="shared" si="16"/>
        <v>0.14590737515639784</v>
      </c>
      <c r="F64" s="304">
        <f t="shared" si="16"/>
        <v>0.12692929275463433</v>
      </c>
      <c r="G64" s="304">
        <f t="shared" si="16"/>
        <v>0.14642477677530935</v>
      </c>
      <c r="H64" s="304">
        <f t="shared" si="16"/>
        <v>0.12987643545149427</v>
      </c>
      <c r="I64" s="304">
        <f t="shared" si="16"/>
        <v>0.11436485404900953</v>
      </c>
      <c r="J64" s="304">
        <f t="shared" si="16"/>
        <v>0.11110311659218232</v>
      </c>
      <c r="K64" s="304">
        <f t="shared" si="16"/>
        <v>0.12308075590284746</v>
      </c>
      <c r="L64" s="304">
        <f t="shared" si="16"/>
        <v>0.12479455314860492</v>
      </c>
      <c r="M64" s="304">
        <f t="shared" si="16"/>
        <v>0.10687116673913195</v>
      </c>
      <c r="N64" s="304">
        <f t="shared" si="16"/>
        <v>8.1544368059193309E-2</v>
      </c>
      <c r="O64" s="304">
        <f t="shared" si="16"/>
        <v>9.4952638486816357E-2</v>
      </c>
      <c r="P64" s="304">
        <f t="shared" si="16"/>
        <v>7.7664890849104773E-2</v>
      </c>
      <c r="Q64" s="304">
        <f t="shared" si="16"/>
        <v>9.0882144862105649E-2</v>
      </c>
      <c r="R64" s="304">
        <f t="shared" si="16"/>
        <v>9.2186998786762162E-2</v>
      </c>
      <c r="S64" s="304">
        <f t="shared" si="16"/>
        <v>8.8802010676438642E-2</v>
      </c>
      <c r="T64" s="304">
        <f t="shared" si="16"/>
        <v>8.2769566992650118E-2</v>
      </c>
      <c r="U64" s="304">
        <f t="shared" si="16"/>
        <v>8.6618537809789301E-2</v>
      </c>
      <c r="V64" s="304">
        <f t="shared" si="16"/>
        <v>8.426918609281768E-2</v>
      </c>
      <c r="W64" s="304">
        <f t="shared" si="16"/>
        <v>8.2506116295891843E-2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7.3093646937814408E-2</v>
      </c>
      <c r="C65" s="304">
        <f t="shared" si="17"/>
        <v>8.9989783794312148E-2</v>
      </c>
      <c r="D65" s="304">
        <f t="shared" si="17"/>
        <v>0.10397179582524504</v>
      </c>
      <c r="E65" s="304">
        <f t="shared" si="17"/>
        <v>7.4230362136524855E-2</v>
      </c>
      <c r="F65" s="304">
        <f t="shared" si="17"/>
        <v>9.0429643343142185E-2</v>
      </c>
      <c r="G65" s="304">
        <f t="shared" si="17"/>
        <v>7.4278652805631701E-2</v>
      </c>
      <c r="H65" s="304">
        <f t="shared" si="17"/>
        <v>9.1572179206406229E-2</v>
      </c>
      <c r="I65" s="304">
        <f t="shared" si="17"/>
        <v>0.10700014487926207</v>
      </c>
      <c r="J65" s="304">
        <f t="shared" si="17"/>
        <v>0.1093585799606574</v>
      </c>
      <c r="K65" s="304">
        <f t="shared" si="17"/>
        <v>9.9438246701968547E-2</v>
      </c>
      <c r="L65" s="304">
        <f t="shared" si="17"/>
        <v>9.7583777101212202E-2</v>
      </c>
      <c r="M65" s="304">
        <f t="shared" si="17"/>
        <v>0.11547881832063525</v>
      </c>
      <c r="N65" s="304">
        <f t="shared" si="17"/>
        <v>0.14074201539701478</v>
      </c>
      <c r="O65" s="304">
        <f t="shared" si="17"/>
        <v>0.12786312799992722</v>
      </c>
      <c r="P65" s="304">
        <f t="shared" si="17"/>
        <v>0.1461171306823327</v>
      </c>
      <c r="Q65" s="304">
        <f t="shared" si="17"/>
        <v>0.1317525508659434</v>
      </c>
      <c r="R65" s="304">
        <f t="shared" si="17"/>
        <v>0.1301963145392718</v>
      </c>
      <c r="S65" s="304">
        <f t="shared" si="17"/>
        <v>0.13406185872174872</v>
      </c>
      <c r="T65" s="304">
        <f t="shared" si="17"/>
        <v>0.14042492720254995</v>
      </c>
      <c r="U65" s="304">
        <f t="shared" si="17"/>
        <v>0.13609440544168555</v>
      </c>
      <c r="V65" s="304">
        <f t="shared" si="17"/>
        <v>0.13865170603418081</v>
      </c>
      <c r="W65" s="304">
        <f t="shared" si="17"/>
        <v>0.14055144492919533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0.2013895168236417</v>
      </c>
      <c r="C66" s="303">
        <f t="shared" si="18"/>
        <v>0.19481804477074319</v>
      </c>
      <c r="D66" s="303">
        <f t="shared" si="18"/>
        <v>0.18954287749837032</v>
      </c>
      <c r="E66" s="303">
        <f t="shared" si="18"/>
        <v>0.21714316290284733</v>
      </c>
      <c r="F66" s="303">
        <f t="shared" si="18"/>
        <v>0.21534195803813883</v>
      </c>
      <c r="G66" s="303">
        <f t="shared" si="18"/>
        <v>0.21521770814769892</v>
      </c>
      <c r="H66" s="303">
        <f t="shared" si="18"/>
        <v>0.20019518520520405</v>
      </c>
      <c r="I66" s="303">
        <f t="shared" si="18"/>
        <v>0.19156272463289578</v>
      </c>
      <c r="J66" s="303">
        <f t="shared" si="18"/>
        <v>0.19537170893454125</v>
      </c>
      <c r="K66" s="303">
        <f t="shared" si="18"/>
        <v>0.19137930690547075</v>
      </c>
      <c r="L66" s="303">
        <f t="shared" si="18"/>
        <v>0.19380841170626484</v>
      </c>
      <c r="M66" s="303">
        <f t="shared" si="18"/>
        <v>0.18593835138950918</v>
      </c>
      <c r="N66" s="303">
        <f t="shared" si="18"/>
        <v>0.18113379539615126</v>
      </c>
      <c r="O66" s="303">
        <f t="shared" si="18"/>
        <v>0.18065918967947314</v>
      </c>
      <c r="P66" s="303">
        <f t="shared" si="18"/>
        <v>0.17425316815104702</v>
      </c>
      <c r="Q66" s="303">
        <f t="shared" si="18"/>
        <v>0.1807908295901603</v>
      </c>
      <c r="R66" s="303">
        <f t="shared" si="18"/>
        <v>0.18208199371374453</v>
      </c>
      <c r="S66" s="303">
        <f t="shared" si="18"/>
        <v>0.17947010121956083</v>
      </c>
      <c r="T66" s="303">
        <f t="shared" si="18"/>
        <v>0.17732629048877649</v>
      </c>
      <c r="U66" s="303">
        <f t="shared" si="18"/>
        <v>0.17982784640046962</v>
      </c>
      <c r="V66" s="303">
        <f t="shared" si="18"/>
        <v>0.17884619381144753</v>
      </c>
      <c r="W66" s="303">
        <f t="shared" si="18"/>
        <v>0.17822150230923917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0.11590642053324857</v>
      </c>
      <c r="C67" s="303">
        <f t="shared" si="19"/>
        <v>0.12068398003449157</v>
      </c>
      <c r="D67" s="303">
        <f t="shared" si="19"/>
        <v>0.12362368321434375</v>
      </c>
      <c r="E67" s="303">
        <f t="shared" si="19"/>
        <v>0.11395868148612795</v>
      </c>
      <c r="F67" s="303">
        <f t="shared" si="19"/>
        <v>0.11723485009581885</v>
      </c>
      <c r="G67" s="303">
        <f t="shared" si="19"/>
        <v>0.11372018181064783</v>
      </c>
      <c r="H67" s="303">
        <f t="shared" si="19"/>
        <v>0.11950756846890413</v>
      </c>
      <c r="I67" s="303">
        <f t="shared" si="19"/>
        <v>0.12355963550430495</v>
      </c>
      <c r="J67" s="303">
        <f t="shared" si="19"/>
        <v>0.12311118204863881</v>
      </c>
      <c r="K67" s="303">
        <f t="shared" si="19"/>
        <v>0.12235933627003034</v>
      </c>
      <c r="L67" s="303">
        <f t="shared" si="19"/>
        <v>0.12152373500563156</v>
      </c>
      <c r="M67" s="303">
        <f t="shared" si="19"/>
        <v>0.1254070142594913</v>
      </c>
      <c r="N67" s="303">
        <f t="shared" si="19"/>
        <v>0.12860764665705893</v>
      </c>
      <c r="O67" s="303">
        <f t="shared" si="19"/>
        <v>0.12769174459102306</v>
      </c>
      <c r="P67" s="303">
        <f t="shared" si="19"/>
        <v>0.13018939387019313</v>
      </c>
      <c r="Q67" s="303">
        <f t="shared" si="19"/>
        <v>0.12797587095034488</v>
      </c>
      <c r="R67" s="303">
        <f t="shared" si="19"/>
        <v>0.1276146863110294</v>
      </c>
      <c r="S67" s="303">
        <f t="shared" si="19"/>
        <v>0.12834525170014294</v>
      </c>
      <c r="T67" s="303">
        <f t="shared" si="19"/>
        <v>0.12925349673881145</v>
      </c>
      <c r="U67" s="303">
        <f t="shared" si="19"/>
        <v>0.12840872357359343</v>
      </c>
      <c r="V67" s="303">
        <f t="shared" si="19"/>
        <v>0.12883613332512681</v>
      </c>
      <c r="W67" s="303">
        <f t="shared" si="19"/>
        <v>0.1291239432561779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7.2249158766356777E-2</v>
      </c>
      <c r="C68" s="237">
        <f t="shared" si="20"/>
        <v>7.5227204791184235E-2</v>
      </c>
      <c r="D68" s="237">
        <f t="shared" si="20"/>
        <v>7.7059640654443248E-2</v>
      </c>
      <c r="E68" s="237">
        <f t="shared" si="20"/>
        <v>7.1035054258569943E-2</v>
      </c>
      <c r="F68" s="237">
        <f t="shared" si="20"/>
        <v>7.3077222629726019E-2</v>
      </c>
      <c r="G68" s="237">
        <f t="shared" si="20"/>
        <v>7.0886387766755196E-2</v>
      </c>
      <c r="H68" s="237">
        <f t="shared" si="20"/>
        <v>7.4493899892407525E-2</v>
      </c>
      <c r="I68" s="237">
        <f t="shared" si="20"/>
        <v>7.7019717126911955E-2</v>
      </c>
      <c r="J68" s="237">
        <f t="shared" si="20"/>
        <v>7.6740177954114794E-2</v>
      </c>
      <c r="K68" s="237">
        <f t="shared" si="20"/>
        <v>7.6271522078309228E-2</v>
      </c>
      <c r="L68" s="237">
        <f t="shared" si="20"/>
        <v>7.5750658021433215E-2</v>
      </c>
      <c r="M68" s="237">
        <f t="shared" si="20"/>
        <v>7.8171263006518901E-2</v>
      </c>
      <c r="N68" s="237">
        <f t="shared" si="20"/>
        <v>8.0166346602239799E-2</v>
      </c>
      <c r="O68" s="237">
        <f t="shared" si="20"/>
        <v>7.9595427808621472E-2</v>
      </c>
      <c r="P68" s="237">
        <f t="shared" si="20"/>
        <v>8.1152313600480336E-2</v>
      </c>
      <c r="Q68" s="237">
        <f t="shared" si="20"/>
        <v>7.9772535257457353E-2</v>
      </c>
      <c r="R68" s="237">
        <f t="shared" si="20"/>
        <v>7.9547394266735516E-2</v>
      </c>
      <c r="S68" s="237">
        <f t="shared" si="20"/>
        <v>8.0002785215264882E-2</v>
      </c>
      <c r="T68" s="237">
        <f t="shared" si="20"/>
        <v>8.0568931074101832E-2</v>
      </c>
      <c r="U68" s="237">
        <f t="shared" si="20"/>
        <v>8.0042349800565918E-2</v>
      </c>
      <c r="V68" s="237">
        <f t="shared" si="20"/>
        <v>8.0308771581643679E-2</v>
      </c>
      <c r="W68" s="237">
        <f t="shared" si="20"/>
        <v>8.0488175149689173E-2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0.54887921831328523</v>
      </c>
      <c r="C72" s="324">
        <f>IF(C$5=0,0,C$5/TRE_fec!C$5)</f>
        <v>0.55233594963818877</v>
      </c>
      <c r="D72" s="324">
        <f>IF(D$5=0,0,D$5/TRE_fec!D$5)</f>
        <v>0.55675908286994302</v>
      </c>
      <c r="E72" s="324">
        <f>IF(E$5=0,0,E$5/TRE_fec!E$5)</f>
        <v>0.55130604592956678</v>
      </c>
      <c r="F72" s="324">
        <f>IF(F$5=0,0,F$5/TRE_fec!F$5)</f>
        <v>0.55794807706550742</v>
      </c>
      <c r="G72" s="324">
        <f>IF(G$5=0,0,G$5/TRE_fec!G$5)</f>
        <v>0.55377665105713936</v>
      </c>
      <c r="H72" s="324">
        <f>IF(H$5=0,0,H$5/TRE_fec!H$5)</f>
        <v>0.55625946714574059</v>
      </c>
      <c r="I72" s="324">
        <f>IF(I$5=0,0,I$5/TRE_fec!I$5)</f>
        <v>0.55916630972650294</v>
      </c>
      <c r="J72" s="324">
        <f>IF(J$5=0,0,J$5/TRE_fec!J$5)</f>
        <v>0.56169936358563977</v>
      </c>
      <c r="K72" s="324">
        <f>IF(K$5=0,0,K$5/TRE_fec!K$5)</f>
        <v>0.55785652107281303</v>
      </c>
      <c r="L72" s="324">
        <f>IF(L$5=0,0,L$5/TRE_fec!L$5)</f>
        <v>0.55856324638826127</v>
      </c>
      <c r="M72" s="324">
        <f>IF(M$5=0,0,M$5/TRE_fec!M$5)</f>
        <v>0.5621688384483593</v>
      </c>
      <c r="N72" s="324">
        <f>IF(N$5=0,0,N$5/TRE_fec!N$5)</f>
        <v>0.56888342934862191</v>
      </c>
      <c r="O72" s="324">
        <f>IF(O$5=0,0,O$5/TRE_fec!O$5)</f>
        <v>0.56453054777132705</v>
      </c>
      <c r="P72" s="324">
        <f>IF(P$5=0,0,P$5/TRE_fec!P$5)</f>
        <v>0.56898122023628217</v>
      </c>
      <c r="Q72" s="324">
        <f>IF(Q$5=0,0,Q$5/TRE_fec!Q$5)</f>
        <v>0.56560568057667227</v>
      </c>
      <c r="R72" s="324">
        <f>IF(R$5=0,0,R$5/TRE_fec!R$5)</f>
        <v>0.56546143677069016</v>
      </c>
      <c r="S72" s="324">
        <f>IF(S$5=0,0,S$5/TRE_fec!S$5)</f>
        <v>0.56673146394250562</v>
      </c>
      <c r="T72" s="324">
        <f>IF(T$5=0,0,T$5/TRE_fec!T$5)</f>
        <v>0.56810530717097796</v>
      </c>
      <c r="U72" s="324">
        <f>IF(U$5=0,0,U$5/TRE_fec!U$5)</f>
        <v>0.56762450257115094</v>
      </c>
      <c r="V72" s="324">
        <f>IF(V$5=0,0,V$5/TRE_fec!V$5)</f>
        <v>0.56782303460538086</v>
      </c>
      <c r="W72" s="324">
        <f>IF(W$5=0,0,W$5/TRE_fec!W$5)</f>
        <v>0.56795163252532532</v>
      </c>
      <c r="DA72" s="95"/>
    </row>
    <row r="73" spans="1:105" ht="12" customHeight="1" x14ac:dyDescent="0.25">
      <c r="A73" s="55" t="s">
        <v>92</v>
      </c>
      <c r="B73" s="336">
        <f>IF(B$6=0,0,B$6/TRE_fec!B$6)</f>
        <v>0.48659150165607873</v>
      </c>
      <c r="C73" s="336">
        <f>IF(C$6=0,0,C$6/TRE_fec!C$6)</f>
        <v>0.48659150165607867</v>
      </c>
      <c r="D73" s="336">
        <f>IF(D$6=0,0,D$6/TRE_fec!D$6)</f>
        <v>0.48659150165607873</v>
      </c>
      <c r="E73" s="336">
        <f>IF(E$6=0,0,E$6/TRE_fec!E$6)</f>
        <v>0.48659150165607873</v>
      </c>
      <c r="F73" s="336">
        <f>IF(F$6=0,0,F$6/TRE_fec!F$6)</f>
        <v>0.48659150165607873</v>
      </c>
      <c r="G73" s="336">
        <f>IF(G$6=0,0,G$6/TRE_fec!G$6)</f>
        <v>0.48659150165607884</v>
      </c>
      <c r="H73" s="336">
        <f>IF(H$6=0,0,H$6/TRE_fec!H$6)</f>
        <v>0.48659150165607862</v>
      </c>
      <c r="I73" s="336">
        <f>IF(I$6=0,0,I$6/TRE_fec!I$6)</f>
        <v>0.48659150165607862</v>
      </c>
      <c r="J73" s="336">
        <f>IF(J$6=0,0,J$6/TRE_fec!J$6)</f>
        <v>0.48659150165607862</v>
      </c>
      <c r="K73" s="336">
        <f>IF(K$6=0,0,K$6/TRE_fec!K$6)</f>
        <v>0.48659150165607856</v>
      </c>
      <c r="L73" s="336">
        <f>IF(L$6=0,0,L$6/TRE_fec!L$6)</f>
        <v>0.48659150165607862</v>
      </c>
      <c r="M73" s="336">
        <f>IF(M$6=0,0,M$6/TRE_fec!M$6)</f>
        <v>0.48659150165607873</v>
      </c>
      <c r="N73" s="336">
        <f>IF(N$6=0,0,N$6/TRE_fec!N$6)</f>
        <v>0.48659150165607873</v>
      </c>
      <c r="O73" s="336">
        <f>IF(O$6=0,0,O$6/TRE_fec!O$6)</f>
        <v>0.48659150165607878</v>
      </c>
      <c r="P73" s="336">
        <f>IF(P$6=0,0,P$6/TRE_fec!P$6)</f>
        <v>0.48659150165607878</v>
      </c>
      <c r="Q73" s="336">
        <f>IF(Q$6=0,0,Q$6/TRE_fec!Q$6)</f>
        <v>0.48659150165607873</v>
      </c>
      <c r="R73" s="336">
        <f>IF(R$6=0,0,R$6/TRE_fec!R$6)</f>
        <v>0.48659150165607862</v>
      </c>
      <c r="S73" s="336">
        <f>IF(S$6=0,0,S$6/TRE_fec!S$6)</f>
        <v>0.48659150165607862</v>
      </c>
      <c r="T73" s="336">
        <f>IF(T$6=0,0,T$6/TRE_fec!T$6)</f>
        <v>0.48659150165607884</v>
      </c>
      <c r="U73" s="336">
        <f>IF(U$6=0,0,U$6/TRE_fec!U$6)</f>
        <v>0.48659150165607878</v>
      </c>
      <c r="V73" s="336">
        <f>IF(V$6=0,0,V$6/TRE_fec!V$6)</f>
        <v>0.48659150165607867</v>
      </c>
      <c r="W73" s="336">
        <f>IF(W$6=0,0,W$6/TRE_fec!W$6)</f>
        <v>0.48659150165607878</v>
      </c>
      <c r="DA73" s="67"/>
    </row>
    <row r="74" spans="1:105" ht="12" customHeight="1" x14ac:dyDescent="0.25">
      <c r="A74" s="202" t="s">
        <v>93</v>
      </c>
      <c r="B74" s="337">
        <f>IF(B$7=0,0,B$7/TRE_fec!B$7)</f>
        <v>0.12617406079115598</v>
      </c>
      <c r="C74" s="337">
        <f>IF(C$7=0,0,C$7/TRE_fec!C$7)</f>
        <v>0.12617406079115598</v>
      </c>
      <c r="D74" s="337">
        <f>IF(D$7=0,0,D$7/TRE_fec!D$7)</f>
        <v>0.12617406079115595</v>
      </c>
      <c r="E74" s="337">
        <f>IF(E$7=0,0,E$7/TRE_fec!E$7)</f>
        <v>0.12617406079115598</v>
      </c>
      <c r="F74" s="337">
        <f>IF(F$7=0,0,F$7/TRE_fec!F$7)</f>
        <v>0.12617406079115598</v>
      </c>
      <c r="G74" s="337">
        <f>IF(G$7=0,0,G$7/TRE_fec!G$7)</f>
        <v>0.12617406079115592</v>
      </c>
      <c r="H74" s="337">
        <f>IF(H$7=0,0,H$7/TRE_fec!H$7)</f>
        <v>0.12617406079115592</v>
      </c>
      <c r="I74" s="337">
        <f>IF(I$7=0,0,I$7/TRE_fec!I$7)</f>
        <v>0.12617406079115595</v>
      </c>
      <c r="J74" s="337">
        <f>IF(J$7=0,0,J$7/TRE_fec!J$7)</f>
        <v>0.12617406079115603</v>
      </c>
      <c r="K74" s="337">
        <f>IF(K$7=0,0,K$7/TRE_fec!K$7)</f>
        <v>0.12617406079115606</v>
      </c>
      <c r="L74" s="337">
        <f>IF(L$7=0,0,L$7/TRE_fec!L$7)</f>
        <v>0.12617406079115609</v>
      </c>
      <c r="M74" s="337">
        <f>IF(M$7=0,0,M$7/TRE_fec!M$7)</f>
        <v>0.12617406079115601</v>
      </c>
      <c r="N74" s="337">
        <f>IF(N$7=0,0,N$7/TRE_fec!N$7)</f>
        <v>0.12617406079115603</v>
      </c>
      <c r="O74" s="337">
        <f>IF(O$7=0,0,O$7/TRE_fec!O$7)</f>
        <v>0.12617406079115601</v>
      </c>
      <c r="P74" s="337">
        <f>IF(P$7=0,0,P$7/TRE_fec!P$7)</f>
        <v>0.12617406079115592</v>
      </c>
      <c r="Q74" s="337">
        <f>IF(Q$7=0,0,Q$7/TRE_fec!Q$7)</f>
        <v>0.12617406079115595</v>
      </c>
      <c r="R74" s="337">
        <f>IF(R$7=0,0,R$7/TRE_fec!R$7)</f>
        <v>0.12617406079115609</v>
      </c>
      <c r="S74" s="337">
        <f>IF(S$7=0,0,S$7/TRE_fec!S$7)</f>
        <v>0.12617406079115598</v>
      </c>
      <c r="T74" s="337">
        <f>IF(T$7=0,0,T$7/TRE_fec!T$7)</f>
        <v>0.12617406079115592</v>
      </c>
      <c r="U74" s="337">
        <f>IF(U$7=0,0,U$7/TRE_fec!U$7)</f>
        <v>0.12617406079115601</v>
      </c>
      <c r="V74" s="337">
        <f>IF(V$7=0,0,V$7/TRE_fec!V$7)</f>
        <v>0.12617406079115606</v>
      </c>
      <c r="W74" s="337">
        <f>IF(W$7=0,0,W$7/TRE_fec!W$7)</f>
        <v>0.12617406079115595</v>
      </c>
      <c r="DA74" s="174"/>
    </row>
    <row r="75" spans="1:105" ht="12" customHeight="1" x14ac:dyDescent="0.25">
      <c r="A75" s="202" t="s">
        <v>94</v>
      </c>
      <c r="B75" s="337">
        <f>IF(B$8=0,0,B$8/TRE_fec!B$8)</f>
        <v>0.68195475835626729</v>
      </c>
      <c r="C75" s="337">
        <f>IF(C$8=0,0,C$8/TRE_fec!C$8)</f>
        <v>0.6819547583562674</v>
      </c>
      <c r="D75" s="337">
        <f>IF(D$8=0,0,D$8/TRE_fec!D$8)</f>
        <v>0.6819547583562674</v>
      </c>
      <c r="E75" s="337">
        <f>IF(E$8=0,0,E$8/TRE_fec!E$8)</f>
        <v>0.68195475835626729</v>
      </c>
      <c r="F75" s="337">
        <f>IF(F$8=0,0,F$8/TRE_fec!F$8)</f>
        <v>0.68195475835626729</v>
      </c>
      <c r="G75" s="337">
        <f>IF(G$8=0,0,G$8/TRE_fec!G$8)</f>
        <v>0.6819547583562674</v>
      </c>
      <c r="H75" s="337">
        <f>IF(H$8=0,0,H$8/TRE_fec!H$8)</f>
        <v>0.68195475835626707</v>
      </c>
      <c r="I75" s="337">
        <f>IF(I$8=0,0,I$8/TRE_fec!I$8)</f>
        <v>0.68195475835626729</v>
      </c>
      <c r="J75" s="337">
        <f>IF(J$8=0,0,J$8/TRE_fec!J$8)</f>
        <v>0.68195475835626729</v>
      </c>
      <c r="K75" s="337">
        <f>IF(K$8=0,0,K$8/TRE_fec!K$8)</f>
        <v>0.68195475835626707</v>
      </c>
      <c r="L75" s="337">
        <f>IF(L$8=0,0,L$8/TRE_fec!L$8)</f>
        <v>0.68195475835626718</v>
      </c>
      <c r="M75" s="337">
        <f>IF(M$8=0,0,M$8/TRE_fec!M$8)</f>
        <v>0.68195475835626718</v>
      </c>
      <c r="N75" s="337">
        <f>IF(N$8=0,0,N$8/TRE_fec!N$8)</f>
        <v>0.68195475835626729</v>
      </c>
      <c r="O75" s="337">
        <f>IF(O$8=0,0,O$8/TRE_fec!O$8)</f>
        <v>0.6819547583562674</v>
      </c>
      <c r="P75" s="337">
        <f>IF(P$8=0,0,P$8/TRE_fec!P$8)</f>
        <v>0.6819547583562674</v>
      </c>
      <c r="Q75" s="337">
        <f>IF(Q$8=0,0,Q$8/TRE_fec!Q$8)</f>
        <v>0.68195475835626751</v>
      </c>
      <c r="R75" s="337">
        <f>IF(R$8=0,0,R$8/TRE_fec!R$8)</f>
        <v>0.6819547583562674</v>
      </c>
      <c r="S75" s="337">
        <f>IF(S$8=0,0,S$8/TRE_fec!S$8)</f>
        <v>0.68195475835626729</v>
      </c>
      <c r="T75" s="337">
        <f>IF(T$8=0,0,T$8/TRE_fec!T$8)</f>
        <v>0.68195475835626751</v>
      </c>
      <c r="U75" s="337">
        <f>IF(U$8=0,0,U$8/TRE_fec!U$8)</f>
        <v>0.6819547583562674</v>
      </c>
      <c r="V75" s="337">
        <f>IF(V$8=0,0,V$8/TRE_fec!V$8)</f>
        <v>0.6819547583562674</v>
      </c>
      <c r="W75" s="337">
        <f>IF(W$8=0,0,W$8/TRE_fec!W$8)</f>
        <v>0.68195475835626718</v>
      </c>
      <c r="DA75" s="174"/>
    </row>
    <row r="76" spans="1:105" ht="12" customHeight="1" x14ac:dyDescent="0.25">
      <c r="A76" s="202" t="s">
        <v>95</v>
      </c>
      <c r="B76" s="337">
        <f>IF(B$9=0,0,B$9/TRE_fec!B$9)</f>
        <v>0.48214970630449278</v>
      </c>
      <c r="C76" s="337">
        <f>IF(C$9=0,0,C$9/TRE_fec!C$9)</f>
        <v>0.48214970630449255</v>
      </c>
      <c r="D76" s="337">
        <f>IF(D$9=0,0,D$9/TRE_fec!D$9)</f>
        <v>0.48214970630449266</v>
      </c>
      <c r="E76" s="337">
        <f>IF(E$9=0,0,E$9/TRE_fec!E$9)</f>
        <v>0.48214970630449255</v>
      </c>
      <c r="F76" s="337">
        <f>IF(F$9=0,0,F$9/TRE_fec!F$9)</f>
        <v>0.48214970630449261</v>
      </c>
      <c r="G76" s="337">
        <f>IF(G$9=0,0,G$9/TRE_fec!G$9)</f>
        <v>0.48214970630449272</v>
      </c>
      <c r="H76" s="337">
        <f>IF(H$9=0,0,H$9/TRE_fec!H$9)</f>
        <v>0.48214970630449278</v>
      </c>
      <c r="I76" s="337">
        <f>IF(I$9=0,0,I$9/TRE_fec!I$9)</f>
        <v>0.48214970630449278</v>
      </c>
      <c r="J76" s="337">
        <f>IF(J$9=0,0,J$9/TRE_fec!J$9)</f>
        <v>0.48214970630449261</v>
      </c>
      <c r="K76" s="337">
        <f>IF(K$9=0,0,K$9/TRE_fec!K$9)</f>
        <v>0.48214970630449266</v>
      </c>
      <c r="L76" s="337">
        <f>IF(L$9=0,0,L$9/TRE_fec!L$9)</f>
        <v>0.48214970630449261</v>
      </c>
      <c r="M76" s="337">
        <f>IF(M$9=0,0,M$9/TRE_fec!M$9)</f>
        <v>0.48214970630449255</v>
      </c>
      <c r="N76" s="337">
        <f>IF(N$9=0,0,N$9/TRE_fec!N$9)</f>
        <v>0.48214970630449266</v>
      </c>
      <c r="O76" s="337">
        <f>IF(O$9=0,0,O$9/TRE_fec!O$9)</f>
        <v>0.48214970630449266</v>
      </c>
      <c r="P76" s="337">
        <f>IF(P$9=0,0,P$9/TRE_fec!P$9)</f>
        <v>0.48214970630449266</v>
      </c>
      <c r="Q76" s="337">
        <f>IF(Q$9=0,0,Q$9/TRE_fec!Q$9)</f>
        <v>0.48214970630449261</v>
      </c>
      <c r="R76" s="337">
        <f>IF(R$9=0,0,R$9/TRE_fec!R$9)</f>
        <v>0.48214970630449272</v>
      </c>
      <c r="S76" s="337">
        <f>IF(S$9=0,0,S$9/TRE_fec!S$9)</f>
        <v>0.48214970630449266</v>
      </c>
      <c r="T76" s="337">
        <f>IF(T$9=0,0,T$9/TRE_fec!T$9)</f>
        <v>0.48214970630449266</v>
      </c>
      <c r="U76" s="337">
        <f>IF(U$9=0,0,U$9/TRE_fec!U$9)</f>
        <v>0.48214970630449266</v>
      </c>
      <c r="V76" s="337">
        <f>IF(V$9=0,0,V$9/TRE_fec!V$9)</f>
        <v>0.48214970630449266</v>
      </c>
      <c r="W76" s="337">
        <f>IF(W$9=0,0,W$9/TRE_fec!W$9)</f>
        <v>0.48214970630449272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0.70883711372998937</v>
      </c>
      <c r="C77" s="338">
        <f>IF(C$10=0,0,C$10/TRE_fec!C$10)</f>
        <v>0.72052947088737895</v>
      </c>
      <c r="D77" s="338">
        <f>IF(D$10=0,0,D$10/TRE_fec!D$10)</f>
        <v>0.734651922303727</v>
      </c>
      <c r="E77" s="338">
        <f>IF(E$10=0,0,E$10/TRE_fec!E$10)</f>
        <v>0.71022334445345203</v>
      </c>
      <c r="F77" s="338">
        <f>IF(F$10=0,0,F$10/TRE_fec!F$10)</f>
        <v>0.72319856605745059</v>
      </c>
      <c r="G77" s="338">
        <f>IF(G$10=0,0,G$10/TRE_fec!G$10)</f>
        <v>0.7138652252902562</v>
      </c>
      <c r="H77" s="338">
        <f>IF(H$10=0,0,H$10/TRE_fec!H$10)</f>
        <v>0.72926980085158399</v>
      </c>
      <c r="I77" s="338">
        <f>IF(I$10=0,0,I$10/TRE_fec!I$10)</f>
        <v>0.74293904446772008</v>
      </c>
      <c r="J77" s="338">
        <f>IF(J$10=0,0,J$10/TRE_fec!J$10)</f>
        <v>0.74712001413294615</v>
      </c>
      <c r="K77" s="338">
        <f>IF(K$10=0,0,K$10/TRE_fec!K$10)</f>
        <v>0.73576649783582293</v>
      </c>
      <c r="L77" s="338">
        <f>IF(L$10=0,0,L$10/TRE_fec!L$10)</f>
        <v>0.74035691069494824</v>
      </c>
      <c r="M77" s="338">
        <f>IF(M$10=0,0,M$10/TRE_fec!M$10)</f>
        <v>0.75403626006371649</v>
      </c>
      <c r="N77" s="338">
        <f>IF(N$10=0,0,N$10/TRE_fec!N$10)</f>
        <v>0.77412942238098281</v>
      </c>
      <c r="O77" s="338">
        <f>IF(O$10=0,0,O$10/TRE_fec!O$10)</f>
        <v>0.76361872390673957</v>
      </c>
      <c r="P77" s="338">
        <f>IF(P$10=0,0,P$10/TRE_fec!P$10)</f>
        <v>0.77337500508380264</v>
      </c>
      <c r="Q77" s="338">
        <f>IF(Q$10=0,0,Q$10/TRE_fec!Q$10)</f>
        <v>0.76677444572281728</v>
      </c>
      <c r="R77" s="338">
        <f>IF(R$10=0,0,R$10/TRE_fec!R$10)</f>
        <v>0.76568458314971333</v>
      </c>
      <c r="S77" s="338">
        <f>IF(S$10=0,0,S$10/TRE_fec!S$10)</f>
        <v>0.76843935715740441</v>
      </c>
      <c r="T77" s="338">
        <f>IF(T$10=0,0,T$10/TRE_fec!T$10)</f>
        <v>0.77311458306797309</v>
      </c>
      <c r="U77" s="338">
        <f>IF(U$10=0,0,U$10/TRE_fec!U$10)</f>
        <v>0.76974723382752352</v>
      </c>
      <c r="V77" s="338">
        <f>IF(V$10=0,0,V$10/TRE_fec!V$10)</f>
        <v>0.77384578271414284</v>
      </c>
      <c r="W77" s="338">
        <f>IF(W$10=0,0,W$10/TRE_fec!W$10)</f>
        <v>0.77634364071067763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0.54800110215952103</v>
      </c>
      <c r="C78" s="351">
        <f>IF(C$16=0,0,C$16/TRE_fec!C$16)</f>
        <v>0.55689007641609667</v>
      </c>
      <c r="D78" s="351">
        <f>IF(D$16=0,0,D$16/TRE_fec!D$16)</f>
        <v>0.56697256124111606</v>
      </c>
      <c r="E78" s="351">
        <f>IF(E$16=0,0,E$16/TRE_fec!E$16)</f>
        <v>0.54650718817866029</v>
      </c>
      <c r="F78" s="351">
        <f>IF(F$16=0,0,F$16/TRE_fec!F$16)</f>
        <v>0.55878935627022086</v>
      </c>
      <c r="G78" s="351">
        <f>IF(G$16=0,0,G$16/TRE_fec!G$16)</f>
        <v>0.55129766424858317</v>
      </c>
      <c r="H78" s="351">
        <f>IF(H$16=0,0,H$16/TRE_fec!H$16)</f>
        <v>0.56242371646616129</v>
      </c>
      <c r="I78" s="351">
        <f>IF(I$16=0,0,I$16/TRE_fec!I$16)</f>
        <v>0.56980137229097316</v>
      </c>
      <c r="J78" s="351">
        <f>IF(J$16=0,0,J$16/TRE_fec!J$16)</f>
        <v>0.57260212174644831</v>
      </c>
      <c r="K78" s="351">
        <f>IF(K$16=0,0,K$16/TRE_fec!K$16)</f>
        <v>0.56715853134839456</v>
      </c>
      <c r="L78" s="351">
        <f>IF(L$16=0,0,L$16/TRE_fec!L$16)</f>
        <v>0.5672416705727078</v>
      </c>
      <c r="M78" s="351">
        <f>IF(M$16=0,0,M$16/TRE_fec!M$16)</f>
        <v>0.57703459467421847</v>
      </c>
      <c r="N78" s="351">
        <f>IF(N$16=0,0,N$16/TRE_fec!N$16)</f>
        <v>0.59173938926230485</v>
      </c>
      <c r="O78" s="351">
        <f>IF(O$16=0,0,O$16/TRE_fec!O$16)</f>
        <v>0.58376142749480586</v>
      </c>
      <c r="P78" s="351">
        <f>IF(P$16=0,0,P$16/TRE_fec!P$16)</f>
        <v>0.59514915458280504</v>
      </c>
      <c r="Q78" s="351">
        <f>IF(Q$16=0,0,Q$16/TRE_fec!Q$16)</f>
        <v>0.58616497539108403</v>
      </c>
      <c r="R78" s="351">
        <f>IF(R$16=0,0,R$16/TRE_fec!R$16)</f>
        <v>0.58524891748113161</v>
      </c>
      <c r="S78" s="351">
        <f>IF(S$16=0,0,S$16/TRE_fec!S$16)</f>
        <v>0.58829970535911991</v>
      </c>
      <c r="T78" s="351">
        <f>IF(T$16=0,0,T$16/TRE_fec!T$16)</f>
        <v>0.59177745779447233</v>
      </c>
      <c r="U78" s="351">
        <f>IF(U$16=0,0,U$16/TRE_fec!U$16)</f>
        <v>0.5898084122805487</v>
      </c>
      <c r="V78" s="351">
        <f>IF(V$16=0,0,V$16/TRE_fec!V$16)</f>
        <v>0.59071262409671899</v>
      </c>
      <c r="W78" s="351">
        <f>IF(W$16=0,0,W$16/TRE_fec!W$16)</f>
        <v>0.59140927652429498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0.47238524255332032</v>
      </c>
      <c r="C79" s="351">
        <f>IF(C$24=0,0,C$24/TRE_fec!C$24)</f>
        <v>0.47398302856284741</v>
      </c>
      <c r="D79" s="351">
        <f>IF(D$24=0,0,D$24/TRE_fec!D$24)</f>
        <v>0.4750301956035507</v>
      </c>
      <c r="E79" s="351">
        <f>IF(E$24=0,0,E$24/TRE_fec!E$24)</f>
        <v>0.47270866325870031</v>
      </c>
      <c r="F79" s="351">
        <f>IF(F$24=0,0,F$24/TRE_fec!F$24)</f>
        <v>0.47380700005390297</v>
      </c>
      <c r="G79" s="351">
        <f>IF(G$24=0,0,G$24/TRE_fec!G$24)</f>
        <v>0.47227005949513062</v>
      </c>
      <c r="H79" s="351">
        <f>IF(H$24=0,0,H$24/TRE_fec!H$24)</f>
        <v>0.47376437548065448</v>
      </c>
      <c r="I79" s="351">
        <f>IF(I$24=0,0,I$24/TRE_fec!I$24)</f>
        <v>0.47511675941964215</v>
      </c>
      <c r="J79" s="351">
        <f>IF(J$24=0,0,J$24/TRE_fec!J$24)</f>
        <v>0.47534577608317452</v>
      </c>
      <c r="K79" s="351">
        <f>IF(K$24=0,0,K$24/TRE_fec!K$24)</f>
        <v>0.47449794844210952</v>
      </c>
      <c r="L79" s="351">
        <f>IF(L$24=0,0,L$24/TRE_fec!L$24)</f>
        <v>0.47433947013649924</v>
      </c>
      <c r="M79" s="351">
        <f>IF(M$24=0,0,M$24/TRE_fec!M$24)</f>
        <v>0.47584597656210947</v>
      </c>
      <c r="N79" s="351">
        <f>IF(N$24=0,0,N$24/TRE_fec!N$24)</f>
        <v>0.47788417813730161</v>
      </c>
      <c r="O79" s="351">
        <f>IF(O$24=0,0,O$24/TRE_fec!O$24)</f>
        <v>0.47690200208513539</v>
      </c>
      <c r="P79" s="351">
        <f>IF(P$24=0,0,P$24/TRE_fec!P$24)</f>
        <v>0.47821000090417498</v>
      </c>
      <c r="Q79" s="351">
        <f>IF(Q$24=0,0,Q$24/TRE_fec!Q$24)</f>
        <v>0.47717942055584894</v>
      </c>
      <c r="R79" s="351">
        <f>IF(R$24=0,0,R$24/TRE_fec!R$24)</f>
        <v>0.47705396054334048</v>
      </c>
      <c r="S79" s="351">
        <f>IF(S$24=0,0,S$24/TRE_fec!S$24)</f>
        <v>0.4772869629972179</v>
      </c>
      <c r="T79" s="351">
        <f>IF(T$24=0,0,T$24/TRE_fec!T$24)</f>
        <v>0.47783481339145223</v>
      </c>
      <c r="U79" s="351">
        <f>IF(U$24=0,0,U$24/TRE_fec!U$24)</f>
        <v>0.47739924203866491</v>
      </c>
      <c r="V79" s="351">
        <f>IF(V$24=0,0,V$24/TRE_fec!V$24)</f>
        <v>0.47772447986887728</v>
      </c>
      <c r="W79" s="351">
        <f>IF(W$24=0,0,W$24/TRE_fec!W$24)</f>
        <v>0.47796019054838512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0.46971523042244645</v>
      </c>
      <c r="C80" s="351">
        <f>IF(C$27=0,0,C$27/TRE_fec!C$27)</f>
        <v>0.47733435121379703</v>
      </c>
      <c r="D80" s="351">
        <f>IF(D$27=0,0,D$27/TRE_fec!D$27)</f>
        <v>0.48597648106381386</v>
      </c>
      <c r="E80" s="351">
        <f>IF(E$27=0,0,E$27/TRE_fec!E$27)</f>
        <v>0.46843473272456593</v>
      </c>
      <c r="F80" s="351">
        <f>IF(F$27=0,0,F$27/TRE_fec!F$27)</f>
        <v>0.47896230537447509</v>
      </c>
      <c r="G80" s="351">
        <f>IF(G$27=0,0,G$27/TRE_fec!G$27)</f>
        <v>0.47254085507021409</v>
      </c>
      <c r="H80" s="351">
        <f>IF(H$27=0,0,H$27/TRE_fec!H$27)</f>
        <v>0.48207747125670974</v>
      </c>
      <c r="I80" s="351">
        <f>IF(I$27=0,0,I$27/TRE_fec!I$27)</f>
        <v>0.48840117624940549</v>
      </c>
      <c r="J80" s="351">
        <f>IF(J$27=0,0,J$27/TRE_fec!J$27)</f>
        <v>0.49080181863981254</v>
      </c>
      <c r="K80" s="351">
        <f>IF(K$27=0,0,K$27/TRE_fec!K$27)</f>
        <v>0.48613588401290958</v>
      </c>
      <c r="L80" s="351">
        <f>IF(L$27=0,0,L$27/TRE_fec!L$27)</f>
        <v>0.48620714620517791</v>
      </c>
      <c r="M80" s="351">
        <f>IF(M$27=0,0,M$27/TRE_fec!M$27)</f>
        <v>0.49460108114933016</v>
      </c>
      <c r="N80" s="351">
        <f>IF(N$27=0,0,N$27/TRE_fec!N$27)</f>
        <v>0.50720519079626125</v>
      </c>
      <c r="O80" s="351">
        <f>IF(O$27=0,0,O$27/TRE_fec!O$27)</f>
        <v>0.50036693785269071</v>
      </c>
      <c r="P80" s="351">
        <f>IF(P$27=0,0,P$27/TRE_fec!P$27)</f>
        <v>0.51012784678526146</v>
      </c>
      <c r="Q80" s="351">
        <f>IF(Q$27=0,0,Q$27/TRE_fec!Q$27)</f>
        <v>0.50242712176378657</v>
      </c>
      <c r="R80" s="351">
        <f>IF(R$27=0,0,R$27/TRE_fec!R$27)</f>
        <v>0.50164192926954132</v>
      </c>
      <c r="S80" s="351">
        <f>IF(S$27=0,0,S$27/TRE_fec!S$27)</f>
        <v>0.50425689030781717</v>
      </c>
      <c r="T80" s="351">
        <f>IF(T$27=0,0,T$27/TRE_fec!T$27)</f>
        <v>0.50723782096669057</v>
      </c>
      <c r="U80" s="351">
        <f>IF(U$27=0,0,U$27/TRE_fec!U$27)</f>
        <v>0.50555006766904143</v>
      </c>
      <c r="V80" s="351">
        <f>IF(V$27=0,0,V$27/TRE_fec!V$27)</f>
        <v>0.50632510636861627</v>
      </c>
      <c r="W80" s="351">
        <f>IF(W$27=0,0,W$27/TRE_fec!W$27)</f>
        <v>0.50692223702082428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0.69445275727357503</v>
      </c>
      <c r="C81" s="351">
        <f>IF(C$35=0,0,C$35/TRE_fec!C$35)</f>
        <v>0.6915820905872021</v>
      </c>
      <c r="D81" s="351">
        <f>IF(D$35=0,0,D$35/TRE_fec!D$35)</f>
        <v>0.69311060909426192</v>
      </c>
      <c r="E81" s="351">
        <f>IF(E$35=0,0,E$35/TRE_fec!E$35)</f>
        <v>0.69979238694495127</v>
      </c>
      <c r="F81" s="351">
        <f>IF(F$35=0,0,F$35/TRE_fec!F$35)</f>
        <v>0.70582889070479859</v>
      </c>
      <c r="G81" s="351">
        <f>IF(G$35=0,0,G$35/TRE_fec!G$35)</f>
        <v>0.70462155755017997</v>
      </c>
      <c r="H81" s="351">
        <f>IF(H$35=0,0,H$35/TRE_fec!H$35)</f>
        <v>0.696772829177565</v>
      </c>
      <c r="I81" s="351">
        <f>IF(I$35=0,0,I$35/TRE_fec!I$35)</f>
        <v>0.6989807540162789</v>
      </c>
      <c r="J81" s="351">
        <f>IF(J$35=0,0,J$35/TRE_fec!J$35)</f>
        <v>0.70454943346985011</v>
      </c>
      <c r="K81" s="351">
        <f>IF(K$35=0,0,K$35/TRE_fec!K$35)</f>
        <v>0.70038072878275093</v>
      </c>
      <c r="L81" s="351">
        <f>IF(L$35=0,0,L$35/TRE_fec!L$35)</f>
        <v>0.70271974736094656</v>
      </c>
      <c r="M81" s="351">
        <f>IF(M$35=0,0,M$35/TRE_fec!M$35)</f>
        <v>0.70165346904792136</v>
      </c>
      <c r="N81" s="351">
        <f>IF(N$35=0,0,N$35/TRE_fec!N$35)</f>
        <v>0.70487217125614265</v>
      </c>
      <c r="O81" s="351">
        <f>IF(O$35=0,0,O$35/TRE_fec!O$35)</f>
        <v>0.70012226663885369</v>
      </c>
      <c r="P81" s="351">
        <f>IF(P$35=0,0,P$35/TRE_fec!P$35)</f>
        <v>0.70123302178400149</v>
      </c>
      <c r="Q81" s="351">
        <f>IF(Q$35=0,0,Q$35/TRE_fec!Q$35)</f>
        <v>0.6995580800520883</v>
      </c>
      <c r="R81" s="351">
        <f>IF(R$35=0,0,R$35/TRE_fec!R$35)</f>
        <v>0.70051793487763347</v>
      </c>
      <c r="S81" s="351">
        <f>IF(S$35=0,0,S$35/TRE_fec!S$35)</f>
        <v>0.70266938900610287</v>
      </c>
      <c r="T81" s="351">
        <f>IF(T$35=0,0,T$35/TRE_fec!T$35)</f>
        <v>0.70274942364049786</v>
      </c>
      <c r="U81" s="351">
        <f>IF(U$35=0,0,U$35/TRE_fec!U$35)</f>
        <v>0.70415315812189438</v>
      </c>
      <c r="V81" s="351">
        <f>IF(V$35=0,0,V$35/TRE_fec!V$35)</f>
        <v>0.70237735902810072</v>
      </c>
      <c r="W81" s="351">
        <f>IF(W$35=0,0,W$35/TRE_fec!W$35)</f>
        <v>0.70079947051653446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0.62983234579347469</v>
      </c>
      <c r="C82" s="351">
        <f>IF(C$46=0,0,C$46/TRE_fec!C$46)</f>
        <v>0.62983234579347469</v>
      </c>
      <c r="D82" s="351">
        <f>IF(D$46=0,0,D$46/TRE_fec!D$46)</f>
        <v>0.62983234579347447</v>
      </c>
      <c r="E82" s="351">
        <f>IF(E$46=0,0,E$46/TRE_fec!E$46)</f>
        <v>0.62983234579347458</v>
      </c>
      <c r="F82" s="351">
        <f>IF(F$46=0,0,F$46/TRE_fec!F$46)</f>
        <v>0.62983234579347447</v>
      </c>
      <c r="G82" s="351">
        <f>IF(G$46=0,0,G$46/TRE_fec!G$46)</f>
        <v>0.62983234579347436</v>
      </c>
      <c r="H82" s="351">
        <f>IF(H$46=0,0,H$46/TRE_fec!H$46)</f>
        <v>0.62983234579347447</v>
      </c>
      <c r="I82" s="351">
        <f>IF(I$46=0,0,I$46/TRE_fec!I$46)</f>
        <v>0.62983234579347458</v>
      </c>
      <c r="J82" s="351">
        <f>IF(J$46=0,0,J$46/TRE_fec!J$46)</f>
        <v>0.62983234579347447</v>
      </c>
      <c r="K82" s="351">
        <f>IF(K$46=0,0,K$46/TRE_fec!K$46)</f>
        <v>0.62983234579347436</v>
      </c>
      <c r="L82" s="351">
        <f>IF(L$46=0,0,L$46/TRE_fec!L$46)</f>
        <v>0.62983234579347436</v>
      </c>
      <c r="M82" s="351">
        <f>IF(M$46=0,0,M$46/TRE_fec!M$46)</f>
        <v>0.62983234579347447</v>
      </c>
      <c r="N82" s="351">
        <f>IF(N$46=0,0,N$46/TRE_fec!N$46)</f>
        <v>0.62983234579347447</v>
      </c>
      <c r="O82" s="351">
        <f>IF(O$46=0,0,O$46/TRE_fec!O$46)</f>
        <v>0.62983234579347447</v>
      </c>
      <c r="P82" s="351">
        <f>IF(P$46=0,0,P$46/TRE_fec!P$46)</f>
        <v>0.62983234579347436</v>
      </c>
      <c r="Q82" s="351">
        <f>IF(Q$46=0,0,Q$46/TRE_fec!Q$46)</f>
        <v>0.62983234579347469</v>
      </c>
      <c r="R82" s="351">
        <f>IF(R$46=0,0,R$46/TRE_fec!R$46)</f>
        <v>0.62983234579347469</v>
      </c>
      <c r="S82" s="351">
        <f>IF(S$46=0,0,S$46/TRE_fec!S$46)</f>
        <v>0.62983234579347436</v>
      </c>
      <c r="T82" s="351">
        <f>IF(T$46=0,0,T$46/TRE_fec!T$46)</f>
        <v>0.62983234579347469</v>
      </c>
      <c r="U82" s="351">
        <f>IF(U$46=0,0,U$46/TRE_fec!U$46)</f>
        <v>0.62983234579347447</v>
      </c>
      <c r="V82" s="351">
        <f>IF(V$46=0,0,V$46/TRE_fec!V$46)</f>
        <v>0.62983234579347436</v>
      </c>
      <c r="W82" s="351">
        <f>IF(W$46=0,0,W$46/TRE_fec!W$46)</f>
        <v>0.62983234579347458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0.57977800483653763</v>
      </c>
      <c r="C83" s="339">
        <f>IF(C$47=0,0,C$47/TRE_fec!C$47)</f>
        <v>0.57977800483653785</v>
      </c>
      <c r="D83" s="339">
        <f>IF(D$47=0,0,D$47/TRE_fec!D$47)</f>
        <v>0.57977800483653774</v>
      </c>
      <c r="E83" s="339">
        <f>IF(E$47=0,0,E$47/TRE_fec!E$47)</f>
        <v>0.57977800483653763</v>
      </c>
      <c r="F83" s="339">
        <f>IF(F$47=0,0,F$47/TRE_fec!F$47)</f>
        <v>0.57977800483653785</v>
      </c>
      <c r="G83" s="339">
        <f>IF(G$47=0,0,G$47/TRE_fec!G$47)</f>
        <v>0.57977800483653796</v>
      </c>
      <c r="H83" s="339">
        <f>IF(H$47=0,0,H$47/TRE_fec!H$47)</f>
        <v>0.57977800483653752</v>
      </c>
      <c r="I83" s="339">
        <f>IF(I$47=0,0,I$47/TRE_fec!I$47)</f>
        <v>0.57977800483653796</v>
      </c>
      <c r="J83" s="339">
        <f>IF(J$47=0,0,J$47/TRE_fec!J$47)</f>
        <v>0.57977800483653774</v>
      </c>
      <c r="K83" s="339">
        <f>IF(K$47=0,0,K$47/TRE_fec!K$47)</f>
        <v>0.57977800483653774</v>
      </c>
      <c r="L83" s="339">
        <f>IF(L$47=0,0,L$47/TRE_fec!L$47)</f>
        <v>0.57977800483653741</v>
      </c>
      <c r="M83" s="339">
        <f>IF(M$47=0,0,M$47/TRE_fec!M$47)</f>
        <v>0.57977800483653796</v>
      </c>
      <c r="N83" s="339">
        <f>IF(N$47=0,0,N$47/TRE_fec!N$47)</f>
        <v>0.57977800483653796</v>
      </c>
      <c r="O83" s="339">
        <f>IF(O$47=0,0,O$47/TRE_fec!O$47)</f>
        <v>0.57977800483653785</v>
      </c>
      <c r="P83" s="339">
        <f>IF(P$47=0,0,P$47/TRE_fec!P$47)</f>
        <v>0.57977800483653796</v>
      </c>
      <c r="Q83" s="339">
        <f>IF(Q$47=0,0,Q$47/TRE_fec!Q$47)</f>
        <v>0.57977800483653785</v>
      </c>
      <c r="R83" s="339">
        <f>IF(R$47=0,0,R$47/TRE_fec!R$47)</f>
        <v>0.57977800483653763</v>
      </c>
      <c r="S83" s="339">
        <f>IF(S$47=0,0,S$47/TRE_fec!S$47)</f>
        <v>0.57977800483653774</v>
      </c>
      <c r="T83" s="339">
        <f>IF(T$47=0,0,T$47/TRE_fec!T$47)</f>
        <v>0.57977800483653785</v>
      </c>
      <c r="U83" s="339">
        <f>IF(U$47=0,0,U$47/TRE_fec!U$47)</f>
        <v>0.57977800483653785</v>
      </c>
      <c r="V83" s="339">
        <f>IF(V$47=0,0,V$47/TRE_fec!V$47)</f>
        <v>0.57977800483653763</v>
      </c>
      <c r="W83" s="339">
        <f>IF(W$47=0,0,W$47/TRE_fec!W$47)</f>
        <v>0.57977800483653796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SI: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32.481271077581113</v>
      </c>
      <c r="C5" s="225">
        <v>29.098441077759649</v>
      </c>
      <c r="D5" s="225">
        <v>24.19559963913483</v>
      </c>
      <c r="E5" s="225">
        <v>36.986204518966041</v>
      </c>
      <c r="F5" s="225">
        <v>30.461671078718439</v>
      </c>
      <c r="G5" s="225">
        <v>41.821921078885531</v>
      </c>
      <c r="H5" s="225">
        <v>36.85985891909494</v>
      </c>
      <c r="I5" s="225">
        <v>42.049710838547071</v>
      </c>
      <c r="J5" s="225">
        <v>42.542639638363553</v>
      </c>
      <c r="K5" s="225">
        <v>41.959348918211532</v>
      </c>
      <c r="L5" s="225">
        <v>44.232841797833252</v>
      </c>
      <c r="M5" s="225">
        <v>37.820611799210717</v>
      </c>
      <c r="N5" s="225">
        <v>32.115241798009222</v>
      </c>
      <c r="O5" s="225">
        <v>32.519428558364467</v>
      </c>
      <c r="P5" s="225">
        <v>29.209411078997231</v>
      </c>
      <c r="Q5" s="225">
        <v>32.5696517982513</v>
      </c>
      <c r="R5" s="225">
        <v>31.862791798148091</v>
      </c>
      <c r="S5" s="225">
        <v>35.082190078347729</v>
      </c>
      <c r="T5" s="225">
        <v>31.915704598665091</v>
      </c>
      <c r="U5" s="225">
        <v>35.211881518245328</v>
      </c>
      <c r="V5" s="225">
        <v>29.415952438589489</v>
      </c>
      <c r="W5" s="225">
        <v>26.837799118725862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1.177739358499972</v>
      </c>
      <c r="C10" s="262">
        <v>1.020126260379749</v>
      </c>
      <c r="D10" s="262">
        <v>0.81655281981649719</v>
      </c>
      <c r="E10" s="262">
        <v>1.334387432306533</v>
      </c>
      <c r="F10" s="262">
        <v>1.1117829175466041</v>
      </c>
      <c r="G10" s="262">
        <v>1.552072876735398</v>
      </c>
      <c r="H10" s="262">
        <v>1.2960931218215259</v>
      </c>
      <c r="I10" s="262">
        <v>1.358288459501813</v>
      </c>
      <c r="J10" s="262">
        <v>1.3646584963722079</v>
      </c>
      <c r="K10" s="262">
        <v>1.4205104912085471</v>
      </c>
      <c r="L10" s="262">
        <v>1.444264672065003</v>
      </c>
      <c r="M10" s="262">
        <v>1.157445967627011</v>
      </c>
      <c r="N10" s="262">
        <v>0.8939721767234805</v>
      </c>
      <c r="O10" s="262">
        <v>0.94282798231320852</v>
      </c>
      <c r="P10" s="262">
        <v>0.84645031254982117</v>
      </c>
      <c r="Q10" s="262">
        <v>0.93503667699238824</v>
      </c>
      <c r="R10" s="262">
        <v>0.92025453974004412</v>
      </c>
      <c r="S10" s="262">
        <v>1.0102030307951859</v>
      </c>
      <c r="T10" s="262">
        <v>0.89420981358468521</v>
      </c>
      <c r="U10" s="262">
        <v>1.0175536227230999</v>
      </c>
      <c r="V10" s="262">
        <v>0.80671310377126648</v>
      </c>
      <c r="W10" s="262">
        <v>0.71491134150206814</v>
      </c>
      <c r="DA10" s="68" t="s">
        <v>2491</v>
      </c>
    </row>
    <row r="11" spans="1:105" ht="12" customHeight="1" x14ac:dyDescent="0.25">
      <c r="A11" s="37" t="s">
        <v>160</v>
      </c>
      <c r="B11" s="228">
        <v>0.39018434995917828</v>
      </c>
      <c r="C11" s="228">
        <v>0.37944107011238848</v>
      </c>
      <c r="D11" s="228">
        <v>0.2460175542244365</v>
      </c>
      <c r="E11" s="228">
        <v>0.56992352743440922</v>
      </c>
      <c r="F11" s="228">
        <v>0.39879256663681178</v>
      </c>
      <c r="G11" s="228">
        <v>0.40288053429719523</v>
      </c>
      <c r="H11" s="228">
        <v>0.2542892129098846</v>
      </c>
      <c r="I11" s="228">
        <v>0.24781698643959521</v>
      </c>
      <c r="J11" s="228">
        <v>0.25421920479070931</v>
      </c>
      <c r="K11" s="228">
        <v>0.24522330915870921</v>
      </c>
      <c r="L11" s="228">
        <v>0.12812903863426861</v>
      </c>
      <c r="M11" s="228">
        <v>0.12294799069217099</v>
      </c>
      <c r="N11" s="228">
        <v>0.1164481717559903</v>
      </c>
      <c r="O11" s="228">
        <v>0.1192413442890064</v>
      </c>
      <c r="P11" s="228">
        <v>0.1086484290789563</v>
      </c>
      <c r="Q11" s="228">
        <v>0.11860365355022599</v>
      </c>
      <c r="R11" s="228">
        <v>0.1195071494730658</v>
      </c>
      <c r="S11" s="228">
        <v>8.5606530034564934E-2</v>
      </c>
      <c r="T11" s="228">
        <v>8.9305082538189515E-2</v>
      </c>
      <c r="U11" s="228">
        <v>7.7437112375381256E-2</v>
      </c>
      <c r="V11" s="228">
        <v>6.9815148659769247E-2</v>
      </c>
      <c r="W11" s="228">
        <v>7.2131728616351823E-2</v>
      </c>
      <c r="DA11" s="69" t="s">
        <v>2492</v>
      </c>
    </row>
    <row r="12" spans="1:105" ht="12" customHeight="1" x14ac:dyDescent="0.25">
      <c r="A12" s="37" t="s">
        <v>162</v>
      </c>
      <c r="B12" s="228">
        <v>0.7875550085407933</v>
      </c>
      <c r="C12" s="228">
        <v>0.64068519026736037</v>
      </c>
      <c r="D12" s="228">
        <v>0.57053526559206069</v>
      </c>
      <c r="E12" s="228">
        <v>0.76446390487212335</v>
      </c>
      <c r="F12" s="228">
        <v>0.71299035090979201</v>
      </c>
      <c r="G12" s="228">
        <v>1.149192342438202</v>
      </c>
      <c r="H12" s="228">
        <v>1.0418039089116411</v>
      </c>
      <c r="I12" s="228">
        <v>1.1104714730622169</v>
      </c>
      <c r="J12" s="228">
        <v>1.1104392915814989</v>
      </c>
      <c r="K12" s="228">
        <v>1.175287182049837</v>
      </c>
      <c r="L12" s="228">
        <v>1.316135633430735</v>
      </c>
      <c r="M12" s="228">
        <v>1.034497976934841</v>
      </c>
      <c r="N12" s="228">
        <v>0.77752400496749019</v>
      </c>
      <c r="O12" s="228">
        <v>0.82358663802420218</v>
      </c>
      <c r="P12" s="228">
        <v>0.73780188347086484</v>
      </c>
      <c r="Q12" s="228">
        <v>0.81643302344216218</v>
      </c>
      <c r="R12" s="228">
        <v>0.80074739026697839</v>
      </c>
      <c r="S12" s="228">
        <v>0.9245965007606215</v>
      </c>
      <c r="T12" s="228">
        <v>0.80490473104649574</v>
      </c>
      <c r="U12" s="228">
        <v>0.94011651034771837</v>
      </c>
      <c r="V12" s="228">
        <v>0.73689795511149725</v>
      </c>
      <c r="W12" s="228">
        <v>0.64277961288571628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7.6334958421294434</v>
      </c>
      <c r="C16" s="263">
        <f t="shared" si="0"/>
        <v>6.6119294654242982</v>
      </c>
      <c r="D16" s="263">
        <f t="shared" si="0"/>
        <v>5.2924719802921114</v>
      </c>
      <c r="E16" s="263">
        <f t="shared" si="0"/>
        <v>9.0216943303271275</v>
      </c>
      <c r="F16" s="263">
        <f t="shared" si="0"/>
        <v>7.2060003915057651</v>
      </c>
      <c r="G16" s="263">
        <f t="shared" si="0"/>
        <v>10.05973160847017</v>
      </c>
      <c r="H16" s="263">
        <f t="shared" si="0"/>
        <v>8.4006035673617401</v>
      </c>
      <c r="I16" s="263">
        <f t="shared" si="0"/>
        <v>9.1653100372562388</v>
      </c>
      <c r="J16" s="263">
        <f t="shared" si="0"/>
        <v>9.2849100419719939</v>
      </c>
      <c r="K16" s="263">
        <f t="shared" si="0"/>
        <v>9.2070124430183569</v>
      </c>
      <c r="L16" s="263">
        <f t="shared" si="0"/>
        <v>9.7805599229651126</v>
      </c>
      <c r="M16" s="263">
        <f t="shared" si="0"/>
        <v>7.9440576101113107</v>
      </c>
      <c r="N16" s="263">
        <f t="shared" si="0"/>
        <v>6.2703618363420306</v>
      </c>
      <c r="O16" s="263">
        <f t="shared" si="0"/>
        <v>6.5656075026229423</v>
      </c>
      <c r="P16" s="263">
        <f t="shared" si="0"/>
        <v>5.4862520257858769</v>
      </c>
      <c r="Q16" s="263">
        <f t="shared" si="0"/>
        <v>6.5227027107347304</v>
      </c>
      <c r="R16" s="263">
        <f t="shared" si="0"/>
        <v>6.4270200461543903</v>
      </c>
      <c r="S16" s="263">
        <f t="shared" si="0"/>
        <v>6.9236151531583223</v>
      </c>
      <c r="T16" s="263">
        <f t="shared" si="0"/>
        <v>6.1577881458331287</v>
      </c>
      <c r="U16" s="263">
        <f t="shared" si="0"/>
        <v>6.9078899573328743</v>
      </c>
      <c r="V16" s="263">
        <f t="shared" si="0"/>
        <v>5.7285177865440744</v>
      </c>
      <c r="W16" s="263">
        <f t="shared" si="0"/>
        <v>5.2136643949081503</v>
      </c>
      <c r="DA16" s="70"/>
    </row>
    <row r="17" spans="1:105" ht="12" customHeight="1" x14ac:dyDescent="0.25">
      <c r="A17" s="60" t="s">
        <v>2406</v>
      </c>
      <c r="B17" s="331">
        <v>7.6334958421294434</v>
      </c>
      <c r="C17" s="331">
        <v>6.6119294654242982</v>
      </c>
      <c r="D17" s="331">
        <v>5.2924719802921114</v>
      </c>
      <c r="E17" s="331">
        <v>9.0216943303271275</v>
      </c>
      <c r="F17" s="331">
        <v>7.2060003915057651</v>
      </c>
      <c r="G17" s="331">
        <v>10.05973160847017</v>
      </c>
      <c r="H17" s="331">
        <v>8.4006035673617401</v>
      </c>
      <c r="I17" s="331">
        <v>9.1653100372562388</v>
      </c>
      <c r="J17" s="331">
        <v>9.2849100419719939</v>
      </c>
      <c r="K17" s="331">
        <v>9.2070124430183569</v>
      </c>
      <c r="L17" s="331">
        <v>9.7805599229651126</v>
      </c>
      <c r="M17" s="331">
        <v>7.9440576101113107</v>
      </c>
      <c r="N17" s="331">
        <v>6.2703618363420306</v>
      </c>
      <c r="O17" s="331">
        <v>6.5656075026229423</v>
      </c>
      <c r="P17" s="331">
        <v>5.4862520257858769</v>
      </c>
      <c r="Q17" s="331">
        <v>6.5227027107347304</v>
      </c>
      <c r="R17" s="331">
        <v>6.4270200461543903</v>
      </c>
      <c r="S17" s="331">
        <v>6.9236151531583223</v>
      </c>
      <c r="T17" s="331">
        <v>6.1577881458331287</v>
      </c>
      <c r="U17" s="331">
        <v>6.9078899573328743</v>
      </c>
      <c r="V17" s="331">
        <v>5.7285177865440744</v>
      </c>
      <c r="W17" s="331">
        <v>5.2136643949081503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0.5098892340607255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0.85504999925207537</v>
      </c>
      <c r="F19" s="232">
        <v>0</v>
      </c>
      <c r="G19" s="232">
        <v>0</v>
      </c>
      <c r="H19" s="232">
        <v>0</v>
      </c>
      <c r="I19" s="232">
        <v>0</v>
      </c>
      <c r="J19" s="232">
        <v>0.76147361366098265</v>
      </c>
      <c r="K19" s="232">
        <v>0</v>
      </c>
      <c r="L19" s="232">
        <v>0.76724874822154154</v>
      </c>
      <c r="M19" s="232">
        <v>0.73365044998371143</v>
      </c>
      <c r="N19" s="232">
        <v>0.69425487322434998</v>
      </c>
      <c r="O19" s="232">
        <v>0.70861347813232034</v>
      </c>
      <c r="P19" s="232">
        <v>0</v>
      </c>
      <c r="Q19" s="232">
        <v>0.70575183355054771</v>
      </c>
      <c r="R19" s="232">
        <v>0.7103107741215029</v>
      </c>
      <c r="S19" s="232">
        <v>0.56974578996703618</v>
      </c>
      <c r="T19" s="232">
        <v>0.5330294674822933</v>
      </c>
      <c r="U19" s="232">
        <v>0.47013606026421179</v>
      </c>
      <c r="V19" s="232">
        <v>0.73080503444102285</v>
      </c>
      <c r="W19" s="232">
        <v>0.83396585994168149</v>
      </c>
      <c r="DA19" s="71" t="s">
        <v>2499</v>
      </c>
    </row>
    <row r="20" spans="1:105" ht="12" customHeight="1" x14ac:dyDescent="0.25">
      <c r="A20" s="59" t="s">
        <v>160</v>
      </c>
      <c r="B20" s="232">
        <v>2.5289726386243041</v>
      </c>
      <c r="C20" s="232">
        <v>2.459340269246963</v>
      </c>
      <c r="D20" s="232">
        <v>1.5945582218250509</v>
      </c>
      <c r="E20" s="232">
        <v>3.488014523955234</v>
      </c>
      <c r="F20" s="232">
        <v>2.584766635608966</v>
      </c>
      <c r="G20" s="232">
        <v>2.6112627222966349</v>
      </c>
      <c r="H20" s="232">
        <v>1.648170824415919</v>
      </c>
      <c r="I20" s="232">
        <v>1.579164046347866</v>
      </c>
      <c r="J20" s="232">
        <v>1.587812069209726</v>
      </c>
      <c r="K20" s="232">
        <v>1.589410337139781</v>
      </c>
      <c r="L20" s="232">
        <v>0.79962275479616896</v>
      </c>
      <c r="M20" s="232">
        <v>0.76591486531992381</v>
      </c>
      <c r="N20" s="232">
        <v>0.72633967619749351</v>
      </c>
      <c r="O20" s="232">
        <v>0.74074577131179309</v>
      </c>
      <c r="P20" s="232">
        <v>0.70420278106730949</v>
      </c>
      <c r="Q20" s="232">
        <v>0.73784445416129152</v>
      </c>
      <c r="R20" s="232">
        <v>0.74238984972558142</v>
      </c>
      <c r="S20" s="232">
        <v>0.53843899878975565</v>
      </c>
      <c r="T20" s="232">
        <v>0.56174684106164474</v>
      </c>
      <c r="U20" s="232">
        <v>0.48992118040742683</v>
      </c>
      <c r="V20" s="232">
        <v>0.43251567021257881</v>
      </c>
      <c r="W20" s="232">
        <v>0.44189427108804802</v>
      </c>
      <c r="DA20" s="71" t="s">
        <v>2500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5.1045232035051402</v>
      </c>
      <c r="C22" s="232">
        <v>4.1525891961773356</v>
      </c>
      <c r="D22" s="232">
        <v>3.6979137584670592</v>
      </c>
      <c r="E22" s="232">
        <v>4.678629807119818</v>
      </c>
      <c r="F22" s="232">
        <v>4.6212337558968004</v>
      </c>
      <c r="G22" s="232">
        <v>7.4484688861735338</v>
      </c>
      <c r="H22" s="232">
        <v>6.7524327429458211</v>
      </c>
      <c r="I22" s="232">
        <v>7.0762567568476484</v>
      </c>
      <c r="J22" s="232">
        <v>6.9356243591012836</v>
      </c>
      <c r="K22" s="232">
        <v>7.617602105878575</v>
      </c>
      <c r="L22" s="232">
        <v>8.2136884199474025</v>
      </c>
      <c r="M22" s="232">
        <v>6.4444922948076746</v>
      </c>
      <c r="N22" s="232">
        <v>4.8497672869201871</v>
      </c>
      <c r="O22" s="232">
        <v>5.1162482531788287</v>
      </c>
      <c r="P22" s="232">
        <v>4.7820492447185678</v>
      </c>
      <c r="Q22" s="232">
        <v>5.0791064230228917</v>
      </c>
      <c r="R22" s="232">
        <v>4.9743194223073059</v>
      </c>
      <c r="S22" s="232">
        <v>5.8154303644015304</v>
      </c>
      <c r="T22" s="232">
        <v>5.0630118372891904</v>
      </c>
      <c r="U22" s="232">
        <v>5.9478327166612353</v>
      </c>
      <c r="V22" s="232">
        <v>4.5651970818904726</v>
      </c>
      <c r="W22" s="232">
        <v>3.9378042638784212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3.6287862718897039</v>
      </c>
      <c r="C24" s="263">
        <f t="shared" si="1"/>
        <v>3.399604109058437</v>
      </c>
      <c r="D24" s="263">
        <f t="shared" si="1"/>
        <v>3.0443093646267552</v>
      </c>
      <c r="E24" s="263">
        <f t="shared" si="1"/>
        <v>4.160503971001642</v>
      </c>
      <c r="F24" s="263">
        <f t="shared" si="1"/>
        <v>3.812922432208746</v>
      </c>
      <c r="G24" s="263">
        <f t="shared" si="1"/>
        <v>4.9971798770634317</v>
      </c>
      <c r="H24" s="263">
        <f t="shared" si="1"/>
        <v>4.6808852904341336</v>
      </c>
      <c r="I24" s="263">
        <f t="shared" si="1"/>
        <v>5.4873340150840386</v>
      </c>
      <c r="J24" s="263">
        <f t="shared" si="1"/>
        <v>5.7461863332954497</v>
      </c>
      <c r="K24" s="263">
        <f t="shared" si="1"/>
        <v>5.3875253155486762</v>
      </c>
      <c r="L24" s="263">
        <f t="shared" si="1"/>
        <v>5.746286020600448</v>
      </c>
      <c r="M24" s="263">
        <f t="shared" si="1"/>
        <v>5.1984721958095053</v>
      </c>
      <c r="N24" s="263">
        <f t="shared" si="1"/>
        <v>4.9764267670294897</v>
      </c>
      <c r="O24" s="263">
        <f t="shared" si="1"/>
        <v>4.652833861888956</v>
      </c>
      <c r="P24" s="263">
        <f t="shared" si="1"/>
        <v>4.6174257201191207</v>
      </c>
      <c r="Q24" s="263">
        <f t="shared" si="1"/>
        <v>4.778333617833459</v>
      </c>
      <c r="R24" s="263">
        <f t="shared" si="1"/>
        <v>4.650056603978391</v>
      </c>
      <c r="S24" s="263">
        <f t="shared" si="1"/>
        <v>5.258159832859933</v>
      </c>
      <c r="T24" s="263">
        <f t="shared" si="1"/>
        <v>4.9049480472933897</v>
      </c>
      <c r="U24" s="263">
        <f t="shared" si="1"/>
        <v>5.3762008692814822</v>
      </c>
      <c r="V24" s="263">
        <f t="shared" si="1"/>
        <v>4.4847529703536191</v>
      </c>
      <c r="W24" s="263">
        <f t="shared" si="1"/>
        <v>4.1022716103222496</v>
      </c>
      <c r="DA24" s="70"/>
    </row>
    <row r="25" spans="1:105" ht="12" customHeight="1" x14ac:dyDescent="0.25">
      <c r="A25" s="60" t="s">
        <v>2416</v>
      </c>
      <c r="B25" s="264">
        <v>3.6287862718897039</v>
      </c>
      <c r="C25" s="264">
        <v>3.399604109058437</v>
      </c>
      <c r="D25" s="264">
        <v>3.0443093646267552</v>
      </c>
      <c r="E25" s="264">
        <v>4.160503971001642</v>
      </c>
      <c r="F25" s="264">
        <v>3.812922432208746</v>
      </c>
      <c r="G25" s="264">
        <v>4.9971798770634317</v>
      </c>
      <c r="H25" s="264">
        <v>4.6808852904341336</v>
      </c>
      <c r="I25" s="264">
        <v>5.4873340150840386</v>
      </c>
      <c r="J25" s="264">
        <v>5.7461863332954497</v>
      </c>
      <c r="K25" s="264">
        <v>5.3875253155486762</v>
      </c>
      <c r="L25" s="264">
        <v>5.746286020600448</v>
      </c>
      <c r="M25" s="264">
        <v>5.1984721958095053</v>
      </c>
      <c r="N25" s="264">
        <v>4.9764267670294897</v>
      </c>
      <c r="O25" s="264">
        <v>4.652833861888956</v>
      </c>
      <c r="P25" s="264">
        <v>4.6174257201191207</v>
      </c>
      <c r="Q25" s="264">
        <v>4.778333617833459</v>
      </c>
      <c r="R25" s="264">
        <v>4.650056603978391</v>
      </c>
      <c r="S25" s="264">
        <v>5.258159832859933</v>
      </c>
      <c r="T25" s="264">
        <v>4.9049480472933897</v>
      </c>
      <c r="U25" s="264">
        <v>5.3762008692814822</v>
      </c>
      <c r="V25" s="264">
        <v>4.4847529703536191</v>
      </c>
      <c r="W25" s="264">
        <v>4.1022716103222496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10.90499406018492</v>
      </c>
      <c r="C27" s="263">
        <f t="shared" si="2"/>
        <v>9.4456135220347122</v>
      </c>
      <c r="D27" s="263">
        <f t="shared" si="2"/>
        <v>7.5606742575601604</v>
      </c>
      <c r="E27" s="263">
        <f t="shared" si="2"/>
        <v>12.888134757610191</v>
      </c>
      <c r="F27" s="263">
        <f t="shared" si="2"/>
        <v>10.29428627357966</v>
      </c>
      <c r="G27" s="263">
        <f t="shared" si="2"/>
        <v>14.371045154957381</v>
      </c>
      <c r="H27" s="263">
        <f t="shared" si="2"/>
        <v>12.0008622390882</v>
      </c>
      <c r="I27" s="263">
        <f t="shared" si="2"/>
        <v>13.093300053223199</v>
      </c>
      <c r="J27" s="263">
        <f t="shared" si="2"/>
        <v>13.264157202817129</v>
      </c>
      <c r="K27" s="263">
        <f t="shared" si="2"/>
        <v>13.15287491859765</v>
      </c>
      <c r="L27" s="263">
        <f t="shared" si="2"/>
        <v>13.97222846137873</v>
      </c>
      <c r="M27" s="263">
        <f t="shared" si="2"/>
        <v>11.34865372873044</v>
      </c>
      <c r="N27" s="263">
        <f t="shared" si="2"/>
        <v>8.9576597662028998</v>
      </c>
      <c r="O27" s="263">
        <f t="shared" si="2"/>
        <v>9.379439289461347</v>
      </c>
      <c r="P27" s="263">
        <f t="shared" si="2"/>
        <v>7.8375028939798241</v>
      </c>
      <c r="Q27" s="263">
        <f t="shared" si="2"/>
        <v>9.318146729621045</v>
      </c>
      <c r="R27" s="263">
        <f t="shared" si="2"/>
        <v>9.1814572087919881</v>
      </c>
      <c r="S27" s="263">
        <f t="shared" si="2"/>
        <v>9.8908787902261768</v>
      </c>
      <c r="T27" s="263">
        <f t="shared" si="2"/>
        <v>8.7968402083330428</v>
      </c>
      <c r="U27" s="263">
        <f t="shared" si="2"/>
        <v>9.8684142247612439</v>
      </c>
      <c r="V27" s="263">
        <f t="shared" si="2"/>
        <v>8.1835968379201081</v>
      </c>
      <c r="W27" s="263">
        <f t="shared" si="2"/>
        <v>7.4480919927259306</v>
      </c>
      <c r="DA27" s="70"/>
    </row>
    <row r="28" spans="1:105" ht="12" customHeight="1" x14ac:dyDescent="0.25">
      <c r="A28" s="60" t="s">
        <v>2421</v>
      </c>
      <c r="B28" s="331">
        <v>10.90499406018492</v>
      </c>
      <c r="C28" s="331">
        <v>9.4456135220347122</v>
      </c>
      <c r="D28" s="331">
        <v>7.5606742575601604</v>
      </c>
      <c r="E28" s="331">
        <v>12.888134757610191</v>
      </c>
      <c r="F28" s="331">
        <v>10.29428627357966</v>
      </c>
      <c r="G28" s="331">
        <v>14.371045154957381</v>
      </c>
      <c r="H28" s="331">
        <v>12.0008622390882</v>
      </c>
      <c r="I28" s="331">
        <v>13.093300053223199</v>
      </c>
      <c r="J28" s="331">
        <v>13.264157202817129</v>
      </c>
      <c r="K28" s="331">
        <v>13.15287491859765</v>
      </c>
      <c r="L28" s="331">
        <v>13.97222846137873</v>
      </c>
      <c r="M28" s="331">
        <v>11.34865372873044</v>
      </c>
      <c r="N28" s="331">
        <v>8.9576597662028998</v>
      </c>
      <c r="O28" s="331">
        <v>9.379439289461347</v>
      </c>
      <c r="P28" s="331">
        <v>7.8375028939798241</v>
      </c>
      <c r="Q28" s="331">
        <v>9.318146729621045</v>
      </c>
      <c r="R28" s="331">
        <v>9.1814572087919881</v>
      </c>
      <c r="S28" s="331">
        <v>9.8908787902261768</v>
      </c>
      <c r="T28" s="331">
        <v>8.7968402083330428</v>
      </c>
      <c r="U28" s="331">
        <v>9.8684142247612439</v>
      </c>
      <c r="V28" s="331">
        <v>8.1835968379201081</v>
      </c>
      <c r="W28" s="331">
        <v>7.4480919927259306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0.72841319151532213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1.2214999989315369</v>
      </c>
      <c r="F30" s="232">
        <v>0</v>
      </c>
      <c r="G30" s="232">
        <v>0</v>
      </c>
      <c r="H30" s="232">
        <v>0</v>
      </c>
      <c r="I30" s="232">
        <v>0</v>
      </c>
      <c r="J30" s="232">
        <v>1.0878194480871179</v>
      </c>
      <c r="K30" s="232">
        <v>0</v>
      </c>
      <c r="L30" s="232">
        <v>1.096069640316488</v>
      </c>
      <c r="M30" s="232">
        <v>1.048072071405302</v>
      </c>
      <c r="N30" s="232">
        <v>0.9917926760347856</v>
      </c>
      <c r="O30" s="232">
        <v>1.0123049687604579</v>
      </c>
      <c r="P30" s="232">
        <v>0</v>
      </c>
      <c r="Q30" s="232">
        <v>1.008216905072211</v>
      </c>
      <c r="R30" s="232">
        <v>1.014729677316432</v>
      </c>
      <c r="S30" s="232">
        <v>0.81392255709576611</v>
      </c>
      <c r="T30" s="232">
        <v>0.76147066783184769</v>
      </c>
      <c r="U30" s="232">
        <v>0.67162294323458815</v>
      </c>
      <c r="V30" s="232">
        <v>1.044007192058604</v>
      </c>
      <c r="W30" s="232">
        <v>1.191379799916688</v>
      </c>
      <c r="DA30" s="71" t="s">
        <v>2508</v>
      </c>
    </row>
    <row r="31" spans="1:105" ht="12" customHeight="1" x14ac:dyDescent="0.25">
      <c r="A31" s="59" t="s">
        <v>160</v>
      </c>
      <c r="B31" s="232">
        <v>3.612818055177577</v>
      </c>
      <c r="C31" s="232">
        <v>3.5133432417813761</v>
      </c>
      <c r="D31" s="232">
        <v>2.2779403168929311</v>
      </c>
      <c r="E31" s="232">
        <v>4.9828778913646206</v>
      </c>
      <c r="F31" s="232">
        <v>3.6925237651556642</v>
      </c>
      <c r="G31" s="232">
        <v>3.7303753175666201</v>
      </c>
      <c r="H31" s="232">
        <v>2.3545297491655979</v>
      </c>
      <c r="I31" s="232">
        <v>2.255948637639809</v>
      </c>
      <c r="J31" s="232">
        <v>2.268302956013895</v>
      </c>
      <c r="K31" s="232">
        <v>2.2705861959139741</v>
      </c>
      <c r="L31" s="232">
        <v>1.1423182211373839</v>
      </c>
      <c r="M31" s="232">
        <v>1.094164093314177</v>
      </c>
      <c r="N31" s="232">
        <v>1.0376281088535619</v>
      </c>
      <c r="O31" s="232">
        <v>1.058208244731133</v>
      </c>
      <c r="P31" s="232">
        <v>1.006003972953299</v>
      </c>
      <c r="Q31" s="232">
        <v>1.0540635059447021</v>
      </c>
      <c r="R31" s="232">
        <v>1.0605569281794021</v>
      </c>
      <c r="S31" s="232">
        <v>0.76919856969965095</v>
      </c>
      <c r="T31" s="232">
        <v>0.80249548723092134</v>
      </c>
      <c r="U31" s="232">
        <v>0.69988740058203802</v>
      </c>
      <c r="V31" s="232">
        <v>0.61787952887511266</v>
      </c>
      <c r="W31" s="232">
        <v>0.63127753012578292</v>
      </c>
      <c r="DA31" s="71" t="s">
        <v>2509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7.2921760050073452</v>
      </c>
      <c r="C33" s="232">
        <v>5.932270280253336</v>
      </c>
      <c r="D33" s="232">
        <v>5.2827339406672298</v>
      </c>
      <c r="E33" s="232">
        <v>6.6837568673140284</v>
      </c>
      <c r="F33" s="232">
        <v>6.6017625084239979</v>
      </c>
      <c r="G33" s="232">
        <v>10.64066983739076</v>
      </c>
      <c r="H33" s="232">
        <v>9.6463324899226013</v>
      </c>
      <c r="I33" s="232">
        <v>10.108938224068069</v>
      </c>
      <c r="J33" s="232">
        <v>9.9080347987161197</v>
      </c>
      <c r="K33" s="232">
        <v>10.882288722683681</v>
      </c>
      <c r="L33" s="232">
        <v>11.733840599924861</v>
      </c>
      <c r="M33" s="232">
        <v>9.2064175640109642</v>
      </c>
      <c r="N33" s="232">
        <v>6.9282389813145526</v>
      </c>
      <c r="O33" s="232">
        <v>7.3089260759697563</v>
      </c>
      <c r="P33" s="232">
        <v>6.8314989210265251</v>
      </c>
      <c r="Q33" s="232">
        <v>7.2558663186041326</v>
      </c>
      <c r="R33" s="232">
        <v>7.1061706032961531</v>
      </c>
      <c r="S33" s="232">
        <v>8.3077576634307597</v>
      </c>
      <c r="T33" s="232">
        <v>7.2328740532702733</v>
      </c>
      <c r="U33" s="232">
        <v>8.4969038809446182</v>
      </c>
      <c r="V33" s="232">
        <v>6.5217101169863918</v>
      </c>
      <c r="W33" s="232">
        <v>5.6254346626834604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9.1362555448770753</v>
      </c>
      <c r="C35" s="263">
        <v>8.6211677208624575</v>
      </c>
      <c r="D35" s="263">
        <v>7.4815912168393099</v>
      </c>
      <c r="E35" s="263">
        <v>9.5814840277205526</v>
      </c>
      <c r="F35" s="263">
        <v>8.0366790638776582</v>
      </c>
      <c r="G35" s="263">
        <v>10.84189156165915</v>
      </c>
      <c r="H35" s="263">
        <v>10.48141470038934</v>
      </c>
      <c r="I35" s="263">
        <v>12.94547827348179</v>
      </c>
      <c r="J35" s="263">
        <v>12.882727563906769</v>
      </c>
      <c r="K35" s="263">
        <v>12.791425749838311</v>
      </c>
      <c r="L35" s="263">
        <v>13.28950272082395</v>
      </c>
      <c r="M35" s="263">
        <v>12.17198229693245</v>
      </c>
      <c r="N35" s="263">
        <v>11.01682125171132</v>
      </c>
      <c r="O35" s="263">
        <v>10.97871992207801</v>
      </c>
      <c r="P35" s="263">
        <v>10.42178012656259</v>
      </c>
      <c r="Q35" s="263">
        <v>11.01543206306968</v>
      </c>
      <c r="R35" s="263">
        <v>10.68400339948329</v>
      </c>
      <c r="S35" s="263">
        <v>11.99933327130811</v>
      </c>
      <c r="T35" s="263">
        <v>11.161918383620851</v>
      </c>
      <c r="U35" s="263">
        <v>12.041822844146621</v>
      </c>
      <c r="V35" s="263">
        <v>10.212371740000419</v>
      </c>
      <c r="W35" s="263">
        <v>9.3588597792674584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0.72018949436340296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0.90810524173890583</v>
      </c>
      <c r="F38" s="231">
        <v>0</v>
      </c>
      <c r="G38" s="231">
        <v>0</v>
      </c>
      <c r="H38" s="231">
        <v>0</v>
      </c>
      <c r="I38" s="231">
        <v>0</v>
      </c>
      <c r="J38" s="231">
        <v>1.0565376581521031</v>
      </c>
      <c r="K38" s="231">
        <v>0</v>
      </c>
      <c r="L38" s="231">
        <v>1.0425123313336631</v>
      </c>
      <c r="M38" s="231">
        <v>1.124108198557378</v>
      </c>
      <c r="N38" s="231">
        <v>1.2197831705839961</v>
      </c>
      <c r="O38" s="231">
        <v>1.184912272979513</v>
      </c>
      <c r="P38" s="231">
        <v>0</v>
      </c>
      <c r="Q38" s="231">
        <v>1.1918619812410891</v>
      </c>
      <c r="R38" s="231">
        <v>1.180790268414458</v>
      </c>
      <c r="S38" s="231">
        <v>0.98742773283991259</v>
      </c>
      <c r="T38" s="231">
        <v>0.96619618460376155</v>
      </c>
      <c r="U38" s="231">
        <v>0.81954043641605712</v>
      </c>
      <c r="V38" s="231">
        <v>1.296618133372571</v>
      </c>
      <c r="W38" s="231">
        <v>1.4965429799965539</v>
      </c>
      <c r="DA38" s="73" t="s">
        <v>2516</v>
      </c>
    </row>
    <row r="39" spans="1:105" ht="12" customHeight="1" x14ac:dyDescent="0.25">
      <c r="A39" s="46" t="s">
        <v>160</v>
      </c>
      <c r="B39" s="231">
        <v>3.0268360355886732</v>
      </c>
      <c r="C39" s="231">
        <v>3.206686498203366</v>
      </c>
      <c r="D39" s="231">
        <v>2.2541135468584499</v>
      </c>
      <c r="E39" s="231">
        <v>3.704443336922782</v>
      </c>
      <c r="F39" s="231">
        <v>2.8827281122402719</v>
      </c>
      <c r="G39" s="231">
        <v>2.8142925056077508</v>
      </c>
      <c r="H39" s="231">
        <v>2.0564191333708171</v>
      </c>
      <c r="I39" s="231">
        <v>2.2304792493827938</v>
      </c>
      <c r="J39" s="231">
        <v>2.2030746897756188</v>
      </c>
      <c r="K39" s="231">
        <v>2.2081890775509669</v>
      </c>
      <c r="L39" s="231">
        <v>1.0865010652963549</v>
      </c>
      <c r="M39" s="231">
        <v>1.1735441306172609</v>
      </c>
      <c r="N39" s="231">
        <v>1.2761551230290411</v>
      </c>
      <c r="O39" s="231">
        <v>1.2386424795339861</v>
      </c>
      <c r="P39" s="231">
        <v>1.3377158968095539</v>
      </c>
      <c r="Q39" s="231">
        <v>1.246059466201076</v>
      </c>
      <c r="R39" s="231">
        <v>1.234117152467251</v>
      </c>
      <c r="S39" s="231">
        <v>0.93316986138383096</v>
      </c>
      <c r="T39" s="231">
        <v>1.0182507490826611</v>
      </c>
      <c r="U39" s="231">
        <v>0.85402982654622905</v>
      </c>
      <c r="V39" s="231">
        <v>0.76738341217691575</v>
      </c>
      <c r="W39" s="231">
        <v>0.79297463009308033</v>
      </c>
      <c r="DA39" s="73" t="s">
        <v>2517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4.8648599995448967E-2</v>
      </c>
      <c r="W41" s="231">
        <v>2.9937599997217541E-3</v>
      </c>
      <c r="DA41" s="73" t="s">
        <v>2519</v>
      </c>
    </row>
    <row r="42" spans="1:105" ht="12" customHeight="1" x14ac:dyDescent="0.25">
      <c r="A42" s="46" t="s">
        <v>162</v>
      </c>
      <c r="B42" s="231">
        <v>6.1094195092884016</v>
      </c>
      <c r="C42" s="231">
        <v>5.4144812226590906</v>
      </c>
      <c r="D42" s="231">
        <v>5.2274776699808596</v>
      </c>
      <c r="E42" s="231">
        <v>4.9689354490588649</v>
      </c>
      <c r="F42" s="231">
        <v>5.1539509516373858</v>
      </c>
      <c r="G42" s="231">
        <v>8.0275990560514021</v>
      </c>
      <c r="H42" s="231">
        <v>8.4249955670185219</v>
      </c>
      <c r="I42" s="231">
        <v>9.9948095297355888</v>
      </c>
      <c r="J42" s="231">
        <v>9.6231152159790483</v>
      </c>
      <c r="K42" s="231">
        <v>10.58323667228734</v>
      </c>
      <c r="L42" s="231">
        <v>11.16048932419393</v>
      </c>
      <c r="M42" s="231">
        <v>9.8743299677578129</v>
      </c>
      <c r="N42" s="231">
        <v>8.5208829580982837</v>
      </c>
      <c r="O42" s="231">
        <v>8.5551651695645088</v>
      </c>
      <c r="P42" s="231">
        <v>9.0840642297530341</v>
      </c>
      <c r="Q42" s="231">
        <v>8.5775106156275154</v>
      </c>
      <c r="R42" s="231">
        <v>8.2690959786015767</v>
      </c>
      <c r="S42" s="231">
        <v>10.078735677084371</v>
      </c>
      <c r="T42" s="231">
        <v>9.1774714499344263</v>
      </c>
      <c r="U42" s="231">
        <v>10.36825258118434</v>
      </c>
      <c r="V42" s="231">
        <v>8.0997215944554828</v>
      </c>
      <c r="W42" s="231">
        <v>7.0663484091781017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</v>
      </c>
      <c r="D51" s="234">
        <f t="shared" si="3"/>
        <v>1</v>
      </c>
      <c r="E51" s="234">
        <f t="shared" si="3"/>
        <v>1.0000000000000002</v>
      </c>
      <c r="F51" s="234">
        <f t="shared" si="3"/>
        <v>0.99999999999999989</v>
      </c>
      <c r="G51" s="234">
        <f t="shared" si="3"/>
        <v>1</v>
      </c>
      <c r="H51" s="234">
        <f t="shared" si="3"/>
        <v>1</v>
      </c>
      <c r="I51" s="234">
        <f t="shared" si="3"/>
        <v>1.0000000000000002</v>
      </c>
      <c r="J51" s="234">
        <f t="shared" si="3"/>
        <v>1</v>
      </c>
      <c r="K51" s="234">
        <f t="shared" si="3"/>
        <v>1.0000000000000002</v>
      </c>
      <c r="L51" s="234">
        <f t="shared" si="3"/>
        <v>0.99999999999999978</v>
      </c>
      <c r="M51" s="234">
        <f t="shared" si="3"/>
        <v>1</v>
      </c>
      <c r="N51" s="234">
        <f t="shared" si="3"/>
        <v>0.99999999999999989</v>
      </c>
      <c r="O51" s="234">
        <f t="shared" si="3"/>
        <v>0.99999999999999978</v>
      </c>
      <c r="P51" s="234">
        <f t="shared" si="3"/>
        <v>1</v>
      </c>
      <c r="Q51" s="234">
        <f t="shared" si="3"/>
        <v>1</v>
      </c>
      <c r="R51" s="234">
        <f t="shared" si="3"/>
        <v>1.0000000000000004</v>
      </c>
      <c r="S51" s="234">
        <f t="shared" si="3"/>
        <v>1</v>
      </c>
      <c r="T51" s="234">
        <f t="shared" si="3"/>
        <v>1.0000000000000002</v>
      </c>
      <c r="U51" s="234">
        <f t="shared" si="3"/>
        <v>0.99999999999999978</v>
      </c>
      <c r="V51" s="234">
        <f t="shared" si="3"/>
        <v>1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3.6259029262954524E-2</v>
      </c>
      <c r="C56" s="302">
        <f t="shared" si="8"/>
        <v>3.5057763323253971E-2</v>
      </c>
      <c r="D56" s="302">
        <f t="shared" si="8"/>
        <v>3.3747988559695595E-2</v>
      </c>
      <c r="E56" s="302">
        <f t="shared" si="8"/>
        <v>3.6077976901422171E-2</v>
      </c>
      <c r="F56" s="302">
        <f t="shared" si="8"/>
        <v>3.6497765164411271E-2</v>
      </c>
      <c r="G56" s="302">
        <f t="shared" si="8"/>
        <v>3.7111467782836666E-2</v>
      </c>
      <c r="H56" s="302">
        <f t="shared" si="8"/>
        <v>3.5162726061061939E-2</v>
      </c>
      <c r="I56" s="302">
        <f t="shared" si="8"/>
        <v>3.2301969084093357E-2</v>
      </c>
      <c r="J56" s="302">
        <f t="shared" si="8"/>
        <v>3.2077428856614805E-2</v>
      </c>
      <c r="K56" s="302">
        <f t="shared" si="8"/>
        <v>3.3854445500988359E-2</v>
      </c>
      <c r="L56" s="302">
        <f t="shared" si="8"/>
        <v>3.2651410430874696E-2</v>
      </c>
      <c r="M56" s="302">
        <f t="shared" si="8"/>
        <v>3.0603576001675518E-2</v>
      </c>
      <c r="N56" s="302">
        <f t="shared" si="8"/>
        <v>2.783638318360401E-2</v>
      </c>
      <c r="O56" s="302">
        <f t="shared" si="8"/>
        <v>2.8992759839585176E-2</v>
      </c>
      <c r="P56" s="302">
        <f t="shared" si="8"/>
        <v>2.8978684652716389E-2</v>
      </c>
      <c r="Q56" s="302">
        <f t="shared" si="8"/>
        <v>2.8708832467241523E-2</v>
      </c>
      <c r="R56" s="302">
        <f t="shared" si="8"/>
        <v>2.8881792454656486E-2</v>
      </c>
      <c r="S56" s="302">
        <f t="shared" si="8"/>
        <v>2.8795324024501825E-2</v>
      </c>
      <c r="T56" s="302">
        <f t="shared" si="8"/>
        <v>2.8017862203865821E-2</v>
      </c>
      <c r="U56" s="302">
        <f t="shared" si="8"/>
        <v>2.8898019044959186E-2</v>
      </c>
      <c r="V56" s="302">
        <f t="shared" si="8"/>
        <v>2.7424340770723275E-2</v>
      </c>
      <c r="W56" s="302">
        <f t="shared" si="8"/>
        <v>2.6638225375315683E-2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0.23501222670433475</v>
      </c>
      <c r="C57" s="303">
        <f t="shared" si="9"/>
        <v>0.22722624376183126</v>
      </c>
      <c r="D57" s="303">
        <f t="shared" si="9"/>
        <v>0.21873696288691591</v>
      </c>
      <c r="E57" s="303">
        <f t="shared" si="9"/>
        <v>0.24392052246671919</v>
      </c>
      <c r="F57" s="303">
        <f t="shared" si="9"/>
        <v>0.23655958902859148</v>
      </c>
      <c r="G57" s="303">
        <f t="shared" si="9"/>
        <v>0.2405372911850524</v>
      </c>
      <c r="H57" s="303">
        <f t="shared" si="9"/>
        <v>0.22790655780317917</v>
      </c>
      <c r="I57" s="303">
        <f t="shared" si="9"/>
        <v>0.21796368760886645</v>
      </c>
      <c r="J57" s="303">
        <f t="shared" si="9"/>
        <v>0.21824950498838269</v>
      </c>
      <c r="K57" s="303">
        <f t="shared" si="9"/>
        <v>0.21942696158048</v>
      </c>
      <c r="L57" s="303">
        <f t="shared" si="9"/>
        <v>0.22111534157509666</v>
      </c>
      <c r="M57" s="303">
        <f t="shared" si="9"/>
        <v>0.21004571931004817</v>
      </c>
      <c r="N57" s="303">
        <f t="shared" si="9"/>
        <v>0.1952456679535485</v>
      </c>
      <c r="O57" s="303">
        <f t="shared" si="9"/>
        <v>0.20189799740297629</v>
      </c>
      <c r="P57" s="303">
        <f t="shared" si="9"/>
        <v>0.18782480793427286</v>
      </c>
      <c r="Q57" s="303">
        <f t="shared" si="9"/>
        <v>0.2002693412609631</v>
      </c>
      <c r="R57" s="303">
        <f t="shared" si="9"/>
        <v>0.20170925657958</v>
      </c>
      <c r="S57" s="303">
        <f t="shared" si="9"/>
        <v>0.19735413147514663</v>
      </c>
      <c r="T57" s="303">
        <f t="shared" si="9"/>
        <v>0.19293912583996922</v>
      </c>
      <c r="U57" s="303">
        <f t="shared" si="9"/>
        <v>0.1961806543553628</v>
      </c>
      <c r="V57" s="303">
        <f t="shared" si="9"/>
        <v>0.19474187682697927</v>
      </c>
      <c r="W57" s="303">
        <f t="shared" si="9"/>
        <v>0.19426572096481479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0.23501222670433475</v>
      </c>
      <c r="C58" s="304">
        <f t="shared" si="10"/>
        <v>0.22722624376183126</v>
      </c>
      <c r="D58" s="304">
        <f t="shared" si="10"/>
        <v>0.21873696288691591</v>
      </c>
      <c r="E58" s="304">
        <f t="shared" si="10"/>
        <v>0.24392052246671919</v>
      </c>
      <c r="F58" s="304">
        <f t="shared" si="10"/>
        <v>0.23655958902859148</v>
      </c>
      <c r="G58" s="304">
        <f t="shared" si="10"/>
        <v>0.2405372911850524</v>
      </c>
      <c r="H58" s="304">
        <f t="shared" si="10"/>
        <v>0.22790655780317917</v>
      </c>
      <c r="I58" s="304">
        <f t="shared" si="10"/>
        <v>0.21796368760886645</v>
      </c>
      <c r="J58" s="304">
        <f t="shared" si="10"/>
        <v>0.21824950498838269</v>
      </c>
      <c r="K58" s="304">
        <f t="shared" si="10"/>
        <v>0.21942696158048</v>
      </c>
      <c r="L58" s="304">
        <f t="shared" si="10"/>
        <v>0.22111534157509666</v>
      </c>
      <c r="M58" s="304">
        <f t="shared" si="10"/>
        <v>0.21004571931004817</v>
      </c>
      <c r="N58" s="304">
        <f t="shared" si="10"/>
        <v>0.1952456679535485</v>
      </c>
      <c r="O58" s="304">
        <f t="shared" si="10"/>
        <v>0.20189799740297629</v>
      </c>
      <c r="P58" s="304">
        <f t="shared" si="10"/>
        <v>0.18782480793427286</v>
      </c>
      <c r="Q58" s="304">
        <f t="shared" si="10"/>
        <v>0.2002693412609631</v>
      </c>
      <c r="R58" s="304">
        <f t="shared" si="10"/>
        <v>0.20170925657958</v>
      </c>
      <c r="S58" s="304">
        <f t="shared" si="10"/>
        <v>0.19735413147514663</v>
      </c>
      <c r="T58" s="304">
        <f t="shared" si="10"/>
        <v>0.19293912583996922</v>
      </c>
      <c r="U58" s="304">
        <f t="shared" si="10"/>
        <v>0.1961806543553628</v>
      </c>
      <c r="V58" s="304">
        <f t="shared" si="10"/>
        <v>0.19474187682697927</v>
      </c>
      <c r="W58" s="304">
        <f t="shared" si="10"/>
        <v>0.19426572096481479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0.11171934322466609</v>
      </c>
      <c r="C60" s="303">
        <f t="shared" si="12"/>
        <v>0.11683114225857284</v>
      </c>
      <c r="D60" s="303">
        <f t="shared" si="12"/>
        <v>0.12582078601196475</v>
      </c>
      <c r="E60" s="303">
        <f t="shared" si="12"/>
        <v>0.11248799451341893</v>
      </c>
      <c r="F60" s="303">
        <f t="shared" si="12"/>
        <v>0.12517115106244397</v>
      </c>
      <c r="G60" s="303">
        <f t="shared" si="12"/>
        <v>0.11948709547889082</v>
      </c>
      <c r="H60" s="303">
        <f t="shared" si="12"/>
        <v>0.12699140549366672</v>
      </c>
      <c r="I60" s="303">
        <f t="shared" si="12"/>
        <v>0.1304963555196148</v>
      </c>
      <c r="J60" s="303">
        <f t="shared" si="12"/>
        <v>0.13506887165773626</v>
      </c>
      <c r="K60" s="303">
        <f t="shared" si="12"/>
        <v>0.12839868716862618</v>
      </c>
      <c r="L60" s="303">
        <f t="shared" si="12"/>
        <v>0.12990994444498771</v>
      </c>
      <c r="M60" s="303">
        <f t="shared" si="12"/>
        <v>0.13745076952768895</v>
      </c>
      <c r="N60" s="303">
        <f t="shared" si="12"/>
        <v>0.15495529500693253</v>
      </c>
      <c r="O60" s="303">
        <f t="shared" si="12"/>
        <v>0.14307858619158237</v>
      </c>
      <c r="P60" s="303">
        <f t="shared" si="12"/>
        <v>0.15808006904457036</v>
      </c>
      <c r="Q60" s="303">
        <f t="shared" si="12"/>
        <v>0.14671122821429775</v>
      </c>
      <c r="R60" s="303">
        <f t="shared" si="12"/>
        <v>0.14594002413337362</v>
      </c>
      <c r="S60" s="303">
        <f t="shared" si="12"/>
        <v>0.14988117392663011</v>
      </c>
      <c r="T60" s="303">
        <f t="shared" si="12"/>
        <v>0.15368446690970264</v>
      </c>
      <c r="U60" s="303">
        <f t="shared" si="12"/>
        <v>0.1526814426685992</v>
      </c>
      <c r="V60" s="303">
        <f t="shared" si="12"/>
        <v>0.15245989330844409</v>
      </c>
      <c r="W60" s="303">
        <f t="shared" si="12"/>
        <v>0.15285424830011199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0.11171934322466609</v>
      </c>
      <c r="C61" s="304">
        <f t="shared" si="13"/>
        <v>0.11683114225857284</v>
      </c>
      <c r="D61" s="304">
        <f t="shared" si="13"/>
        <v>0.12582078601196475</v>
      </c>
      <c r="E61" s="304">
        <f t="shared" si="13"/>
        <v>0.11248799451341893</v>
      </c>
      <c r="F61" s="304">
        <f t="shared" si="13"/>
        <v>0.12517115106244397</v>
      </c>
      <c r="G61" s="304">
        <f t="shared" si="13"/>
        <v>0.11948709547889082</v>
      </c>
      <c r="H61" s="304">
        <f t="shared" si="13"/>
        <v>0.12699140549366672</v>
      </c>
      <c r="I61" s="304">
        <f t="shared" si="13"/>
        <v>0.1304963555196148</v>
      </c>
      <c r="J61" s="304">
        <f t="shared" si="13"/>
        <v>0.13506887165773626</v>
      </c>
      <c r="K61" s="304">
        <f t="shared" si="13"/>
        <v>0.12839868716862618</v>
      </c>
      <c r="L61" s="304">
        <f t="shared" si="13"/>
        <v>0.12990994444498771</v>
      </c>
      <c r="M61" s="304">
        <f t="shared" si="13"/>
        <v>0.13745076952768895</v>
      </c>
      <c r="N61" s="304">
        <f t="shared" si="13"/>
        <v>0.15495529500693253</v>
      </c>
      <c r="O61" s="304">
        <f t="shared" si="13"/>
        <v>0.14307858619158237</v>
      </c>
      <c r="P61" s="304">
        <f t="shared" si="13"/>
        <v>0.15808006904457036</v>
      </c>
      <c r="Q61" s="304">
        <f t="shared" si="13"/>
        <v>0.14671122821429775</v>
      </c>
      <c r="R61" s="304">
        <f t="shared" si="13"/>
        <v>0.14594002413337362</v>
      </c>
      <c r="S61" s="304">
        <f t="shared" si="13"/>
        <v>0.14988117392663011</v>
      </c>
      <c r="T61" s="304">
        <f t="shared" si="13"/>
        <v>0.15368446690970264</v>
      </c>
      <c r="U61" s="304">
        <f t="shared" si="13"/>
        <v>0.1526814426685992</v>
      </c>
      <c r="V61" s="304">
        <f t="shared" si="13"/>
        <v>0.15245989330844409</v>
      </c>
      <c r="W61" s="304">
        <f t="shared" si="13"/>
        <v>0.15285424830011199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0.33573175243476394</v>
      </c>
      <c r="C63" s="303">
        <f t="shared" si="15"/>
        <v>0.32460891965975897</v>
      </c>
      <c r="D63" s="303">
        <f t="shared" si="15"/>
        <v>0.31248137555273708</v>
      </c>
      <c r="E63" s="303">
        <f t="shared" si="15"/>
        <v>0.3484578892381705</v>
      </c>
      <c r="F63" s="303">
        <f t="shared" si="15"/>
        <v>0.33794227004084482</v>
      </c>
      <c r="G63" s="303">
        <f t="shared" si="15"/>
        <v>0.34362470169293191</v>
      </c>
      <c r="H63" s="303">
        <f t="shared" si="15"/>
        <v>0.32558079686168451</v>
      </c>
      <c r="I63" s="303">
        <f t="shared" si="15"/>
        <v>0.31137669658409495</v>
      </c>
      <c r="J63" s="303">
        <f t="shared" si="15"/>
        <v>0.31178500712626089</v>
      </c>
      <c r="K63" s="303">
        <f t="shared" si="15"/>
        <v>0.3134670879721142</v>
      </c>
      <c r="L63" s="303">
        <f t="shared" si="15"/>
        <v>0.31587905939299521</v>
      </c>
      <c r="M63" s="303">
        <f t="shared" si="15"/>
        <v>0.30006531330006875</v>
      </c>
      <c r="N63" s="303">
        <f t="shared" si="15"/>
        <v>0.27892238279078352</v>
      </c>
      <c r="O63" s="303">
        <f t="shared" si="15"/>
        <v>0.28842571057568045</v>
      </c>
      <c r="P63" s="303">
        <f t="shared" si="15"/>
        <v>0.2683211541918184</v>
      </c>
      <c r="Q63" s="303">
        <f t="shared" si="15"/>
        <v>0.28609905894423304</v>
      </c>
      <c r="R63" s="303">
        <f t="shared" si="15"/>
        <v>0.28815608082797151</v>
      </c>
      <c r="S63" s="303">
        <f t="shared" si="15"/>
        <v>0.28193447353592382</v>
      </c>
      <c r="T63" s="303">
        <f t="shared" si="15"/>
        <v>0.27562732262852752</v>
      </c>
      <c r="U63" s="303">
        <f t="shared" si="15"/>
        <v>0.28025807765051813</v>
      </c>
      <c r="V63" s="303">
        <f t="shared" si="15"/>
        <v>0.27820268118139901</v>
      </c>
      <c r="W63" s="303">
        <f t="shared" si="15"/>
        <v>0.27752245852116403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0.33573175243476394</v>
      </c>
      <c r="C64" s="304">
        <f t="shared" si="16"/>
        <v>0.32460891965975897</v>
      </c>
      <c r="D64" s="304">
        <f t="shared" si="16"/>
        <v>0.31248137555273708</v>
      </c>
      <c r="E64" s="304">
        <f t="shared" si="16"/>
        <v>0.3484578892381705</v>
      </c>
      <c r="F64" s="304">
        <f t="shared" si="16"/>
        <v>0.33794227004084482</v>
      </c>
      <c r="G64" s="304">
        <f t="shared" si="16"/>
        <v>0.34362470169293191</v>
      </c>
      <c r="H64" s="304">
        <f t="shared" si="16"/>
        <v>0.32558079686168451</v>
      </c>
      <c r="I64" s="304">
        <f t="shared" si="16"/>
        <v>0.31137669658409495</v>
      </c>
      <c r="J64" s="304">
        <f t="shared" si="16"/>
        <v>0.31178500712626089</v>
      </c>
      <c r="K64" s="304">
        <f t="shared" si="16"/>
        <v>0.3134670879721142</v>
      </c>
      <c r="L64" s="304">
        <f t="shared" si="16"/>
        <v>0.31587905939299521</v>
      </c>
      <c r="M64" s="304">
        <f t="shared" si="16"/>
        <v>0.30006531330006875</v>
      </c>
      <c r="N64" s="304">
        <f t="shared" si="16"/>
        <v>0.27892238279078352</v>
      </c>
      <c r="O64" s="304">
        <f t="shared" si="16"/>
        <v>0.28842571057568045</v>
      </c>
      <c r="P64" s="304">
        <f t="shared" si="16"/>
        <v>0.2683211541918184</v>
      </c>
      <c r="Q64" s="304">
        <f t="shared" si="16"/>
        <v>0.28609905894423304</v>
      </c>
      <c r="R64" s="304">
        <f t="shared" si="16"/>
        <v>0.28815608082797151</v>
      </c>
      <c r="S64" s="304">
        <f t="shared" si="16"/>
        <v>0.28193447353592382</v>
      </c>
      <c r="T64" s="304">
        <f t="shared" si="16"/>
        <v>0.27562732262852752</v>
      </c>
      <c r="U64" s="304">
        <f t="shared" si="16"/>
        <v>0.28025807765051813</v>
      </c>
      <c r="V64" s="304">
        <f t="shared" si="16"/>
        <v>0.27820268118139901</v>
      </c>
      <c r="W64" s="304">
        <f t="shared" si="16"/>
        <v>0.27752245852116403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0.28127764837328079</v>
      </c>
      <c r="C66" s="303">
        <f t="shared" si="18"/>
        <v>0.29627593099658311</v>
      </c>
      <c r="D66" s="303">
        <f t="shared" si="18"/>
        <v>0.30921288698868682</v>
      </c>
      <c r="E66" s="303">
        <f t="shared" si="18"/>
        <v>0.25905561688026935</v>
      </c>
      <c r="F66" s="303">
        <f t="shared" si="18"/>
        <v>0.26382922470370829</v>
      </c>
      <c r="G66" s="303">
        <f t="shared" si="18"/>
        <v>0.25923944386028819</v>
      </c>
      <c r="H66" s="303">
        <f t="shared" si="18"/>
        <v>0.28435851378040766</v>
      </c>
      <c r="I66" s="303">
        <f t="shared" si="18"/>
        <v>0.30786129120333067</v>
      </c>
      <c r="J66" s="303">
        <f t="shared" si="18"/>
        <v>0.30281918737100527</v>
      </c>
      <c r="K66" s="303">
        <f t="shared" si="18"/>
        <v>0.30485281777779144</v>
      </c>
      <c r="L66" s="303">
        <f t="shared" si="18"/>
        <v>0.30044424415604554</v>
      </c>
      <c r="M66" s="303">
        <f t="shared" si="18"/>
        <v>0.32183462186051864</v>
      </c>
      <c r="N66" s="303">
        <f t="shared" si="18"/>
        <v>0.34304027106513135</v>
      </c>
      <c r="O66" s="303">
        <f t="shared" si="18"/>
        <v>0.3376049459901756</v>
      </c>
      <c r="P66" s="303">
        <f t="shared" si="18"/>
        <v>0.35679528417662204</v>
      </c>
      <c r="Q66" s="303">
        <f t="shared" si="18"/>
        <v>0.33821153911326463</v>
      </c>
      <c r="R66" s="303">
        <f t="shared" si="18"/>
        <v>0.3353128460044188</v>
      </c>
      <c r="S66" s="303">
        <f t="shared" si="18"/>
        <v>0.3420348970377976</v>
      </c>
      <c r="T66" s="303">
        <f t="shared" si="18"/>
        <v>0.34973122241793497</v>
      </c>
      <c r="U66" s="303">
        <f t="shared" si="18"/>
        <v>0.34198180628056046</v>
      </c>
      <c r="V66" s="303">
        <f t="shared" si="18"/>
        <v>0.34717120791245432</v>
      </c>
      <c r="W66" s="303">
        <f t="shared" si="18"/>
        <v>0.34871934683859335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1.4455012670893779</v>
      </c>
      <c r="C72" s="322">
        <f>IF(C$5=0,0,C$5/TRE_fec!C$5)</f>
        <v>1.3368736928499554</v>
      </c>
      <c r="D72" s="322">
        <f>IF(D$5=0,0,D$5/TRE_fec!D$5)</f>
        <v>1.218307083989133</v>
      </c>
      <c r="E72" s="322">
        <f>IF(E$5=0,0,E$5/TRE_fec!E$5)</f>
        <v>1.3945791085434471</v>
      </c>
      <c r="F72" s="322">
        <f>IF(F$5=0,0,F$5/TRE_fec!F$5)</f>
        <v>1.2351062626876801</v>
      </c>
      <c r="G72" s="322">
        <f>IF(G$5=0,0,G$5/TRE_fec!G$5)</f>
        <v>1.345786966120589</v>
      </c>
      <c r="H72" s="322">
        <f>IF(H$5=0,0,H$5/TRE_fec!H$5)</f>
        <v>1.2398522613935297</v>
      </c>
      <c r="I72" s="322">
        <f>IF(I$5=0,0,I$5/TRE_fec!I$5)</f>
        <v>1.1742485924577879</v>
      </c>
      <c r="J72" s="322">
        <f>IF(J$5=0,0,J$5/TRE_fec!J$5)</f>
        <v>1.123164702664309</v>
      </c>
      <c r="K72" s="322">
        <f>IF(K$5=0,0,K$5/TRE_fec!K$5)</f>
        <v>1.2147355962162982</v>
      </c>
      <c r="L72" s="322">
        <f>IF(L$5=0,0,L$5/TRE_fec!L$5)</f>
        <v>1.2031460421798601</v>
      </c>
      <c r="M72" s="322">
        <f>IF(M$5=0,0,M$5/TRE_fec!M$5)</f>
        <v>1.0989090081166948</v>
      </c>
      <c r="N72" s="322">
        <f>IF(N$5=0,0,N$5/TRE_fec!N$5)</f>
        <v>0.92092675027947668</v>
      </c>
      <c r="O72" s="322">
        <f>IF(O$5=0,0,O$5/TRE_fec!O$5)</f>
        <v>1.0276780950063955</v>
      </c>
      <c r="P72" s="322">
        <f>IF(P$5=0,0,P$5/TRE_fec!P$5)</f>
        <v>0.90067888104637694</v>
      </c>
      <c r="Q72" s="322">
        <f>IF(Q$5=0,0,Q$5/TRE_fec!Q$5)</f>
        <v>0.99364402219697012</v>
      </c>
      <c r="R72" s="322">
        <f>IF(R$5=0,0,R$5/TRE_fec!R$5)</f>
        <v>1.0015629472803362</v>
      </c>
      <c r="S72" s="322">
        <f>IF(S$5=0,0,S$5/TRE_fec!S$5)</f>
        <v>0.97258417764467375</v>
      </c>
      <c r="T72" s="322">
        <f>IF(T$5=0,0,T$5/TRE_fec!T$5)</f>
        <v>0.93400849129345376</v>
      </c>
      <c r="U72" s="322">
        <f>IF(U$5=0,0,U$5/TRE_fec!U$5)</f>
        <v>0.95183615982203473</v>
      </c>
      <c r="V72" s="322">
        <f>IF(V$5=0,0,V$5/TRE_fec!V$5)</f>
        <v>0.94269688280558639</v>
      </c>
      <c r="W72" s="322">
        <f>IF(W$5=0,0,W$5/TRE_fec!W$5)</f>
        <v>0.93259473516964342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1.8499380247154653</v>
      </c>
      <c r="C77" s="334">
        <f>IF(C$10=0,0,C$10/TRE_fec!C$10)</f>
        <v>1.6840172856872326</v>
      </c>
      <c r="D77" s="334">
        <f>IF(D$10=0,0,D$10/TRE_fec!D$10)</f>
        <v>1.4952582149436175</v>
      </c>
      <c r="E77" s="334">
        <f>IF(E$10=0,0,E$10/TRE_fec!E$10)</f>
        <v>1.820387927016665</v>
      </c>
      <c r="F77" s="334">
        <f>IF(F$10=0,0,F$10/TRE_fec!F$10)</f>
        <v>1.6484542233721884</v>
      </c>
      <c r="G77" s="334">
        <f>IF(G$10=0,0,G$10/TRE_fec!G$10)</f>
        <v>1.7879539707036836</v>
      </c>
      <c r="H77" s="334">
        <f>IF(H$10=0,0,H$10/TRE_fec!H$10)</f>
        <v>1.5797747689207786</v>
      </c>
      <c r="I77" s="334">
        <f>IF(I$10=0,0,I$10/TRE_fec!I$10)</f>
        <v>1.3901696777274291</v>
      </c>
      <c r="J77" s="334">
        <f>IF(J$10=0,0,J$10/TRE_fec!J$10)</f>
        <v>1.3314711175463623</v>
      </c>
      <c r="K77" s="334">
        <f>IF(K$10=0,0,K$10/TRE_fec!K$10)</f>
        <v>1.4912201669787026</v>
      </c>
      <c r="L77" s="334">
        <f>IF(L$10=0,0,L$10/TRE_fec!L$10)</f>
        <v>1.434290225075689</v>
      </c>
      <c r="M77" s="334">
        <f>IF(M$10=0,0,M$10/TRE_fec!M$10)</f>
        <v>1.2408532598140569</v>
      </c>
      <c r="N77" s="334">
        <f>IF(N$10=0,0,N$10/TRE_fec!N$10)</f>
        <v>0.95755496639596671</v>
      </c>
      <c r="O77" s="334">
        <f>IF(O$10=0,0,O$10/TRE_fec!O$10)</f>
        <v>1.1050614039217306</v>
      </c>
      <c r="P77" s="334">
        <f>IF(P$10=0,0,P$10/TRE_fec!P$10)</f>
        <v>0.96823504850843567</v>
      </c>
      <c r="Q77" s="334">
        <f>IF(Q$10=0,0,Q$10/TRE_fec!Q$10)</f>
        <v>1.0608159744628174</v>
      </c>
      <c r="R77" s="334">
        <f>IF(R$10=0,0,R$10/TRE_fec!R$10)</f>
        <v>1.0758927200382902</v>
      </c>
      <c r="S77" s="334">
        <f>IF(S$10=0,0,S$10/TRE_fec!S$10)</f>
        <v>1.0401193187433684</v>
      </c>
      <c r="T77" s="334">
        <f>IF(T$10=0,0,T$10/TRE_fec!T$10)</f>
        <v>0.97355170024026805</v>
      </c>
      <c r="U77" s="334">
        <f>IF(U$10=0,0,U$10/TRE_fec!U$10)</f>
        <v>1.0222782537384418</v>
      </c>
      <c r="V77" s="334">
        <f>IF(V$10=0,0,V$10/TRE_fec!V$10)</f>
        <v>0.96406280558520396</v>
      </c>
      <c r="W77" s="334">
        <f>IF(W$10=0,0,W$10/TRE_fec!W$10)</f>
        <v>0.9281724743855343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1.8499380247154649</v>
      </c>
      <c r="C78" s="350">
        <f>IF(C$16=0,0,C$16/TRE_fec!C$16)</f>
        <v>1.6840172856872324</v>
      </c>
      <c r="D78" s="350">
        <f>IF(D$16=0,0,D$16/TRE_fec!D$16)</f>
        <v>1.4952582149436171</v>
      </c>
      <c r="E78" s="350">
        <f>IF(E$16=0,0,E$16/TRE_fec!E$16)</f>
        <v>1.8756650757100297</v>
      </c>
      <c r="F78" s="350">
        <f>IF(F$16=0,0,F$16/TRE_fec!F$16)</f>
        <v>1.6484542233721879</v>
      </c>
      <c r="G78" s="350">
        <f>IF(G$16=0,0,G$16/TRE_fec!G$16)</f>
        <v>1.7879539707036833</v>
      </c>
      <c r="H78" s="350">
        <f>IF(H$16=0,0,H$16/TRE_fec!H$16)</f>
        <v>1.5797747689207786</v>
      </c>
      <c r="I78" s="350">
        <f>IF(I$16=0,0,I$16/TRE_fec!I$16)</f>
        <v>1.4426896158914078</v>
      </c>
      <c r="J78" s="350">
        <f>IF(J$16=0,0,J$16/TRE_fec!J$16)</f>
        <v>1.3879306299515755</v>
      </c>
      <c r="K78" s="350">
        <f>IF(K$16=0,0,K$16/TRE_fec!K$16)</f>
        <v>1.491220166978702</v>
      </c>
      <c r="L78" s="350">
        <f>IF(L$16=0,0,L$16/TRE_fec!L$16)</f>
        <v>1.4876326450084971</v>
      </c>
      <c r="M78" s="350">
        <f>IF(M$16=0,0,M$16/TRE_fec!M$16)</f>
        <v>1.3047542396842062</v>
      </c>
      <c r="N78" s="350">
        <f>IF(N$16=0,0,N$16/TRE_fec!N$16)</f>
        <v>1.0302817349674025</v>
      </c>
      <c r="O78" s="350">
        <f>IF(O$16=0,0,O$16/TRE_fec!O$16)</f>
        <v>1.1790882480260942</v>
      </c>
      <c r="P78" s="350">
        <f>IF(P$16=0,0,P$16/TRE_fec!P$16)</f>
        <v>0.96823504850843556</v>
      </c>
      <c r="Q78" s="350">
        <f>IF(Q$16=0,0,Q$16/TRE_fec!Q$16)</f>
        <v>1.1342628804102108</v>
      </c>
      <c r="R78" s="350">
        <f>IF(R$16=0,0,R$16/TRE_fec!R$16)</f>
        <v>1.1513163674016766</v>
      </c>
      <c r="S78" s="350">
        <f>IF(S$16=0,0,S$16/TRE_fec!S$16)</f>
        <v>1.0947380989831488</v>
      </c>
      <c r="T78" s="350">
        <f>IF(T$16=0,0,T$16/TRE_fec!T$16)</f>
        <v>1.0298462588542985</v>
      </c>
      <c r="U78" s="350">
        <f>IF(U$16=0,0,U$16/TRE_fec!U$16)</f>
        <v>1.066787502784146</v>
      </c>
      <c r="V78" s="350">
        <f>IF(V$16=0,0,V$16/TRE_fec!V$16)</f>
        <v>1.0490569517293582</v>
      </c>
      <c r="W78" s="350">
        <f>IF(W$16=0,0,W$16/TRE_fec!W$16)</f>
        <v>1.0356288361831387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1.7899831765783609</v>
      </c>
      <c r="C79" s="350">
        <f>IF(C$24=0,0,C$24/TRE_fec!C$24)</f>
        <v>1.7551800745941193</v>
      </c>
      <c r="D79" s="350">
        <f>IF(D$24=0,0,D$24/TRE_fec!D$24)</f>
        <v>1.7323705987977129</v>
      </c>
      <c r="E79" s="350">
        <f>IF(E$24=0,0,E$24/TRE_fec!E$24)</f>
        <v>1.7829384010414382</v>
      </c>
      <c r="F79" s="350">
        <f>IF(F$24=0,0,F$24/TRE_fec!F$24)</f>
        <v>1.7590143415813109</v>
      </c>
      <c r="G79" s="350">
        <f>IF(G$24=0,0,G$24/TRE_fec!G$24)</f>
        <v>1.7924921031161665</v>
      </c>
      <c r="H79" s="350">
        <f>IF(H$24=0,0,H$24/TRE_fec!H$24)</f>
        <v>1.7599427934271479</v>
      </c>
      <c r="I79" s="350">
        <f>IF(I$24=0,0,I$24/TRE_fec!I$24)</f>
        <v>1.7304850588683267</v>
      </c>
      <c r="J79" s="350">
        <f>IF(J$24=0,0,J$24/TRE_fec!J$24)</f>
        <v>1.725496599682002</v>
      </c>
      <c r="K79" s="350">
        <f>IF(K$24=0,0,K$24/TRE_fec!K$24)</f>
        <v>1.7439640488154311</v>
      </c>
      <c r="L79" s="350">
        <f>IF(L$24=0,0,L$24/TRE_fec!L$24)</f>
        <v>1.7474160358772499</v>
      </c>
      <c r="M79" s="350">
        <f>IF(M$24=0,0,M$24/TRE_fec!M$24)</f>
        <v>1.7146011930523604</v>
      </c>
      <c r="N79" s="350">
        <f>IF(N$24=0,0,N$24/TRE_fec!N$24)</f>
        <v>1.6702049241759911</v>
      </c>
      <c r="O79" s="350">
        <f>IF(O$24=0,0,O$24/TRE_fec!O$24)</f>
        <v>1.6915987610892009</v>
      </c>
      <c r="P79" s="350">
        <f>IF(P$24=0,0,P$24/TRE_fec!P$24)</f>
        <v>1.6631078267445021</v>
      </c>
      <c r="Q79" s="350">
        <f>IF(Q$24=0,0,Q$24/TRE_fec!Q$24)</f>
        <v>1.6855560098878595</v>
      </c>
      <c r="R79" s="350">
        <f>IF(R$24=0,0,R$24/TRE_fec!R$24)</f>
        <v>1.6882887898622967</v>
      </c>
      <c r="S79" s="350">
        <f>IF(S$24=0,0,S$24/TRE_fec!S$24)</f>
        <v>1.6832135118735569</v>
      </c>
      <c r="T79" s="350">
        <f>IF(T$24=0,0,T$24/TRE_fec!T$24)</f>
        <v>1.6712801909976911</v>
      </c>
      <c r="U79" s="350">
        <f>IF(U$24=0,0,U$24/TRE_fec!U$24)</f>
        <v>1.680767840859491</v>
      </c>
      <c r="V79" s="350">
        <f>IF(V$24=0,0,V$24/TRE_fec!V$24)</f>
        <v>1.6736834845648918</v>
      </c>
      <c r="W79" s="350">
        <f>IF(W$24=0,0,W$24/TRE_fec!W$24)</f>
        <v>1.6685492157899964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1.8499380247154646</v>
      </c>
      <c r="C80" s="350">
        <f>IF(C$27=0,0,C$27/TRE_fec!C$27)</f>
        <v>1.6840172856872324</v>
      </c>
      <c r="D80" s="350">
        <f>IF(D$27=0,0,D$27/TRE_fec!D$27)</f>
        <v>1.4952582149436173</v>
      </c>
      <c r="E80" s="350">
        <f>IF(E$27=0,0,E$27/TRE_fec!E$27)</f>
        <v>1.8756650757100302</v>
      </c>
      <c r="F80" s="350">
        <f>IF(F$27=0,0,F$27/TRE_fec!F$27)</f>
        <v>1.6484542233721879</v>
      </c>
      <c r="G80" s="350">
        <f>IF(G$27=0,0,G$27/TRE_fec!G$27)</f>
        <v>1.7879539707036833</v>
      </c>
      <c r="H80" s="350">
        <f>IF(H$27=0,0,H$27/TRE_fec!H$27)</f>
        <v>1.5797747689207788</v>
      </c>
      <c r="I80" s="350">
        <f>IF(I$27=0,0,I$27/TRE_fec!I$27)</f>
        <v>1.4426896158914082</v>
      </c>
      <c r="J80" s="350">
        <f>IF(J$27=0,0,J$27/TRE_fec!J$27)</f>
        <v>1.3879306299515748</v>
      </c>
      <c r="K80" s="350">
        <f>IF(K$27=0,0,K$27/TRE_fec!K$27)</f>
        <v>1.4912201669787015</v>
      </c>
      <c r="L80" s="350">
        <f>IF(L$27=0,0,L$27/TRE_fec!L$27)</f>
        <v>1.4876326450084967</v>
      </c>
      <c r="M80" s="350">
        <f>IF(M$27=0,0,M$27/TRE_fec!M$27)</f>
        <v>1.3047542396842062</v>
      </c>
      <c r="N80" s="350">
        <f>IF(N$27=0,0,N$27/TRE_fec!N$27)</f>
        <v>1.0302817349674023</v>
      </c>
      <c r="O80" s="350">
        <f>IF(O$27=0,0,O$27/TRE_fec!O$27)</f>
        <v>1.1790882480260942</v>
      </c>
      <c r="P80" s="350">
        <f>IF(P$27=0,0,P$27/TRE_fec!P$27)</f>
        <v>0.96823504850843556</v>
      </c>
      <c r="Q80" s="350">
        <f>IF(Q$27=0,0,Q$27/TRE_fec!Q$27)</f>
        <v>1.1342628804102106</v>
      </c>
      <c r="R80" s="350">
        <f>IF(R$27=0,0,R$27/TRE_fec!R$27)</f>
        <v>1.1513163674016764</v>
      </c>
      <c r="S80" s="350">
        <f>IF(S$27=0,0,S$27/TRE_fec!S$27)</f>
        <v>1.0947380989831488</v>
      </c>
      <c r="T80" s="350">
        <f>IF(T$27=0,0,T$27/TRE_fec!T$27)</f>
        <v>1.0298462588542983</v>
      </c>
      <c r="U80" s="350">
        <f>IF(U$27=0,0,U$27/TRE_fec!U$27)</f>
        <v>1.0667875027841458</v>
      </c>
      <c r="V80" s="350">
        <f>IF(V$27=0,0,V$27/TRE_fec!V$27)</f>
        <v>1.049056951729358</v>
      </c>
      <c r="W80" s="350">
        <f>IF(W$27=0,0,W$27/TRE_fec!W$27)</f>
        <v>1.0356288361831387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2.5543638422124344</v>
      </c>
      <c r="C81" s="350">
        <f>IF(C$35=0,0,C$35/TRE_fec!C$35)</f>
        <v>2.5456459153145987</v>
      </c>
      <c r="D81" s="350">
        <f>IF(D$35=0,0,D$35/TRE_fec!D$35)</f>
        <v>2.4742416953966853</v>
      </c>
      <c r="E81" s="350">
        <f>IF(E$35=0,0,E$35/TRE_fec!E$35)</f>
        <v>2.111866528152381</v>
      </c>
      <c r="F81" s="350">
        <f>IF(F$35=0,0,F$35/TRE_fec!F$35)</f>
        <v>1.9142744950861699</v>
      </c>
      <c r="G81" s="350">
        <f>IF(G$35=0,0,G$35/TRE_fec!G$35)</f>
        <v>2.0626269228506264</v>
      </c>
      <c r="H81" s="350">
        <f>IF(H$35=0,0,H$35/TRE_fec!H$35)</f>
        <v>2.2059534177669402</v>
      </c>
      <c r="I81" s="350">
        <f>IF(I$35=0,0,I$35/TRE_fec!I$35)</f>
        <v>2.3590022240255797</v>
      </c>
      <c r="J81" s="350">
        <f>IF(J$35=0,0,J$35/TRE_fec!J$35)</f>
        <v>2.1835980565941639</v>
      </c>
      <c r="K81" s="350">
        <f>IF(K$35=0,0,K$35/TRE_fec!K$35)</f>
        <v>2.4293420523478573</v>
      </c>
      <c r="L81" s="350">
        <f>IF(L$35=0,0,L$35/TRE_fec!L$35)</f>
        <v>2.3464938212629121</v>
      </c>
      <c r="M81" s="350">
        <f>IF(M$35=0,0,M$35/TRE_fec!M$35)</f>
        <v>2.3740038985099599</v>
      </c>
      <c r="N81" s="350">
        <f>IF(N$35=0,0,N$35/TRE_fec!N$35)</f>
        <v>2.1610150369970507</v>
      </c>
      <c r="O81" s="350">
        <f>IF(O$35=0,0,O$35/TRE_fec!O$35)</f>
        <v>2.3817286726452496</v>
      </c>
      <c r="P81" s="350">
        <f>IF(P$35=0,0,P$35/TRE_fec!P$35)</f>
        <v>2.2728607520171575</v>
      </c>
      <c r="Q81" s="350">
        <f>IF(Q$35=0,0,Q$35/TRE_fec!Q$35)</f>
        <v>2.2990735332586278</v>
      </c>
      <c r="R81" s="350">
        <f>IF(R$35=0,0,R$35/TRE_fec!R$35)</f>
        <v>2.2849552951381455</v>
      </c>
      <c r="S81" s="350">
        <f>IF(S$35=0,0,S$35/TRE_fec!S$35)</f>
        <v>2.2981544918830608</v>
      </c>
      <c r="T81" s="350">
        <f>IF(T$35=0,0,T$35/TRE_fec!T$35)</f>
        <v>2.2786821639714465</v>
      </c>
      <c r="U81" s="350">
        <f>IF(U$35=0,0,U$35/TRE_fec!U$35)</f>
        <v>2.2455061824817109</v>
      </c>
      <c r="V81" s="350">
        <f>IF(V$35=0,0,V$35/TRE_fec!V$35)</f>
        <v>2.2635681105292993</v>
      </c>
      <c r="W81" s="350">
        <f>IF(W$35=0,0,W$35/TRE_fec!W$35)</f>
        <v>2.2516003865228669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SI: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1829.969701638166</v>
      </c>
      <c r="C3" s="205">
        <v>1919.336920023467</v>
      </c>
      <c r="D3" s="205">
        <v>2017.1236614559959</v>
      </c>
      <c r="E3" s="205">
        <v>2122.01434066195</v>
      </c>
      <c r="F3" s="205">
        <v>2194.4219934169678</v>
      </c>
      <c r="G3" s="205">
        <v>2196.1118926273548</v>
      </c>
      <c r="H3" s="205">
        <v>2308.7701852123901</v>
      </c>
      <c r="I3" s="205">
        <v>2527.2174453199068</v>
      </c>
      <c r="J3" s="205">
        <v>2612.337047556623</v>
      </c>
      <c r="K3" s="205">
        <v>2040.27728583717</v>
      </c>
      <c r="L3" s="205">
        <v>2189.6452501335962</v>
      </c>
      <c r="M3" s="205">
        <v>2274.430174120514</v>
      </c>
      <c r="N3" s="205">
        <v>2327.2583040091131</v>
      </c>
      <c r="O3" s="205">
        <v>2364.863501543553</v>
      </c>
      <c r="P3" s="205">
        <v>2458.254154368658</v>
      </c>
      <c r="Q3" s="205">
        <v>2670.9</v>
      </c>
      <c r="R3" s="205">
        <v>2883.1094258927419</v>
      </c>
      <c r="S3" s="205">
        <v>3018.547608129335</v>
      </c>
      <c r="T3" s="205">
        <v>3081.6663013333082</v>
      </c>
      <c r="U3" s="205">
        <v>3201.5574640907648</v>
      </c>
      <c r="V3" s="205">
        <v>3047.6969301590511</v>
      </c>
      <c r="W3" s="205">
        <v>3379.7124257815299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3880.2298380407879</v>
      </c>
      <c r="C5" s="205">
        <v>3413.1431086905591</v>
      </c>
      <c r="D5" s="205">
        <v>3186.3198256247811</v>
      </c>
      <c r="E5" s="205">
        <v>3903.3606435313659</v>
      </c>
      <c r="F5" s="205">
        <v>4251.7195646388627</v>
      </c>
      <c r="G5" s="205">
        <v>4791.0578454966226</v>
      </c>
      <c r="H5" s="205">
        <v>5596.8840821333933</v>
      </c>
      <c r="I5" s="205">
        <v>5486.1054038716838</v>
      </c>
      <c r="J5" s="205">
        <v>4781.1303356811241</v>
      </c>
      <c r="K5" s="205">
        <v>3447.404457492551</v>
      </c>
      <c r="L5" s="205">
        <v>4154.2714210601716</v>
      </c>
      <c r="M5" s="205">
        <v>4302.9077014362256</v>
      </c>
      <c r="N5" s="205">
        <v>4286.3747090935176</v>
      </c>
      <c r="O5" s="205">
        <v>3962.7257380213732</v>
      </c>
      <c r="P5" s="205">
        <v>4192.2663821367732</v>
      </c>
      <c r="Q5" s="205">
        <v>4417.2960319398862</v>
      </c>
      <c r="R5" s="205">
        <v>4613.4405755253601</v>
      </c>
      <c r="S5" s="205">
        <v>4734.5466852217924</v>
      </c>
      <c r="T5" s="205">
        <v>6352.6179922047904</v>
      </c>
      <c r="U5" s="205">
        <v>6368.8379908617808</v>
      </c>
      <c r="V5" s="205">
        <v>6157.9632001117379</v>
      </c>
      <c r="W5" s="205">
        <v>6554.0382572169792</v>
      </c>
      <c r="DA5" s="112" t="s">
        <v>2527</v>
      </c>
    </row>
    <row r="6" spans="1:105" ht="12" customHeight="1" x14ac:dyDescent="0.25">
      <c r="A6" s="154" t="s">
        <v>2114</v>
      </c>
      <c r="B6" s="340">
        <v>4850.2872975509836</v>
      </c>
      <c r="C6" s="340">
        <v>4607.7729326734352</v>
      </c>
      <c r="D6" s="340">
        <v>4365.2585677958859</v>
      </c>
      <c r="E6" s="340">
        <v>4365.2585677958859</v>
      </c>
      <c r="F6" s="340">
        <v>4607.7729326734352</v>
      </c>
      <c r="G6" s="340">
        <v>5092.8016624285337</v>
      </c>
      <c r="H6" s="340">
        <v>6062.8591219387308</v>
      </c>
      <c r="I6" s="340">
        <v>5820.3447570611816</v>
      </c>
      <c r="J6" s="340">
        <v>5820.3447570611816</v>
      </c>
      <c r="K6" s="340">
        <v>5577.8303921836323</v>
      </c>
      <c r="L6" s="340">
        <v>5335.316027306083</v>
      </c>
      <c r="M6" s="340">
        <v>5335.316027306083</v>
      </c>
      <c r="N6" s="340">
        <v>5092.8016624285337</v>
      </c>
      <c r="O6" s="340">
        <v>4850.2872975509836</v>
      </c>
      <c r="P6" s="340">
        <v>4850.2872975509836</v>
      </c>
      <c r="Q6" s="340">
        <v>4850.2872975509836</v>
      </c>
      <c r="R6" s="340">
        <v>5092.8016624285337</v>
      </c>
      <c r="S6" s="340">
        <v>5092.8016624285337</v>
      </c>
      <c r="T6" s="340">
        <v>6790.4022165713786</v>
      </c>
      <c r="U6" s="340">
        <v>6790.4022165713786</v>
      </c>
      <c r="V6" s="340">
        <v>6790.4022165713786</v>
      </c>
      <c r="W6" s="340">
        <v>7032.9165814489279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485.02872975509848</v>
      </c>
      <c r="G7" s="342">
        <v>727.54309463264769</v>
      </c>
      <c r="H7" s="342">
        <v>970.05745951019696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242.51436487754921</v>
      </c>
      <c r="R7" s="342">
        <v>485.02872975509848</v>
      </c>
      <c r="S7" s="342">
        <v>0</v>
      </c>
      <c r="T7" s="342">
        <v>1940.1149190203939</v>
      </c>
      <c r="U7" s="342">
        <v>242.51436487754921</v>
      </c>
      <c r="V7" s="342">
        <v>0</v>
      </c>
      <c r="W7" s="342">
        <v>485.02872975509848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242.51436487754836</v>
      </c>
      <c r="D8" s="344">
        <f t="shared" si="0"/>
        <v>242.51436487754927</v>
      </c>
      <c r="E8" s="344">
        <f t="shared" si="0"/>
        <v>0</v>
      </c>
      <c r="F8" s="344">
        <f t="shared" si="0"/>
        <v>242.51436487754927</v>
      </c>
      <c r="G8" s="344">
        <f t="shared" si="0"/>
        <v>242.51436487754927</v>
      </c>
      <c r="H8" s="344">
        <f t="shared" si="0"/>
        <v>0</v>
      </c>
      <c r="I8" s="344">
        <f t="shared" si="0"/>
        <v>242.51436487754927</v>
      </c>
      <c r="J8" s="344">
        <f t="shared" si="0"/>
        <v>0</v>
      </c>
      <c r="K8" s="344">
        <f t="shared" si="0"/>
        <v>242.51436487754927</v>
      </c>
      <c r="L8" s="344">
        <f t="shared" si="0"/>
        <v>242.51436487754927</v>
      </c>
      <c r="M8" s="344">
        <f t="shared" si="0"/>
        <v>0</v>
      </c>
      <c r="N8" s="344">
        <f t="shared" si="0"/>
        <v>242.51436487754927</v>
      </c>
      <c r="O8" s="344">
        <f t="shared" si="0"/>
        <v>242.51436487755018</v>
      </c>
      <c r="P8" s="344">
        <f t="shared" si="0"/>
        <v>0</v>
      </c>
      <c r="Q8" s="344">
        <f t="shared" si="0"/>
        <v>242.51436487754927</v>
      </c>
      <c r="R8" s="344">
        <f t="shared" si="0"/>
        <v>242.51436487754836</v>
      </c>
      <c r="S8" s="344">
        <f t="shared" si="0"/>
        <v>0</v>
      </c>
      <c r="T8" s="344">
        <f t="shared" si="0"/>
        <v>242.51436487754927</v>
      </c>
      <c r="U8" s="344">
        <f t="shared" si="0"/>
        <v>242.51436487754927</v>
      </c>
      <c r="V8" s="344">
        <f t="shared" si="0"/>
        <v>0</v>
      </c>
      <c r="W8" s="344">
        <f t="shared" si="0"/>
        <v>242.51436487754927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970.05745951019571</v>
      </c>
      <c r="C9" s="345">
        <f t="shared" si="1"/>
        <v>1194.6298239828761</v>
      </c>
      <c r="D9" s="345">
        <f t="shared" si="1"/>
        <v>1178.9387421711049</v>
      </c>
      <c r="E9" s="345">
        <f t="shared" si="1"/>
        <v>461.89792426452004</v>
      </c>
      <c r="F9" s="345">
        <f t="shared" si="1"/>
        <v>356.05336803457249</v>
      </c>
      <c r="G9" s="345">
        <f t="shared" si="1"/>
        <v>301.74381693191117</v>
      </c>
      <c r="H9" s="345">
        <f t="shared" si="1"/>
        <v>465.97503980533747</v>
      </c>
      <c r="I9" s="345">
        <f t="shared" si="1"/>
        <v>334.23935318949771</v>
      </c>
      <c r="J9" s="345">
        <f t="shared" si="1"/>
        <v>1039.2144213800575</v>
      </c>
      <c r="K9" s="345">
        <f t="shared" si="1"/>
        <v>2130.4259346910812</v>
      </c>
      <c r="L9" s="345">
        <f t="shared" si="1"/>
        <v>1181.0446062459114</v>
      </c>
      <c r="M9" s="345">
        <f t="shared" si="1"/>
        <v>1032.4083258698574</v>
      </c>
      <c r="N9" s="345">
        <f t="shared" si="1"/>
        <v>806.42695333501615</v>
      </c>
      <c r="O9" s="345">
        <f t="shared" si="1"/>
        <v>887.56155952961035</v>
      </c>
      <c r="P9" s="345">
        <f t="shared" si="1"/>
        <v>658.02091541421032</v>
      </c>
      <c r="Q9" s="345">
        <f t="shared" si="1"/>
        <v>432.99126561109733</v>
      </c>
      <c r="R9" s="345">
        <f t="shared" si="1"/>
        <v>479.3610869031736</v>
      </c>
      <c r="S9" s="345">
        <f t="shared" si="1"/>
        <v>358.25497720674139</v>
      </c>
      <c r="T9" s="345">
        <f t="shared" si="1"/>
        <v>437.78422436658821</v>
      </c>
      <c r="U9" s="345">
        <f t="shared" si="1"/>
        <v>421.56422570959785</v>
      </c>
      <c r="V9" s="345">
        <f t="shared" si="1"/>
        <v>632.4390164596407</v>
      </c>
      <c r="W9" s="345">
        <f t="shared" si="1"/>
        <v>478.87832423194868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124.2204643164231</v>
      </c>
      <c r="C12" s="212">
        <v>114.2764402407567</v>
      </c>
      <c r="D12" s="212">
        <v>108.01092003439381</v>
      </c>
      <c r="E12" s="212">
        <v>146.98331900257949</v>
      </c>
      <c r="F12" s="212">
        <v>156.87644024075669</v>
      </c>
      <c r="G12" s="212">
        <v>172.98177128116939</v>
      </c>
      <c r="H12" s="212">
        <v>190.0066208082545</v>
      </c>
      <c r="I12" s="212">
        <v>176.9352536543422</v>
      </c>
      <c r="J12" s="212">
        <v>163.01590713671541</v>
      </c>
      <c r="K12" s="212">
        <v>123.9000859845228</v>
      </c>
      <c r="L12" s="212">
        <v>147.5040412725709</v>
      </c>
      <c r="M12" s="212">
        <v>141.4648323301806</v>
      </c>
      <c r="N12" s="212">
        <v>140.20963026655201</v>
      </c>
      <c r="O12" s="212">
        <v>133.12932072226999</v>
      </c>
      <c r="P12" s="212">
        <v>132.2868443680137</v>
      </c>
      <c r="Q12" s="212">
        <v>134.86655202063631</v>
      </c>
      <c r="R12" s="212">
        <v>139.92055030094579</v>
      </c>
      <c r="S12" s="212">
        <v>142.6316423043852</v>
      </c>
      <c r="T12" s="212">
        <v>186.64522785898541</v>
      </c>
      <c r="U12" s="212">
        <v>185.19974204643171</v>
      </c>
      <c r="V12" s="212">
        <v>179.92596732588129</v>
      </c>
      <c r="W12" s="212">
        <v>193.47033533963889</v>
      </c>
      <c r="DA12" s="109" t="s">
        <v>2530</v>
      </c>
    </row>
    <row r="13" spans="1:105" ht="12" customHeight="1" x14ac:dyDescent="0.25">
      <c r="A13" s="24" t="s">
        <v>30</v>
      </c>
      <c r="B13" s="215">
        <v>1.85262252794497</v>
      </c>
      <c r="C13" s="215">
        <v>3.0769561478933789</v>
      </c>
      <c r="D13" s="215">
        <v>0</v>
      </c>
      <c r="E13" s="215">
        <v>0</v>
      </c>
      <c r="F13" s="215">
        <v>0</v>
      </c>
      <c r="G13" s="215">
        <v>0</v>
      </c>
      <c r="H13" s="215">
        <v>0.70687876182287179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9.4582975064488387E-3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26.946517626827173</v>
      </c>
      <c r="C14" s="206">
        <f t="shared" si="2"/>
        <v>18.422184006878759</v>
      </c>
      <c r="D14" s="206">
        <f t="shared" si="2"/>
        <v>14.438263112639724</v>
      </c>
      <c r="E14" s="206">
        <f t="shared" si="2"/>
        <v>27.973602751504728</v>
      </c>
      <c r="F14" s="206">
        <f t="shared" si="2"/>
        <v>24.278675838349095</v>
      </c>
      <c r="G14" s="206">
        <f t="shared" si="2"/>
        <v>26.332760103181425</v>
      </c>
      <c r="H14" s="206">
        <f t="shared" si="2"/>
        <v>34.534737747205497</v>
      </c>
      <c r="I14" s="206">
        <f t="shared" si="2"/>
        <v>22.762596732588136</v>
      </c>
      <c r="J14" s="206">
        <f t="shared" si="2"/>
        <v>16.691745485812561</v>
      </c>
      <c r="K14" s="206">
        <f t="shared" si="2"/>
        <v>16.691745485812561</v>
      </c>
      <c r="L14" s="206">
        <f t="shared" si="2"/>
        <v>16.609372312983659</v>
      </c>
      <c r="M14" s="206">
        <f t="shared" si="2"/>
        <v>16.691745485812561</v>
      </c>
      <c r="N14" s="206">
        <f t="shared" si="2"/>
        <v>16.774118658641441</v>
      </c>
      <c r="O14" s="206">
        <f t="shared" si="2"/>
        <v>14.657007738607049</v>
      </c>
      <c r="P14" s="206">
        <f t="shared" si="2"/>
        <v>13.721324161650902</v>
      </c>
      <c r="Q14" s="206">
        <f t="shared" si="2"/>
        <v>11.521754084264831</v>
      </c>
      <c r="R14" s="206">
        <f t="shared" si="2"/>
        <v>11.521754084264831</v>
      </c>
      <c r="S14" s="206">
        <f t="shared" si="2"/>
        <v>10.504557179707652</v>
      </c>
      <c r="T14" s="206">
        <f t="shared" si="2"/>
        <v>14.398538263112638</v>
      </c>
      <c r="U14" s="206">
        <f t="shared" si="2"/>
        <v>13.003783319002579</v>
      </c>
      <c r="V14" s="206">
        <f t="shared" si="2"/>
        <v>9.8318142734307816</v>
      </c>
      <c r="W14" s="206">
        <f t="shared" si="2"/>
        <v>10.753482373172831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6.7784178847807386</v>
      </c>
      <c r="C16" s="206">
        <v>3.389251934651762</v>
      </c>
      <c r="D16" s="206">
        <v>3.389251934651762</v>
      </c>
      <c r="E16" s="206">
        <v>6.7784178847807386</v>
      </c>
      <c r="F16" s="206">
        <v>7.9081685296646604</v>
      </c>
      <c r="G16" s="206">
        <v>7.9081685296646604</v>
      </c>
      <c r="H16" s="206">
        <v>10.167669819432501</v>
      </c>
      <c r="I16" s="206">
        <v>5.4993981083404986</v>
      </c>
      <c r="J16" s="206">
        <v>5.4993981083404986</v>
      </c>
      <c r="K16" s="206">
        <v>5.4993981083404986</v>
      </c>
      <c r="L16" s="206">
        <v>4.3995700773860706</v>
      </c>
      <c r="M16" s="206">
        <v>5.4993981083404986</v>
      </c>
      <c r="N16" s="206">
        <v>6.5993121238177119</v>
      </c>
      <c r="O16" s="206">
        <v>5.4993981083404986</v>
      </c>
      <c r="P16" s="206">
        <v>6.5993121238177119</v>
      </c>
      <c r="Q16" s="206">
        <v>4.3995700773860706</v>
      </c>
      <c r="R16" s="206">
        <v>4.3995700773860706</v>
      </c>
      <c r="S16" s="206">
        <v>4.2686156491831468</v>
      </c>
      <c r="T16" s="206">
        <v>8.1919174548581246</v>
      </c>
      <c r="U16" s="206">
        <v>6.7235597592433356</v>
      </c>
      <c r="V16" s="206">
        <v>4.8857265692175407</v>
      </c>
      <c r="W16" s="206">
        <v>5.4895098882201214</v>
      </c>
      <c r="DA16" s="71" t="s">
        <v>2533</v>
      </c>
    </row>
    <row r="17" spans="1:105" ht="12" customHeight="1" x14ac:dyDescent="0.25">
      <c r="A17" s="18" t="s">
        <v>69</v>
      </c>
      <c r="B17" s="206">
        <v>14.378503869303531</v>
      </c>
      <c r="C17" s="206">
        <v>9.2433361994840926</v>
      </c>
      <c r="D17" s="206">
        <v>7.1892519346517627</v>
      </c>
      <c r="E17" s="206">
        <v>15.40558899398108</v>
      </c>
      <c r="F17" s="206">
        <v>15.40558899398108</v>
      </c>
      <c r="G17" s="206">
        <v>17.45967325881341</v>
      </c>
      <c r="H17" s="206">
        <v>23.402149613069639</v>
      </c>
      <c r="I17" s="206">
        <v>16.27970765262253</v>
      </c>
      <c r="J17" s="206">
        <v>11.192347377472061</v>
      </c>
      <c r="K17" s="206">
        <v>11.192347377472061</v>
      </c>
      <c r="L17" s="206">
        <v>12.209802235597589</v>
      </c>
      <c r="M17" s="206">
        <v>11.192347377472061</v>
      </c>
      <c r="N17" s="206">
        <v>10.17480653482373</v>
      </c>
      <c r="O17" s="206">
        <v>9.1576096302665508</v>
      </c>
      <c r="P17" s="206">
        <v>7.1220120378331888</v>
      </c>
      <c r="Q17" s="206">
        <v>7.1221840068787614</v>
      </c>
      <c r="R17" s="206">
        <v>7.1221840068787614</v>
      </c>
      <c r="S17" s="206">
        <v>6.2097162510748056</v>
      </c>
      <c r="T17" s="206">
        <v>6.1741186586414436</v>
      </c>
      <c r="U17" s="206">
        <v>6.2707652622527954</v>
      </c>
      <c r="V17" s="206">
        <v>4.907308684436801</v>
      </c>
      <c r="W17" s="206">
        <v>5.2472055030094582</v>
      </c>
      <c r="DA17" s="71" t="s">
        <v>2534</v>
      </c>
    </row>
    <row r="18" spans="1:105" ht="12" customHeight="1" x14ac:dyDescent="0.25">
      <c r="A18" s="18" t="s">
        <v>70</v>
      </c>
      <c r="B18" s="206">
        <v>5.7895958727429058</v>
      </c>
      <c r="C18" s="206">
        <v>5.7895958727429058</v>
      </c>
      <c r="D18" s="206">
        <v>3.8597592433362</v>
      </c>
      <c r="E18" s="206">
        <v>5.7895958727429058</v>
      </c>
      <c r="F18" s="206">
        <v>0.96491831470335332</v>
      </c>
      <c r="G18" s="206">
        <v>0.96491831470335332</v>
      </c>
      <c r="H18" s="206">
        <v>0.96491831470335332</v>
      </c>
      <c r="I18" s="206">
        <v>0.98349097162510746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2.6225279449699049E-2</v>
      </c>
      <c r="T19" s="206">
        <v>3.2502149613069638E-2</v>
      </c>
      <c r="U19" s="206">
        <v>9.4582975064488387E-3</v>
      </c>
      <c r="V19" s="206">
        <v>3.8779019776440243E-2</v>
      </c>
      <c r="W19" s="206">
        <v>1.6766981943250211E-2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38.241616509028383</v>
      </c>
      <c r="C20" s="206">
        <f t="shared" si="3"/>
        <v>36.457437661220979</v>
      </c>
      <c r="D20" s="206">
        <f t="shared" si="3"/>
        <v>38.026655202063623</v>
      </c>
      <c r="E20" s="206">
        <f t="shared" si="3"/>
        <v>45.034393809114363</v>
      </c>
      <c r="F20" s="206">
        <f t="shared" si="3"/>
        <v>54.041272570937231</v>
      </c>
      <c r="G20" s="206">
        <f t="shared" si="3"/>
        <v>61.500429922613932</v>
      </c>
      <c r="H20" s="206">
        <f t="shared" si="3"/>
        <v>60.941530524505588</v>
      </c>
      <c r="I20" s="206">
        <f t="shared" si="3"/>
        <v>51.526225279449697</v>
      </c>
      <c r="J20" s="206">
        <f t="shared" si="3"/>
        <v>47.785898538263112</v>
      </c>
      <c r="K20" s="206">
        <f t="shared" si="3"/>
        <v>33.061049011177992</v>
      </c>
      <c r="L20" s="206">
        <f t="shared" si="3"/>
        <v>42.196904557179707</v>
      </c>
      <c r="M20" s="206">
        <f t="shared" si="3"/>
        <v>37.274290627687023</v>
      </c>
      <c r="N20" s="206">
        <f t="shared" si="3"/>
        <v>41.100601891659501</v>
      </c>
      <c r="O20" s="206">
        <f t="shared" si="3"/>
        <v>33.963886500429922</v>
      </c>
      <c r="P20" s="206">
        <f t="shared" si="3"/>
        <v>33.512467755803947</v>
      </c>
      <c r="Q20" s="206">
        <f t="shared" si="3"/>
        <v>34.823731728288912</v>
      </c>
      <c r="R20" s="206">
        <f t="shared" si="3"/>
        <v>34.952708512467751</v>
      </c>
      <c r="S20" s="206">
        <f t="shared" si="3"/>
        <v>37.192003439380912</v>
      </c>
      <c r="T20" s="206">
        <f t="shared" si="3"/>
        <v>57.707566638005147</v>
      </c>
      <c r="U20" s="206">
        <f t="shared" si="3"/>
        <v>55.0469475494411</v>
      </c>
      <c r="V20" s="206">
        <f t="shared" si="3"/>
        <v>56.244024075666381</v>
      </c>
      <c r="W20" s="206">
        <f t="shared" si="3"/>
        <v>59.235683576956141</v>
      </c>
      <c r="DA20" s="71"/>
    </row>
    <row r="21" spans="1:105" ht="12" customHeight="1" x14ac:dyDescent="0.25">
      <c r="A21" s="18" t="s">
        <v>72</v>
      </c>
      <c r="B21" s="206">
        <v>38.241616509028383</v>
      </c>
      <c r="C21" s="206">
        <v>36.457437661220979</v>
      </c>
      <c r="D21" s="206">
        <v>38.026655202063623</v>
      </c>
      <c r="E21" s="206">
        <v>45.034393809114363</v>
      </c>
      <c r="F21" s="206">
        <v>54.041272570937231</v>
      </c>
      <c r="G21" s="206">
        <v>61.500429922613932</v>
      </c>
      <c r="H21" s="206">
        <v>60.941530524505588</v>
      </c>
      <c r="I21" s="206">
        <v>51.526225279449697</v>
      </c>
      <c r="J21" s="206">
        <v>47.785898538263112</v>
      </c>
      <c r="K21" s="206">
        <v>33.061049011177992</v>
      </c>
      <c r="L21" s="206">
        <v>42.196904557179707</v>
      </c>
      <c r="M21" s="206">
        <v>37.274290627687023</v>
      </c>
      <c r="N21" s="206">
        <v>41.100601891659501</v>
      </c>
      <c r="O21" s="206">
        <v>33.963886500429922</v>
      </c>
      <c r="P21" s="206">
        <v>33.512467755803947</v>
      </c>
      <c r="Q21" s="206">
        <v>34.823731728288912</v>
      </c>
      <c r="R21" s="206">
        <v>34.952708512467751</v>
      </c>
      <c r="S21" s="206">
        <v>37.192003439380912</v>
      </c>
      <c r="T21" s="206">
        <v>57.707566638005147</v>
      </c>
      <c r="U21" s="206">
        <v>55.0469475494411</v>
      </c>
      <c r="V21" s="206">
        <v>56.244024075666381</v>
      </c>
      <c r="W21" s="206">
        <v>59.235683576956141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0.19105760963026661</v>
      </c>
      <c r="F23" s="206">
        <f t="shared" si="4"/>
        <v>0.1672398968185726</v>
      </c>
      <c r="G23" s="206">
        <f t="shared" si="4"/>
        <v>0.35829750644883918</v>
      </c>
      <c r="H23" s="206">
        <f t="shared" si="4"/>
        <v>0.35829750644883918</v>
      </c>
      <c r="I23" s="206">
        <f t="shared" si="4"/>
        <v>0.3343938091143594</v>
      </c>
      <c r="J23" s="206">
        <f t="shared" si="4"/>
        <v>0.35829750644883918</v>
      </c>
      <c r="K23" s="206">
        <f t="shared" si="4"/>
        <v>7.1625107480653469E-2</v>
      </c>
      <c r="L23" s="206">
        <f t="shared" si="4"/>
        <v>0.40601891659501288</v>
      </c>
      <c r="M23" s="206">
        <f t="shared" si="4"/>
        <v>0.50154772141014614</v>
      </c>
      <c r="N23" s="206">
        <f t="shared" si="4"/>
        <v>0.95537403267411869</v>
      </c>
      <c r="O23" s="206">
        <f t="shared" si="4"/>
        <v>1.050902837489252</v>
      </c>
      <c r="P23" s="206">
        <f t="shared" si="4"/>
        <v>0.64488392089423896</v>
      </c>
      <c r="Q23" s="206">
        <f t="shared" si="4"/>
        <v>1.050902837489252</v>
      </c>
      <c r="R23" s="206">
        <f t="shared" si="4"/>
        <v>1.6480653482373171</v>
      </c>
      <c r="S23" s="206">
        <f t="shared" si="4"/>
        <v>1.7212381771281171</v>
      </c>
      <c r="T23" s="206">
        <f t="shared" si="4"/>
        <v>1.7221840068787619</v>
      </c>
      <c r="U23" s="206">
        <f t="shared" si="4"/>
        <v>2.2903697334479789</v>
      </c>
      <c r="V23" s="206">
        <f t="shared" si="4"/>
        <v>2.9376612209802229</v>
      </c>
      <c r="W23" s="206">
        <f t="shared" si="4"/>
        <v>3.2294067067927772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0.19105760963026661</v>
      </c>
      <c r="F24" s="206">
        <v>0.1672398968185726</v>
      </c>
      <c r="G24" s="206">
        <v>0.35829750644883918</v>
      </c>
      <c r="H24" s="206">
        <v>0.35829750644883918</v>
      </c>
      <c r="I24" s="206">
        <v>0.3343938091143594</v>
      </c>
      <c r="J24" s="206">
        <v>0.35829750644883918</v>
      </c>
      <c r="K24" s="206">
        <v>7.1625107480653469E-2</v>
      </c>
      <c r="L24" s="206">
        <v>0.40601891659501288</v>
      </c>
      <c r="M24" s="206">
        <v>0.50154772141014614</v>
      </c>
      <c r="N24" s="206">
        <v>0.95537403267411869</v>
      </c>
      <c r="O24" s="206">
        <v>1.050902837489252</v>
      </c>
      <c r="P24" s="206">
        <v>0.64488392089423896</v>
      </c>
      <c r="Q24" s="206">
        <v>1.050902837489252</v>
      </c>
      <c r="R24" s="206">
        <v>1.6480653482373171</v>
      </c>
      <c r="S24" s="206">
        <v>1.7212381771281171</v>
      </c>
      <c r="T24" s="206">
        <v>1.7221840068787619</v>
      </c>
      <c r="U24" s="206">
        <v>2.2903697334479789</v>
      </c>
      <c r="V24" s="206">
        <v>2.9376612209802229</v>
      </c>
      <c r="W24" s="206">
        <v>3.2294067067927772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8.6939810834049869</v>
      </c>
      <c r="F30" s="206">
        <v>8.7417884780739463</v>
      </c>
      <c r="G30" s="206">
        <v>9.1239036973344803</v>
      </c>
      <c r="H30" s="206">
        <v>7.7386070507308684</v>
      </c>
      <c r="I30" s="206">
        <v>8.5029234737747199</v>
      </c>
      <c r="J30" s="206">
        <v>16.408684436801369</v>
      </c>
      <c r="K30" s="206">
        <v>7.0937231298366292</v>
      </c>
      <c r="L30" s="206">
        <v>8.2401547721410147</v>
      </c>
      <c r="M30" s="206">
        <v>8.4073946689595864</v>
      </c>
      <c r="N30" s="206">
        <v>7.2608770421324156</v>
      </c>
      <c r="O30" s="206">
        <v>7.1892519346517627</v>
      </c>
      <c r="P30" s="206">
        <v>6.592175408426483</v>
      </c>
      <c r="Q30" s="206">
        <v>6.9026655202063631</v>
      </c>
      <c r="R30" s="206">
        <v>7.1892519346517627</v>
      </c>
      <c r="S30" s="206">
        <v>6.7824591573516759</v>
      </c>
      <c r="T30" s="206">
        <v>5.7214961306964742</v>
      </c>
      <c r="U30" s="206">
        <v>5.7188306104901114</v>
      </c>
      <c r="V30" s="206">
        <v>5.6126397248495268</v>
      </c>
      <c r="W30" s="206">
        <v>5.8046431642304377</v>
      </c>
      <c r="DA30" s="71" t="s">
        <v>2545</v>
      </c>
    </row>
    <row r="31" spans="1:105" ht="12" customHeight="1" x14ac:dyDescent="0.25">
      <c r="A31" s="21" t="s">
        <v>38</v>
      </c>
      <c r="B31" s="209">
        <v>57.179707652622533</v>
      </c>
      <c r="C31" s="209">
        <v>56.319862424763542</v>
      </c>
      <c r="D31" s="209">
        <v>55.546001719690452</v>
      </c>
      <c r="E31" s="209">
        <v>65.090283748925188</v>
      </c>
      <c r="F31" s="209">
        <v>69.64746345657781</v>
      </c>
      <c r="G31" s="209">
        <v>75.666380051590707</v>
      </c>
      <c r="H31" s="209">
        <v>85.726569217540842</v>
      </c>
      <c r="I31" s="209">
        <v>93.809114359415304</v>
      </c>
      <c r="J31" s="209">
        <v>81.771281169389511</v>
      </c>
      <c r="K31" s="209">
        <v>66.981943250214954</v>
      </c>
      <c r="L31" s="209">
        <v>80.05159071367153</v>
      </c>
      <c r="M31" s="209">
        <v>78.589853826311256</v>
      </c>
      <c r="N31" s="209">
        <v>74.11865864144454</v>
      </c>
      <c r="O31" s="209">
        <v>76.268271711091998</v>
      </c>
      <c r="P31" s="209">
        <v>77.815993121238165</v>
      </c>
      <c r="Q31" s="209">
        <v>80.567497850386928</v>
      </c>
      <c r="R31" s="209">
        <v>84.608770421324152</v>
      </c>
      <c r="S31" s="209">
        <v>86.431384350816842</v>
      </c>
      <c r="T31" s="209">
        <v>107.08598452278591</v>
      </c>
      <c r="U31" s="209">
        <v>109.1398108340499</v>
      </c>
      <c r="V31" s="209">
        <v>105.2998280309544</v>
      </c>
      <c r="W31" s="209">
        <v>114.4471195184867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179.29014947836771</v>
      </c>
      <c r="C33" s="205">
        <f>MAE_emi!C5</f>
        <v>154.21031243784569</v>
      </c>
      <c r="D33" s="205">
        <f>MAE_emi!D5</f>
        <v>133.0827170388327</v>
      </c>
      <c r="E33" s="205">
        <f>MAE_emi!E5</f>
        <v>190.81245311837469</v>
      </c>
      <c r="F33" s="205">
        <f>MAE_emi!F5</f>
        <v>198.88882091844229</v>
      </c>
      <c r="G33" s="205">
        <f>MAE_emi!G5</f>
        <v>222.63836615806571</v>
      </c>
      <c r="H33" s="205">
        <f>MAE_emi!H5</f>
        <v>248.89968923864981</v>
      </c>
      <c r="I33" s="205">
        <f>MAE_emi!I5</f>
        <v>189.2467846786067</v>
      </c>
      <c r="J33" s="205">
        <f>MAE_emi!J5</f>
        <v>161.49131819909289</v>
      </c>
      <c r="K33" s="205">
        <f>MAE_emi!K5</f>
        <v>126.90566819879849</v>
      </c>
      <c r="L33" s="205">
        <f>MAE_emi!L5</f>
        <v>148.61488571855139</v>
      </c>
      <c r="M33" s="205">
        <f>MAE_emi!M5</f>
        <v>136.80170819840049</v>
      </c>
      <c r="N33" s="205">
        <f>MAE_emi!N5</f>
        <v>145.53792107852499</v>
      </c>
      <c r="O33" s="205">
        <f>MAE_emi!O5</f>
        <v>122.71363955856491</v>
      </c>
      <c r="P33" s="205">
        <f>MAE_emi!P5</f>
        <v>118.24390403895509</v>
      </c>
      <c r="Q33" s="205">
        <f>MAE_emi!Q5</f>
        <v>115.51289327866429</v>
      </c>
      <c r="R33" s="205">
        <f>MAE_emi!R5</f>
        <v>115.8158332794556</v>
      </c>
      <c r="S33" s="205">
        <f>MAE_emi!S5</f>
        <v>117.97474715847591</v>
      </c>
      <c r="T33" s="205">
        <f>MAE_emi!T5</f>
        <v>176.4722675992335</v>
      </c>
      <c r="U33" s="205">
        <f>MAE_emi!U5</f>
        <v>166.5387431991555</v>
      </c>
      <c r="V33" s="205">
        <f>MAE_emi!V5</f>
        <v>160.35017183899481</v>
      </c>
      <c r="W33" s="205">
        <f>MAE_emi!W5</f>
        <v>169.96271903896681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67.881159018765445</v>
      </c>
      <c r="C35" s="286">
        <f t="shared" si="5"/>
        <v>59.539541520078444</v>
      </c>
      <c r="D35" s="286">
        <f t="shared" si="5"/>
        <v>53.546999670029948</v>
      </c>
      <c r="E35" s="286">
        <f t="shared" si="5"/>
        <v>69.265940472734457</v>
      </c>
      <c r="F35" s="286">
        <f t="shared" si="5"/>
        <v>71.488729474717843</v>
      </c>
      <c r="G35" s="286">
        <f t="shared" si="5"/>
        <v>78.767284973908943</v>
      </c>
      <c r="H35" s="286">
        <f t="shared" si="5"/>
        <v>82.297762689955775</v>
      </c>
      <c r="I35" s="286">
        <f t="shared" si="5"/>
        <v>70.011883616110808</v>
      </c>
      <c r="J35" s="286">
        <f t="shared" si="5"/>
        <v>62.402325645225531</v>
      </c>
      <c r="K35" s="286">
        <f t="shared" si="5"/>
        <v>60.727081972921106</v>
      </c>
      <c r="L35" s="286">
        <f t="shared" si="5"/>
        <v>67.364355602155769</v>
      </c>
      <c r="M35" s="286">
        <f t="shared" si="5"/>
        <v>62.197922776364322</v>
      </c>
      <c r="N35" s="286">
        <f t="shared" si="5"/>
        <v>60.246698883839485</v>
      </c>
      <c r="O35" s="286">
        <f t="shared" si="5"/>
        <v>56.29471664448122</v>
      </c>
      <c r="P35" s="286">
        <f t="shared" si="5"/>
        <v>53.813330949902664</v>
      </c>
      <c r="Q35" s="286">
        <f t="shared" si="5"/>
        <v>50.494796518265872</v>
      </c>
      <c r="R35" s="286">
        <f t="shared" si="5"/>
        <v>48.531127207431616</v>
      </c>
      <c r="S35" s="286">
        <f t="shared" si="5"/>
        <v>47.251745150634676</v>
      </c>
      <c r="T35" s="286">
        <f t="shared" si="5"/>
        <v>60.56633314847614</v>
      </c>
      <c r="U35" s="286">
        <f t="shared" si="5"/>
        <v>57.846764933525257</v>
      </c>
      <c r="V35" s="286">
        <f t="shared" si="5"/>
        <v>59.036699333647796</v>
      </c>
      <c r="W35" s="286">
        <f t="shared" si="5"/>
        <v>57.244614619807635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32.013687204452999</v>
      </c>
      <c r="C36" s="346">
        <f t="shared" si="6"/>
        <v>33.481291760016028</v>
      </c>
      <c r="D36" s="346">
        <f t="shared" si="6"/>
        <v>33.898329717486774</v>
      </c>
      <c r="E36" s="346">
        <f t="shared" si="6"/>
        <v>37.655582567334555</v>
      </c>
      <c r="F36" s="346">
        <f t="shared" si="6"/>
        <v>36.897174862021181</v>
      </c>
      <c r="G36" s="346">
        <f t="shared" si="6"/>
        <v>36.105131029416484</v>
      </c>
      <c r="H36" s="346">
        <f t="shared" si="6"/>
        <v>33.948643212890822</v>
      </c>
      <c r="I36" s="346">
        <f t="shared" si="6"/>
        <v>32.251522825185695</v>
      </c>
      <c r="J36" s="346">
        <f t="shared" si="6"/>
        <v>34.095683591836668</v>
      </c>
      <c r="K36" s="346">
        <f t="shared" si="6"/>
        <v>35.940107263956143</v>
      </c>
      <c r="L36" s="346">
        <f t="shared" si="6"/>
        <v>35.506597023197827</v>
      </c>
      <c r="M36" s="346">
        <f t="shared" si="6"/>
        <v>32.876566765065036</v>
      </c>
      <c r="N36" s="346">
        <f t="shared" si="6"/>
        <v>32.710539740983947</v>
      </c>
      <c r="O36" s="346">
        <f t="shared" si="6"/>
        <v>33.595391032219837</v>
      </c>
      <c r="P36" s="346">
        <f t="shared" si="6"/>
        <v>31.554971060924782</v>
      </c>
      <c r="Q36" s="346">
        <f t="shared" si="6"/>
        <v>30.53147243142967</v>
      </c>
      <c r="R36" s="346">
        <f t="shared" si="6"/>
        <v>30.328894023960025</v>
      </c>
      <c r="S36" s="346">
        <f t="shared" si="6"/>
        <v>30.125723070719609</v>
      </c>
      <c r="T36" s="346">
        <f t="shared" si="6"/>
        <v>29.380836072311478</v>
      </c>
      <c r="U36" s="346">
        <f t="shared" si="6"/>
        <v>29.07904743568017</v>
      </c>
      <c r="V36" s="346">
        <f t="shared" si="6"/>
        <v>29.218421981251282</v>
      </c>
      <c r="W36" s="346">
        <f t="shared" si="6"/>
        <v>29.519256334306416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17.210804789825204</v>
      </c>
      <c r="C37" s="346">
        <f>IF(MAE_ued!C$5=0,"",MAE_ued!C$5/C$5*1000)</f>
        <v>18.099507095104027</v>
      </c>
      <c r="D37" s="346">
        <f>IF(MAE_ued!D$5=0,"",MAE_ued!D$5/D$5*1000)</f>
        <v>18.523598416136966</v>
      </c>
      <c r="E37" s="346">
        <f>IF(MAE_ued!E$5=0,"",MAE_ued!E$5/E$5*1000)</f>
        <v>20.587421576771039</v>
      </c>
      <c r="F37" s="346">
        <f>IF(MAE_ued!F$5=0,"",MAE_ued!F$5/F$5*1000)</f>
        <v>20.254155136022405</v>
      </c>
      <c r="G37" s="346">
        <f>IF(MAE_ued!G$5=0,"",MAE_ued!G$5/G$5*1000)</f>
        <v>19.783932418236091</v>
      </c>
      <c r="H37" s="346">
        <f>IF(MAE_ued!H$5=0,"",MAE_ued!H$5/H$5*1000)</f>
        <v>18.541597437833584</v>
      </c>
      <c r="I37" s="346">
        <f>IF(MAE_ued!I$5=0,"",MAE_ued!I$5/I$5*1000)</f>
        <v>17.920115495789613</v>
      </c>
      <c r="J37" s="346">
        <f>IF(MAE_ued!J$5=0,"",MAE_ued!J$5/J$5*1000)</f>
        <v>19.17764039974853</v>
      </c>
      <c r="K37" s="346">
        <f>IF(MAE_ued!K$5=0,"",MAE_ued!K$5/K$5*1000)</f>
        <v>20.060375541267096</v>
      </c>
      <c r="L37" s="346">
        <f>IF(MAE_ued!L$5=0,"",MAE_ued!L$5/L$5*1000)</f>
        <v>19.832839725229125</v>
      </c>
      <c r="M37" s="346">
        <f>IF(MAE_ued!M$5=0,"",MAE_ued!M$5/M$5*1000)</f>
        <v>18.416269298713832</v>
      </c>
      <c r="N37" s="346">
        <f>IF(MAE_ued!N$5=0,"",MAE_ued!N$5/N$5*1000)</f>
        <v>18.21401592891938</v>
      </c>
      <c r="O37" s="346">
        <f>IF(MAE_ued!O$5=0,"",MAE_ued!O$5/O$5*1000)</f>
        <v>18.84945572677108</v>
      </c>
      <c r="P37" s="346">
        <f>IF(MAE_ued!P$5=0,"",MAE_ued!P$5/P$5*1000)</f>
        <v>17.740457478480735</v>
      </c>
      <c r="Q37" s="346">
        <f>IF(MAE_ued!Q$5=0,"",MAE_ued!Q$5/Q$5*1000)</f>
        <v>17.200463203357454</v>
      </c>
      <c r="R37" s="346">
        <f>IF(MAE_ued!R$5=0,"",MAE_ued!R$5/R$5*1000)</f>
        <v>17.105655205831852</v>
      </c>
      <c r="S37" s="346">
        <f>IF(MAE_ued!S$5=0,"",MAE_ued!S$5/S$5*1000)</f>
        <v>16.985523553598064</v>
      </c>
      <c r="T37" s="346">
        <f>IF(MAE_ued!T$5=0,"",MAE_ued!T$5/T$5*1000)</f>
        <v>16.423646582658012</v>
      </c>
      <c r="U37" s="346">
        <f>IF(MAE_ued!U$5=0,"",MAE_ued!U$5/U$5*1000)</f>
        <v>16.293564860829409</v>
      </c>
      <c r="V37" s="346">
        <f>IF(MAE_ued!V$5=0,"",MAE_ued!V$5/V$5*1000)</f>
        <v>16.371086986332941</v>
      </c>
      <c r="W37" s="346">
        <f>IF(MAE_ued!W$5=0,"",MAE_ued!W$5/W$5*1000)</f>
        <v>16.549386981566521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1.4433221648702521</v>
      </c>
      <c r="C38" s="347">
        <f t="shared" si="7"/>
        <v>1.3494497388346769</v>
      </c>
      <c r="D38" s="347">
        <f t="shared" si="7"/>
        <v>1.2321227982916478</v>
      </c>
      <c r="E38" s="347">
        <f t="shared" si="7"/>
        <v>1.2981912125349817</v>
      </c>
      <c r="F38" s="347">
        <f t="shared" si="7"/>
        <v>1.2678055456460486</v>
      </c>
      <c r="G38" s="347">
        <f t="shared" si="7"/>
        <v>1.2870625876305954</v>
      </c>
      <c r="H38" s="347">
        <f t="shared" si="7"/>
        <v>1.3099527173309784</v>
      </c>
      <c r="I38" s="347">
        <f t="shared" si="7"/>
        <v>1.0695821254949909</v>
      </c>
      <c r="J38" s="347">
        <f t="shared" si="7"/>
        <v>0.99064760633240589</v>
      </c>
      <c r="K38" s="347">
        <f t="shared" si="7"/>
        <v>1.0242581124168963</v>
      </c>
      <c r="L38" s="347">
        <f t="shared" si="7"/>
        <v>1.0075309424500971</v>
      </c>
      <c r="M38" s="347">
        <f t="shared" si="7"/>
        <v>0.96703686665463029</v>
      </c>
      <c r="N38" s="347">
        <f t="shared" si="7"/>
        <v>1.0380023169724033</v>
      </c>
      <c r="O38" s="347">
        <f t="shared" si="7"/>
        <v>0.92176268077387746</v>
      </c>
      <c r="P38" s="347">
        <f t="shared" si="7"/>
        <v>0.89384477045962307</v>
      </c>
      <c r="Q38" s="347">
        <f t="shared" si="7"/>
        <v>0.85649771235338878</v>
      </c>
      <c r="R38" s="347">
        <f t="shared" si="7"/>
        <v>0.82772568454279982</v>
      </c>
      <c r="S38" s="347">
        <f t="shared" si="7"/>
        <v>0.82712885620927035</v>
      </c>
      <c r="T38" s="347">
        <f t="shared" si="7"/>
        <v>0.94549573875289328</v>
      </c>
      <c r="U38" s="347">
        <f t="shared" si="7"/>
        <v>0.89923852678694516</v>
      </c>
      <c r="V38" s="347">
        <f t="shared" si="7"/>
        <v>0.89120083233216207</v>
      </c>
      <c r="W38" s="347">
        <f t="shared" si="7"/>
        <v>0.87849498343296784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SI: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124.220464316423</v>
      </c>
      <c r="C5" s="225">
        <v>114.2764402407567</v>
      </c>
      <c r="D5" s="225">
        <v>108.01092003439381</v>
      </c>
      <c r="E5" s="225">
        <v>146.98331900257949</v>
      </c>
      <c r="F5" s="225">
        <v>156.87644024075669</v>
      </c>
      <c r="G5" s="225">
        <v>172.98177128116939</v>
      </c>
      <c r="H5" s="225">
        <v>190.0066208082545</v>
      </c>
      <c r="I5" s="225">
        <v>176.9352536543422</v>
      </c>
      <c r="J5" s="225">
        <v>163.01590713671541</v>
      </c>
      <c r="K5" s="225">
        <v>123.9000859845228</v>
      </c>
      <c r="L5" s="225">
        <v>147.50404127257099</v>
      </c>
      <c r="M5" s="225">
        <v>141.46483233018071</v>
      </c>
      <c r="N5" s="225">
        <v>140.20963026655201</v>
      </c>
      <c r="O5" s="225">
        <v>133.12932072226999</v>
      </c>
      <c r="P5" s="225">
        <v>132.2868443680137</v>
      </c>
      <c r="Q5" s="225">
        <v>134.86655202063631</v>
      </c>
      <c r="R5" s="225">
        <v>139.92055030094579</v>
      </c>
      <c r="S5" s="225">
        <v>142.6316423043852</v>
      </c>
      <c r="T5" s="225">
        <v>186.64522785898541</v>
      </c>
      <c r="U5" s="225">
        <v>185.1997420464316</v>
      </c>
      <c r="V5" s="225">
        <v>179.92596732588129</v>
      </c>
      <c r="W5" s="225">
        <v>193.47033533963889</v>
      </c>
      <c r="DA5" s="89" t="s">
        <v>2530</v>
      </c>
    </row>
    <row r="6" spans="1:105" ht="12" customHeight="1" x14ac:dyDescent="0.25">
      <c r="A6" s="55" t="s">
        <v>92</v>
      </c>
      <c r="B6" s="261">
        <v>2.7006684724985708</v>
      </c>
      <c r="C6" s="261">
        <v>2.5615200386760728</v>
      </c>
      <c r="D6" s="261">
        <v>2.4668426863235928</v>
      </c>
      <c r="E6" s="261">
        <v>3.0697737055156038</v>
      </c>
      <c r="F6" s="261">
        <v>3.2859481154599282</v>
      </c>
      <c r="G6" s="261">
        <v>3.6015139578597939</v>
      </c>
      <c r="H6" s="261">
        <v>4.0322892791213913</v>
      </c>
      <c r="I6" s="261">
        <v>4.0132546532900166</v>
      </c>
      <c r="J6" s="261">
        <v>3.5274560360270941</v>
      </c>
      <c r="K6" s="261">
        <v>2.8223752342718118</v>
      </c>
      <c r="L6" s="261">
        <v>3.3642886560270329</v>
      </c>
      <c r="M6" s="261">
        <v>3.2496370677273259</v>
      </c>
      <c r="N6" s="261">
        <v>3.163531885974856</v>
      </c>
      <c r="O6" s="261">
        <v>3.096057555103326</v>
      </c>
      <c r="P6" s="261">
        <v>3.11735692206409</v>
      </c>
      <c r="Q6" s="261">
        <v>3.1911490026516902</v>
      </c>
      <c r="R6" s="261">
        <v>3.319459898487886</v>
      </c>
      <c r="S6" s="261">
        <v>3.3916135765164892</v>
      </c>
      <c r="T6" s="261">
        <v>4.3843124582863986</v>
      </c>
      <c r="U6" s="261">
        <v>4.3896474158965919</v>
      </c>
      <c r="V6" s="261">
        <v>4.2451515221611071</v>
      </c>
      <c r="W6" s="261">
        <v>4.5853708113564622</v>
      </c>
      <c r="DA6" s="67" t="s">
        <v>2547</v>
      </c>
    </row>
    <row r="7" spans="1:105" ht="12" customHeight="1" x14ac:dyDescent="0.25">
      <c r="A7" s="202" t="s">
        <v>93</v>
      </c>
      <c r="B7" s="226">
        <v>3.6729091225980559</v>
      </c>
      <c r="C7" s="226">
        <v>3.4836672525994601</v>
      </c>
      <c r="D7" s="226">
        <v>3.3549060534000872</v>
      </c>
      <c r="E7" s="226">
        <v>4.1748922395012222</v>
      </c>
      <c r="F7" s="226">
        <v>4.4688894370255019</v>
      </c>
      <c r="G7" s="226">
        <v>4.8980589826893191</v>
      </c>
      <c r="H7" s="226">
        <v>5.4839134196050923</v>
      </c>
      <c r="I7" s="226">
        <v>5.4580263284744222</v>
      </c>
      <c r="J7" s="226">
        <v>4.7973402089968484</v>
      </c>
      <c r="K7" s="226">
        <v>3.8384303186096629</v>
      </c>
      <c r="L7" s="226">
        <v>4.575432572196763</v>
      </c>
      <c r="M7" s="226">
        <v>4.419506412109163</v>
      </c>
      <c r="N7" s="226">
        <v>4.3024033649258033</v>
      </c>
      <c r="O7" s="226">
        <v>4.2106382749405249</v>
      </c>
      <c r="P7" s="226">
        <v>4.239605414007162</v>
      </c>
      <c r="Q7" s="226">
        <v>4.3399626436062988</v>
      </c>
      <c r="R7" s="226">
        <v>4.5144654619435247</v>
      </c>
      <c r="S7" s="226">
        <v>4.6125944640624246</v>
      </c>
      <c r="T7" s="226">
        <v>5.9626649432695</v>
      </c>
      <c r="U7" s="226">
        <v>5.9699204856193662</v>
      </c>
      <c r="V7" s="226">
        <v>5.7734060701391066</v>
      </c>
      <c r="W7" s="226">
        <v>6.2361043034447894</v>
      </c>
      <c r="DA7" s="174" t="s">
        <v>2548</v>
      </c>
    </row>
    <row r="8" spans="1:105" ht="12" customHeight="1" x14ac:dyDescent="0.25">
      <c r="A8" s="202" t="s">
        <v>94</v>
      </c>
      <c r="B8" s="226">
        <v>4.5371230337975996</v>
      </c>
      <c r="C8" s="226">
        <v>4.3033536649758029</v>
      </c>
      <c r="D8" s="226">
        <v>4.144295713023638</v>
      </c>
      <c r="E8" s="226">
        <v>5.1572198252662158</v>
      </c>
      <c r="F8" s="226">
        <v>5.5203928339726804</v>
      </c>
      <c r="G8" s="226">
        <v>6.0505434492044534</v>
      </c>
      <c r="H8" s="226">
        <v>6.774245988923937</v>
      </c>
      <c r="I8" s="226">
        <v>6.7422678175272281</v>
      </c>
      <c r="J8" s="226">
        <v>5.9261261405255166</v>
      </c>
      <c r="K8" s="226">
        <v>4.7415903935766419</v>
      </c>
      <c r="L8" s="226">
        <v>5.6520049421254157</v>
      </c>
      <c r="M8" s="226">
        <v>5.4593902737819056</v>
      </c>
      <c r="N8" s="226">
        <v>5.3147335684377577</v>
      </c>
      <c r="O8" s="226">
        <v>5.2013766925735876</v>
      </c>
      <c r="P8" s="226">
        <v>5.2371596290676701</v>
      </c>
      <c r="Q8" s="226">
        <v>5.3611303244548401</v>
      </c>
      <c r="R8" s="226">
        <v>5.5766926294596493</v>
      </c>
      <c r="S8" s="226">
        <v>5.6979108085477002</v>
      </c>
      <c r="T8" s="226">
        <v>7.3656449299211504</v>
      </c>
      <c r="U8" s="226">
        <v>7.3746076587062754</v>
      </c>
      <c r="V8" s="226">
        <v>7.1318545572306604</v>
      </c>
      <c r="W8" s="226">
        <v>7.7034229630788573</v>
      </c>
      <c r="DA8" s="174" t="s">
        <v>2549</v>
      </c>
    </row>
    <row r="9" spans="1:105" ht="12" customHeight="1" x14ac:dyDescent="0.25">
      <c r="A9" s="202" t="s">
        <v>95</v>
      </c>
      <c r="B9" s="226">
        <v>2.808695211398514</v>
      </c>
      <c r="C9" s="226">
        <v>2.663980840223116</v>
      </c>
      <c r="D9" s="226">
        <v>2.5655163937765368</v>
      </c>
      <c r="E9" s="226">
        <v>3.1925646537362291</v>
      </c>
      <c r="F9" s="226">
        <v>3.4173860400783251</v>
      </c>
      <c r="G9" s="226">
        <v>3.7455745161741851</v>
      </c>
      <c r="H9" s="226">
        <v>4.1935808502862466</v>
      </c>
      <c r="I9" s="226">
        <v>4.1737848394216162</v>
      </c>
      <c r="J9" s="226">
        <v>3.6685542774681759</v>
      </c>
      <c r="K9" s="226">
        <v>2.9352702436426839</v>
      </c>
      <c r="L9" s="226">
        <v>3.4988602022681139</v>
      </c>
      <c r="M9" s="226">
        <v>3.379622550436419</v>
      </c>
      <c r="N9" s="226">
        <v>3.2900731614138499</v>
      </c>
      <c r="O9" s="226">
        <v>3.21989985730746</v>
      </c>
      <c r="P9" s="226">
        <v>3.2420511989466521</v>
      </c>
      <c r="Q9" s="226">
        <v>3.3187949627577589</v>
      </c>
      <c r="R9" s="226">
        <v>3.452238294427401</v>
      </c>
      <c r="S9" s="226">
        <v>3.5272781195771481</v>
      </c>
      <c r="T9" s="226">
        <v>4.5596849566178523</v>
      </c>
      <c r="U9" s="226">
        <v>4.565233312532456</v>
      </c>
      <c r="V9" s="226">
        <v>4.4149575830475518</v>
      </c>
      <c r="W9" s="226">
        <v>4.7687856438107206</v>
      </c>
      <c r="DA9" s="174" t="s">
        <v>2550</v>
      </c>
    </row>
    <row r="10" spans="1:105" ht="12" customHeight="1" x14ac:dyDescent="0.25">
      <c r="A10" s="56" t="s">
        <v>96</v>
      </c>
      <c r="B10" s="262">
        <v>3.3791108849735632</v>
      </c>
      <c r="C10" s="262">
        <v>3.0846350319499791</v>
      </c>
      <c r="D10" s="262">
        <v>2.9283044661278121</v>
      </c>
      <c r="E10" s="262">
        <v>3.925310064987253</v>
      </c>
      <c r="F10" s="262">
        <v>4.2325309393464519</v>
      </c>
      <c r="G10" s="262">
        <v>4.6907960858542159</v>
      </c>
      <c r="H10" s="262">
        <v>5.149744599088649</v>
      </c>
      <c r="I10" s="262">
        <v>4.7089376646735026</v>
      </c>
      <c r="J10" s="262">
        <v>4.2298883538933492</v>
      </c>
      <c r="K10" s="262">
        <v>3.2729068262706469</v>
      </c>
      <c r="L10" s="262">
        <v>3.9055290373557039</v>
      </c>
      <c r="M10" s="262">
        <v>3.723107672491806</v>
      </c>
      <c r="N10" s="262">
        <v>3.7041987729656789</v>
      </c>
      <c r="O10" s="262">
        <v>3.4971252253836962</v>
      </c>
      <c r="P10" s="262">
        <v>3.4768147479874281</v>
      </c>
      <c r="Q10" s="262">
        <v>3.5478126199618329</v>
      </c>
      <c r="R10" s="262">
        <v>3.673339295533224</v>
      </c>
      <c r="S10" s="262">
        <v>3.7505994225539339</v>
      </c>
      <c r="T10" s="262">
        <v>4.9469016884541404</v>
      </c>
      <c r="U10" s="262">
        <v>4.9033986139344483</v>
      </c>
      <c r="V10" s="262">
        <v>4.7625546674752268</v>
      </c>
      <c r="W10" s="262">
        <v>5.1201517614287111</v>
      </c>
      <c r="DA10" s="68" t="s">
        <v>2551</v>
      </c>
    </row>
    <row r="11" spans="1:105" ht="12" customHeight="1" x14ac:dyDescent="0.25">
      <c r="A11" s="37" t="s">
        <v>160</v>
      </c>
      <c r="B11" s="228">
        <v>0.66822443400043929</v>
      </c>
      <c r="C11" s="228">
        <v>0.41372877631317673</v>
      </c>
      <c r="D11" s="228">
        <v>0.29934971153193318</v>
      </c>
      <c r="E11" s="228">
        <v>0.74906369227708791</v>
      </c>
      <c r="F11" s="228">
        <v>0.7150368483939511</v>
      </c>
      <c r="G11" s="228">
        <v>0.80549774602418478</v>
      </c>
      <c r="H11" s="228">
        <v>1.072063955094561</v>
      </c>
      <c r="I11" s="228">
        <v>0.68663900537789746</v>
      </c>
      <c r="J11" s="228">
        <v>0.51328263816342268</v>
      </c>
      <c r="K11" s="228">
        <v>0.47766956105985831</v>
      </c>
      <c r="L11" s="228">
        <v>0.51061118843725251</v>
      </c>
      <c r="M11" s="228">
        <v>0.4709811404224119</v>
      </c>
      <c r="N11" s="228">
        <v>0.44078281165926431</v>
      </c>
      <c r="O11" s="228">
        <v>0.37945010229865939</v>
      </c>
      <c r="P11" s="228">
        <v>0.29042804470351402</v>
      </c>
      <c r="Q11" s="228">
        <v>0.28266763784315968</v>
      </c>
      <c r="R11" s="228">
        <v>0.28150579590308289</v>
      </c>
      <c r="S11" s="228">
        <v>0.2433207411633386</v>
      </c>
      <c r="T11" s="228">
        <v>0.24849827661147689</v>
      </c>
      <c r="U11" s="228">
        <v>0.24664981909282771</v>
      </c>
      <c r="V11" s="228">
        <v>0.19292287771850949</v>
      </c>
      <c r="W11" s="228">
        <v>0.20480357541636129</v>
      </c>
      <c r="DA11" s="69" t="s">
        <v>2552</v>
      </c>
    </row>
    <row r="12" spans="1:105" ht="12" customHeight="1" x14ac:dyDescent="0.25">
      <c r="A12" s="37" t="s">
        <v>162</v>
      </c>
      <c r="B12" s="228">
        <v>1.3998103908606081</v>
      </c>
      <c r="C12" s="228">
        <v>1.3012461780249931</v>
      </c>
      <c r="D12" s="228">
        <v>1.292757399291961</v>
      </c>
      <c r="E12" s="228">
        <v>1.7242886185870041</v>
      </c>
      <c r="F12" s="228">
        <v>2.0275682045779968</v>
      </c>
      <c r="G12" s="228">
        <v>2.3069958550881502</v>
      </c>
      <c r="H12" s="228">
        <v>2.22136306426939</v>
      </c>
      <c r="I12" s="228">
        <v>1.706604247574425</v>
      </c>
      <c r="J12" s="228">
        <v>1.723200070874388</v>
      </c>
      <c r="K12" s="228">
        <v>1.0857796703416629</v>
      </c>
      <c r="L12" s="228">
        <v>1.3824150152242669</v>
      </c>
      <c r="M12" s="228">
        <v>1.205770217876712</v>
      </c>
      <c r="N12" s="228">
        <v>1.400693196454073</v>
      </c>
      <c r="O12" s="228">
        <v>1.075320392622412</v>
      </c>
      <c r="P12" s="228">
        <v>1.0446253156146701</v>
      </c>
      <c r="Q12" s="228">
        <v>1.0634495668628341</v>
      </c>
      <c r="R12" s="228">
        <v>1.0550628416750469</v>
      </c>
      <c r="S12" s="228">
        <v>1.125806090636468</v>
      </c>
      <c r="T12" s="228">
        <v>1.8595964092275139</v>
      </c>
      <c r="U12" s="228">
        <v>1.721961639839878</v>
      </c>
      <c r="V12" s="228">
        <v>1.7775073943647861</v>
      </c>
      <c r="W12" s="228">
        <v>1.8517254404070831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1.3110760601125151</v>
      </c>
      <c r="C15" s="228">
        <v>1.36966007761181</v>
      </c>
      <c r="D15" s="228">
        <v>1.3361973553039179</v>
      </c>
      <c r="E15" s="228">
        <v>1.451957754123161</v>
      </c>
      <c r="F15" s="228">
        <v>1.489925886374504</v>
      </c>
      <c r="G15" s="228">
        <v>1.578302484741881</v>
      </c>
      <c r="H15" s="228">
        <v>1.856317579724698</v>
      </c>
      <c r="I15" s="228">
        <v>2.31569441172118</v>
      </c>
      <c r="J15" s="228">
        <v>1.993405644855538</v>
      </c>
      <c r="K15" s="228">
        <v>1.709457594869126</v>
      </c>
      <c r="L15" s="228">
        <v>2.0125028336941839</v>
      </c>
      <c r="M15" s="228">
        <v>2.0463563141926819</v>
      </c>
      <c r="N15" s="228">
        <v>1.8627227648523419</v>
      </c>
      <c r="O15" s="228">
        <v>2.0423547304626251</v>
      </c>
      <c r="P15" s="228">
        <v>2.141761387669245</v>
      </c>
      <c r="Q15" s="228">
        <v>2.201695415255839</v>
      </c>
      <c r="R15" s="228">
        <v>2.3367706579550949</v>
      </c>
      <c r="S15" s="228">
        <v>2.381472590754127</v>
      </c>
      <c r="T15" s="228">
        <v>2.8388070026151491</v>
      </c>
      <c r="U15" s="228">
        <v>2.934787155001743</v>
      </c>
      <c r="V15" s="228">
        <v>2.792124395391931</v>
      </c>
      <c r="W15" s="228">
        <v>3.063622745605266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22.631534083960389</v>
      </c>
      <c r="C16" s="263">
        <f t="shared" si="0"/>
        <v>20.573937180931942</v>
      </c>
      <c r="D16" s="263">
        <f t="shared" si="0"/>
        <v>19.292451411631092</v>
      </c>
      <c r="E16" s="263">
        <f t="shared" si="0"/>
        <v>26.165981259719935</v>
      </c>
      <c r="F16" s="263">
        <f t="shared" si="0"/>
        <v>27.921870899896362</v>
      </c>
      <c r="G16" s="263">
        <f t="shared" si="0"/>
        <v>30.889734288397193</v>
      </c>
      <c r="H16" s="263">
        <f t="shared" si="0"/>
        <v>34.008019374392561</v>
      </c>
      <c r="I16" s="263">
        <f t="shared" si="0"/>
        <v>30.820352254155708</v>
      </c>
      <c r="J16" s="263">
        <f t="shared" si="0"/>
        <v>27.723159167032073</v>
      </c>
      <c r="K16" s="263">
        <f t="shared" si="0"/>
        <v>21.469156023701721</v>
      </c>
      <c r="L16" s="263">
        <f t="shared" si="0"/>
        <v>25.514368138743031</v>
      </c>
      <c r="M16" s="263">
        <f t="shared" si="0"/>
        <v>24.379832553974069</v>
      </c>
      <c r="N16" s="263">
        <f t="shared" si="0"/>
        <v>24.326434178603339</v>
      </c>
      <c r="O16" s="263">
        <f t="shared" si="0"/>
        <v>22.902736299197421</v>
      </c>
      <c r="P16" s="263">
        <f t="shared" si="0"/>
        <v>22.799948694111976</v>
      </c>
      <c r="Q16" s="263">
        <f t="shared" si="0"/>
        <v>23.164712377747541</v>
      </c>
      <c r="R16" s="263">
        <f t="shared" si="0"/>
        <v>23.975591283454477</v>
      </c>
      <c r="S16" s="263">
        <f t="shared" si="0"/>
        <v>24.468220367854855</v>
      </c>
      <c r="T16" s="263">
        <f t="shared" si="0"/>
        <v>32.391316912599812</v>
      </c>
      <c r="U16" s="263">
        <f t="shared" si="0"/>
        <v>32.035543587953107</v>
      </c>
      <c r="V16" s="263">
        <f t="shared" si="0"/>
        <v>31.057181170845791</v>
      </c>
      <c r="W16" s="263">
        <f t="shared" si="0"/>
        <v>33.392668003898052</v>
      </c>
      <c r="DA16" s="70"/>
    </row>
    <row r="17" spans="1:105" ht="12" customHeight="1" x14ac:dyDescent="0.25">
      <c r="A17" s="60" t="s">
        <v>2558</v>
      </c>
      <c r="B17" s="331">
        <v>15.362555025058169</v>
      </c>
      <c r="C17" s="331">
        <v>12.8723707158812</v>
      </c>
      <c r="D17" s="331">
        <v>11.34410635739553</v>
      </c>
      <c r="E17" s="331">
        <v>17.848349833553609</v>
      </c>
      <c r="F17" s="331">
        <v>19.002952401217531</v>
      </c>
      <c r="G17" s="331">
        <v>21.367508954933282</v>
      </c>
      <c r="H17" s="331">
        <v>22.96780134866011</v>
      </c>
      <c r="I17" s="331">
        <v>16.530275162015759</v>
      </c>
      <c r="J17" s="331">
        <v>15.426568958016331</v>
      </c>
      <c r="K17" s="331">
        <v>11.03714003337342</v>
      </c>
      <c r="L17" s="331">
        <v>12.98303604062562</v>
      </c>
      <c r="M17" s="331">
        <v>11.79630128238648</v>
      </c>
      <c r="N17" s="331">
        <v>13.00666784155489</v>
      </c>
      <c r="O17" s="331">
        <v>10.37865441967986</v>
      </c>
      <c r="P17" s="331">
        <v>9.8036050972087665</v>
      </c>
      <c r="Q17" s="331">
        <v>9.4900329013253888</v>
      </c>
      <c r="R17" s="331">
        <v>9.4400956213854688</v>
      </c>
      <c r="S17" s="331">
        <v>9.6210548953981423</v>
      </c>
      <c r="T17" s="331">
        <v>15.011703030445171</v>
      </c>
      <c r="U17" s="331">
        <v>13.880842494464209</v>
      </c>
      <c r="V17" s="331">
        <v>13.582984240871379</v>
      </c>
      <c r="W17" s="331">
        <v>14.24605905388032</v>
      </c>
      <c r="DA17" s="72" t="s">
        <v>2559</v>
      </c>
    </row>
    <row r="18" spans="1:105" ht="12" customHeight="1" x14ac:dyDescent="0.25">
      <c r="A18" s="59" t="s">
        <v>30</v>
      </c>
      <c r="B18" s="232">
        <v>0.50062036958986644</v>
      </c>
      <c r="C18" s="232">
        <v>0.81070324491306189</v>
      </c>
      <c r="D18" s="232">
        <v>0</v>
      </c>
      <c r="E18" s="232">
        <v>0</v>
      </c>
      <c r="F18" s="232">
        <v>0</v>
      </c>
      <c r="G18" s="232">
        <v>0</v>
      </c>
      <c r="H18" s="232">
        <v>0.2018369205065661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2.4283248371847338E-3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1.8316813142057899</v>
      </c>
      <c r="C19" s="232">
        <v>0.89298560303865204</v>
      </c>
      <c r="D19" s="232">
        <v>0.87594279054017765</v>
      </c>
      <c r="E19" s="232">
        <v>1.984548676481674</v>
      </c>
      <c r="F19" s="232">
        <v>2.3041659235312681</v>
      </c>
      <c r="G19" s="232">
        <v>2.3076254624257482</v>
      </c>
      <c r="H19" s="232">
        <v>2.9032010521714442</v>
      </c>
      <c r="I19" s="232">
        <v>1.4943948549428909</v>
      </c>
      <c r="J19" s="232">
        <v>1.6305252608588721</v>
      </c>
      <c r="K19" s="232">
        <v>1.4961444386299141</v>
      </c>
      <c r="L19" s="232">
        <v>1.1956538658754829</v>
      </c>
      <c r="M19" s="232">
        <v>1.4855587174202181</v>
      </c>
      <c r="N19" s="232">
        <v>1.816018046293429</v>
      </c>
      <c r="O19" s="232">
        <v>1.457743413113064</v>
      </c>
      <c r="P19" s="232">
        <v>1.702416845898838</v>
      </c>
      <c r="Q19" s="232">
        <v>1.129329970074195</v>
      </c>
      <c r="R19" s="232">
        <v>1.126191316127064</v>
      </c>
      <c r="S19" s="232">
        <v>1.0853057528581089</v>
      </c>
      <c r="T19" s="232">
        <v>2.1031942171660369</v>
      </c>
      <c r="U19" s="232">
        <v>1.7029397306369829</v>
      </c>
      <c r="V19" s="232">
        <v>1.251267692714721</v>
      </c>
      <c r="W19" s="232">
        <v>1.393446271572145</v>
      </c>
      <c r="DA19" s="71" t="s">
        <v>2561</v>
      </c>
    </row>
    <row r="20" spans="1:105" ht="12" customHeight="1" x14ac:dyDescent="0.25">
      <c r="A20" s="59" t="s">
        <v>160</v>
      </c>
      <c r="B20" s="232">
        <v>3.704826565881413</v>
      </c>
      <c r="C20" s="232">
        <v>2.3263871973518402</v>
      </c>
      <c r="D20" s="232">
        <v>1.780676177584938</v>
      </c>
      <c r="E20" s="232">
        <v>4.2910585307260947</v>
      </c>
      <c r="F20" s="232">
        <v>4.2803171840285952</v>
      </c>
      <c r="G20" s="232">
        <v>4.8597345042474327</v>
      </c>
      <c r="H20" s="232">
        <v>6.3759670926180183</v>
      </c>
      <c r="I20" s="232">
        <v>4.2372276202141119</v>
      </c>
      <c r="J20" s="232">
        <v>3.1662528292657228</v>
      </c>
      <c r="K20" s="232">
        <v>2.9149927521021892</v>
      </c>
      <c r="L20" s="232">
        <v>3.179443163106594</v>
      </c>
      <c r="M20" s="232">
        <v>2.896174956301067</v>
      </c>
      <c r="N20" s="232">
        <v>2.6786371689431898</v>
      </c>
      <c r="O20" s="232">
        <v>2.3268554083664319</v>
      </c>
      <c r="P20" s="232">
        <v>1.762335748918886</v>
      </c>
      <c r="Q20" s="232">
        <v>1.7556421833278071</v>
      </c>
      <c r="R20" s="232">
        <v>1.7510602768254959</v>
      </c>
      <c r="S20" s="232">
        <v>1.5169703489171411</v>
      </c>
      <c r="T20" s="232">
        <v>1.5213447387968899</v>
      </c>
      <c r="U20" s="232">
        <v>1.5257848368191931</v>
      </c>
      <c r="V20" s="232">
        <v>1.2073861619898909</v>
      </c>
      <c r="W20" s="232">
        <v>1.279953276129572</v>
      </c>
      <c r="DA20" s="71" t="s">
        <v>2562</v>
      </c>
    </row>
    <row r="21" spans="1:105" ht="12" customHeight="1" x14ac:dyDescent="0.25">
      <c r="A21" s="59" t="s">
        <v>70</v>
      </c>
      <c r="B21" s="232">
        <v>1.564479316141951</v>
      </c>
      <c r="C21" s="232">
        <v>1.5254179569576971</v>
      </c>
      <c r="D21" s="232">
        <v>0.99754410342131716</v>
      </c>
      <c r="E21" s="232">
        <v>1.695046694068989</v>
      </c>
      <c r="F21" s="232">
        <v>0.28114371758652512</v>
      </c>
      <c r="G21" s="232">
        <v>0.28156583459467821</v>
      </c>
      <c r="H21" s="232">
        <v>0.275515621204803</v>
      </c>
      <c r="I21" s="232">
        <v>0.26725176445224658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7.7609474592391514</v>
      </c>
      <c r="C22" s="232">
        <v>7.3168767136199451</v>
      </c>
      <c r="D22" s="232">
        <v>7.6899432858490986</v>
      </c>
      <c r="E22" s="232">
        <v>9.8776959322768523</v>
      </c>
      <c r="F22" s="232">
        <v>12.13732557607114</v>
      </c>
      <c r="G22" s="232">
        <v>13.91858315366542</v>
      </c>
      <c r="H22" s="232">
        <v>13.211280662159281</v>
      </c>
      <c r="I22" s="232">
        <v>10.53140092240651</v>
      </c>
      <c r="J22" s="232">
        <v>10.62979086789173</v>
      </c>
      <c r="K22" s="232">
        <v>6.6260028426413173</v>
      </c>
      <c r="L22" s="232">
        <v>8.6079390116435395</v>
      </c>
      <c r="M22" s="232">
        <v>7.414567608665199</v>
      </c>
      <c r="N22" s="232">
        <v>8.5120126263182705</v>
      </c>
      <c r="O22" s="232">
        <v>6.5940555982003604</v>
      </c>
      <c r="P22" s="232">
        <v>6.3388525023910418</v>
      </c>
      <c r="Q22" s="232">
        <v>6.6050607479233863</v>
      </c>
      <c r="R22" s="232">
        <v>6.5628440284329086</v>
      </c>
      <c r="S22" s="232">
        <v>7.0187787936228911</v>
      </c>
      <c r="T22" s="232">
        <v>11.38473574964506</v>
      </c>
      <c r="U22" s="232">
        <v>10.65211792700803</v>
      </c>
      <c r="V22" s="232">
        <v>11.12433038616676</v>
      </c>
      <c r="W22" s="232">
        <v>11.572659506178599</v>
      </c>
      <c r="DA22" s="71" t="s">
        <v>2564</v>
      </c>
    </row>
    <row r="23" spans="1:105" ht="12" customHeight="1" x14ac:dyDescent="0.25">
      <c r="A23" s="60" t="s">
        <v>2565</v>
      </c>
      <c r="B23" s="331">
        <v>7.2689790589022207</v>
      </c>
      <c r="C23" s="331">
        <v>7.7015664650507416</v>
      </c>
      <c r="D23" s="331">
        <v>7.9483450542355616</v>
      </c>
      <c r="E23" s="331">
        <v>8.317631426166324</v>
      </c>
      <c r="F23" s="331">
        <v>8.9189184986788295</v>
      </c>
      <c r="G23" s="331">
        <v>9.5222253334639113</v>
      </c>
      <c r="H23" s="331">
        <v>11.04021802573245</v>
      </c>
      <c r="I23" s="331">
        <v>14.290077092139949</v>
      </c>
      <c r="J23" s="331">
        <v>12.29659020901574</v>
      </c>
      <c r="K23" s="331">
        <v>10.432015990328299</v>
      </c>
      <c r="L23" s="331">
        <v>12.53133209811741</v>
      </c>
      <c r="M23" s="331">
        <v>12.58353127158759</v>
      </c>
      <c r="N23" s="331">
        <v>11.319766337048449</v>
      </c>
      <c r="O23" s="331">
        <v>12.52408187951756</v>
      </c>
      <c r="P23" s="331">
        <v>12.996343596903211</v>
      </c>
      <c r="Q23" s="331">
        <v>13.674679476422151</v>
      </c>
      <c r="R23" s="331">
        <v>14.53549566206901</v>
      </c>
      <c r="S23" s="331">
        <v>14.847165472456711</v>
      </c>
      <c r="T23" s="331">
        <v>17.37961388215464</v>
      </c>
      <c r="U23" s="331">
        <v>18.154701093488899</v>
      </c>
      <c r="V23" s="331">
        <v>17.474196929974411</v>
      </c>
      <c r="W23" s="331">
        <v>19.146608950017729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10.875910503322311</v>
      </c>
      <c r="C24" s="263">
        <f t="shared" si="1"/>
        <v>9.9983502434071188</v>
      </c>
      <c r="D24" s="263">
        <f t="shared" si="1"/>
        <v>9.4956739268653614</v>
      </c>
      <c r="E24" s="263">
        <f t="shared" si="1"/>
        <v>12.703048867537982</v>
      </c>
      <c r="F24" s="263">
        <f t="shared" si="1"/>
        <v>13.708642136975518</v>
      </c>
      <c r="G24" s="263">
        <f t="shared" si="1"/>
        <v>15.168379434847051</v>
      </c>
      <c r="H24" s="263">
        <f t="shared" si="1"/>
        <v>16.564195463000381</v>
      </c>
      <c r="I24" s="263">
        <f t="shared" si="1"/>
        <v>15.157408904880636</v>
      </c>
      <c r="J24" s="263">
        <f t="shared" si="1"/>
        <v>13.808789400930316</v>
      </c>
      <c r="K24" s="263">
        <f t="shared" si="1"/>
        <v>10.498804877546815</v>
      </c>
      <c r="L24" s="263">
        <f t="shared" si="1"/>
        <v>12.571988400703145</v>
      </c>
      <c r="M24" s="263">
        <f t="shared" si="1"/>
        <v>11.935121000410827</v>
      </c>
      <c r="N24" s="263">
        <f t="shared" si="1"/>
        <v>11.994514130940903</v>
      </c>
      <c r="O24" s="263">
        <f t="shared" si="1"/>
        <v>11.170193765489216</v>
      </c>
      <c r="P24" s="263">
        <f t="shared" si="1"/>
        <v>11.075382361750306</v>
      </c>
      <c r="Q24" s="263">
        <f t="shared" si="1"/>
        <v>11.283689060321855</v>
      </c>
      <c r="R24" s="263">
        <f t="shared" si="1"/>
        <v>11.645140256211945</v>
      </c>
      <c r="S24" s="263">
        <f t="shared" si="1"/>
        <v>11.920086957996194</v>
      </c>
      <c r="T24" s="263">
        <f t="shared" si="1"/>
        <v>15.976553218626297</v>
      </c>
      <c r="U24" s="263">
        <f t="shared" si="1"/>
        <v>15.745652239817446</v>
      </c>
      <c r="V24" s="263">
        <f t="shared" si="1"/>
        <v>15.360273110775051</v>
      </c>
      <c r="W24" s="263">
        <f t="shared" si="1"/>
        <v>16.470309194817563</v>
      </c>
      <c r="DA24" s="70"/>
    </row>
    <row r="25" spans="1:105" ht="12" customHeight="1" x14ac:dyDescent="0.25">
      <c r="A25" s="60" t="s">
        <v>2568</v>
      </c>
      <c r="B25" s="264">
        <v>8.1212286613737685</v>
      </c>
      <c r="C25" s="264">
        <v>7.3855998039575228</v>
      </c>
      <c r="D25" s="264">
        <v>6.9794943868152943</v>
      </c>
      <c r="E25" s="264">
        <v>9.5718796879120642</v>
      </c>
      <c r="F25" s="264">
        <v>10.356975059206389</v>
      </c>
      <c r="G25" s="264">
        <v>11.49483519783006</v>
      </c>
      <c r="H25" s="264">
        <v>12.45126039829656</v>
      </c>
      <c r="I25" s="264">
        <v>11.06388915852482</v>
      </c>
      <c r="J25" s="264">
        <v>10.21078424418268</v>
      </c>
      <c r="K25" s="264">
        <v>7.6199821385895667</v>
      </c>
      <c r="L25" s="264">
        <v>9.140413971555569</v>
      </c>
      <c r="M25" s="264">
        <v>8.6204911913289539</v>
      </c>
      <c r="N25" s="264">
        <v>8.7677116072465484</v>
      </c>
      <c r="O25" s="264">
        <v>8.0122150592838217</v>
      </c>
      <c r="P25" s="264">
        <v>7.8956783012449323</v>
      </c>
      <c r="Q25" s="264">
        <v>8.0287170776171308</v>
      </c>
      <c r="R25" s="264">
        <v>8.2592911597542997</v>
      </c>
      <c r="S25" s="264">
        <v>8.460641109949373</v>
      </c>
      <c r="T25" s="264">
        <v>11.50455451117417</v>
      </c>
      <c r="U25" s="264">
        <v>11.268211875602921</v>
      </c>
      <c r="V25" s="264">
        <v>11.03021855817072</v>
      </c>
      <c r="W25" s="264">
        <v>11.793230967233971</v>
      </c>
      <c r="DA25" s="72" t="s">
        <v>2569</v>
      </c>
    </row>
    <row r="26" spans="1:105" ht="12" customHeight="1" x14ac:dyDescent="0.25">
      <c r="A26" s="60" t="s">
        <v>2570</v>
      </c>
      <c r="B26" s="264">
        <v>2.754681841948543</v>
      </c>
      <c r="C26" s="264">
        <v>2.612750439449596</v>
      </c>
      <c r="D26" s="264">
        <v>2.5161795400500671</v>
      </c>
      <c r="E26" s="264">
        <v>3.131169179625918</v>
      </c>
      <c r="F26" s="264">
        <v>3.3516670777691289</v>
      </c>
      <c r="G26" s="264">
        <v>3.6735442370169911</v>
      </c>
      <c r="H26" s="264">
        <v>4.1129350647038212</v>
      </c>
      <c r="I26" s="264">
        <v>4.0935197463558177</v>
      </c>
      <c r="J26" s="264">
        <v>3.5980051567476359</v>
      </c>
      <c r="K26" s="264">
        <v>2.8788227389572492</v>
      </c>
      <c r="L26" s="264">
        <v>3.4315744291475752</v>
      </c>
      <c r="M26" s="264">
        <v>3.3146298090818731</v>
      </c>
      <c r="N26" s="264">
        <v>3.2268025236943538</v>
      </c>
      <c r="O26" s="264">
        <v>3.1579787062053941</v>
      </c>
      <c r="P26" s="264">
        <v>3.1797040605053728</v>
      </c>
      <c r="Q26" s="264">
        <v>3.254971982704725</v>
      </c>
      <c r="R26" s="264">
        <v>3.3858490964576462</v>
      </c>
      <c r="S26" s="264">
        <v>3.4594458480468209</v>
      </c>
      <c r="T26" s="264">
        <v>4.4719987074521272</v>
      </c>
      <c r="U26" s="264">
        <v>4.4774403642145248</v>
      </c>
      <c r="V26" s="264">
        <v>4.3300545526043317</v>
      </c>
      <c r="W26" s="264">
        <v>4.6770782275835927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32.33076297708628</v>
      </c>
      <c r="C27" s="263">
        <f t="shared" si="2"/>
        <v>29.391338829902779</v>
      </c>
      <c r="D27" s="263">
        <f t="shared" si="2"/>
        <v>27.560644873758708</v>
      </c>
      <c r="E27" s="263">
        <f t="shared" si="2"/>
        <v>37.379973228171337</v>
      </c>
      <c r="F27" s="263">
        <f t="shared" si="2"/>
        <v>39.888386999851939</v>
      </c>
      <c r="G27" s="263">
        <f t="shared" si="2"/>
        <v>44.128191840567425</v>
      </c>
      <c r="H27" s="263">
        <f t="shared" si="2"/>
        <v>48.582884820560807</v>
      </c>
      <c r="I27" s="263">
        <f t="shared" si="2"/>
        <v>44.029074648793866</v>
      </c>
      <c r="J27" s="263">
        <f t="shared" si="2"/>
        <v>39.604513095760097</v>
      </c>
      <c r="K27" s="263">
        <f t="shared" si="2"/>
        <v>30.670222891002449</v>
      </c>
      <c r="L27" s="263">
        <f t="shared" si="2"/>
        <v>36.449097341061446</v>
      </c>
      <c r="M27" s="263">
        <f t="shared" si="2"/>
        <v>34.828332219962959</v>
      </c>
      <c r="N27" s="263">
        <f t="shared" si="2"/>
        <v>34.752048826576214</v>
      </c>
      <c r="O27" s="263">
        <f t="shared" si="2"/>
        <v>32.718194713139169</v>
      </c>
      <c r="P27" s="263">
        <f t="shared" si="2"/>
        <v>32.571355277302821</v>
      </c>
      <c r="Q27" s="263">
        <f t="shared" si="2"/>
        <v>33.092446253925047</v>
      </c>
      <c r="R27" s="263">
        <f t="shared" si="2"/>
        <v>34.250844690649259</v>
      </c>
      <c r="S27" s="263">
        <f t="shared" si="2"/>
        <v>34.954600525506933</v>
      </c>
      <c r="T27" s="263">
        <f t="shared" si="2"/>
        <v>46.27330987514258</v>
      </c>
      <c r="U27" s="263">
        <f t="shared" si="2"/>
        <v>45.765062268504451</v>
      </c>
      <c r="V27" s="263">
        <f t="shared" si="2"/>
        <v>44.367401672636845</v>
      </c>
      <c r="W27" s="263">
        <f t="shared" si="2"/>
        <v>47.703811434140079</v>
      </c>
      <c r="DA27" s="70"/>
    </row>
    <row r="28" spans="1:105" ht="12" customHeight="1" x14ac:dyDescent="0.25">
      <c r="A28" s="60" t="s">
        <v>2573</v>
      </c>
      <c r="B28" s="331">
        <v>21.946507178654532</v>
      </c>
      <c r="C28" s="331">
        <v>18.389101022687431</v>
      </c>
      <c r="D28" s="331">
        <v>16.205866224850759</v>
      </c>
      <c r="E28" s="331">
        <v>25.497642619362299</v>
      </c>
      <c r="F28" s="331">
        <v>27.147074858882181</v>
      </c>
      <c r="G28" s="331">
        <v>30.525012792761832</v>
      </c>
      <c r="H28" s="331">
        <v>32.811144783800152</v>
      </c>
      <c r="I28" s="331">
        <v>23.614678802879659</v>
      </c>
      <c r="J28" s="331">
        <v>22.037955654309041</v>
      </c>
      <c r="K28" s="331">
        <v>15.76734290481917</v>
      </c>
      <c r="L28" s="331">
        <v>18.547194343750871</v>
      </c>
      <c r="M28" s="331">
        <v>16.851858974837839</v>
      </c>
      <c r="N28" s="331">
        <v>18.580954059364139</v>
      </c>
      <c r="O28" s="331">
        <v>14.826649170971219</v>
      </c>
      <c r="P28" s="331">
        <v>14.00515013886967</v>
      </c>
      <c r="Q28" s="331">
        <v>13.557189859036271</v>
      </c>
      <c r="R28" s="331">
        <v>13.48585088769353</v>
      </c>
      <c r="S28" s="331">
        <v>13.74436413628306</v>
      </c>
      <c r="T28" s="331">
        <v>21.445290043493099</v>
      </c>
      <c r="U28" s="331">
        <v>19.829774992091728</v>
      </c>
      <c r="V28" s="331">
        <v>19.40426320124482</v>
      </c>
      <c r="W28" s="331">
        <v>20.351512934114751</v>
      </c>
      <c r="DA28" s="72" t="s">
        <v>2574</v>
      </c>
    </row>
    <row r="29" spans="1:105" ht="12" customHeight="1" x14ac:dyDescent="0.25">
      <c r="A29" s="59" t="s">
        <v>30</v>
      </c>
      <c r="B29" s="232">
        <v>0.71517195655695209</v>
      </c>
      <c r="C29" s="232">
        <v>1.158147492732946</v>
      </c>
      <c r="D29" s="232">
        <v>0</v>
      </c>
      <c r="E29" s="232">
        <v>0</v>
      </c>
      <c r="F29" s="232">
        <v>0</v>
      </c>
      <c r="G29" s="232">
        <v>0</v>
      </c>
      <c r="H29" s="232">
        <v>0.28833845786652301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3.4690354816924768E-3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2.6166875917225569</v>
      </c>
      <c r="C30" s="232">
        <v>1.2756937186266459</v>
      </c>
      <c r="D30" s="232">
        <v>1.2513468436288251</v>
      </c>
      <c r="E30" s="232">
        <v>2.835069537830964</v>
      </c>
      <c r="F30" s="232">
        <v>3.2916656050446682</v>
      </c>
      <c r="G30" s="232">
        <v>3.2966078034653541</v>
      </c>
      <c r="H30" s="232">
        <v>4.1474300745306341</v>
      </c>
      <c r="I30" s="232">
        <v>2.134849792775559</v>
      </c>
      <c r="J30" s="232">
        <v>2.3293218012269601</v>
      </c>
      <c r="K30" s="232">
        <v>2.1373491980427342</v>
      </c>
      <c r="L30" s="232">
        <v>1.7080769512506879</v>
      </c>
      <c r="M30" s="232">
        <v>2.1222267391717402</v>
      </c>
      <c r="N30" s="232">
        <v>2.5943114947048991</v>
      </c>
      <c r="O30" s="232">
        <v>2.08249059016152</v>
      </c>
      <c r="P30" s="232">
        <v>2.4320240655697689</v>
      </c>
      <c r="Q30" s="232">
        <v>1.613328528677421</v>
      </c>
      <c r="R30" s="232">
        <v>1.608844737324377</v>
      </c>
      <c r="S30" s="232">
        <v>1.550436789797299</v>
      </c>
      <c r="T30" s="232">
        <v>3.004563167380053</v>
      </c>
      <c r="U30" s="232">
        <v>2.4327710437671191</v>
      </c>
      <c r="V30" s="232">
        <v>1.787525275306745</v>
      </c>
      <c r="W30" s="232">
        <v>1.990637530817351</v>
      </c>
      <c r="DA30" s="71" t="s">
        <v>2576</v>
      </c>
    </row>
    <row r="31" spans="1:105" ht="12" customHeight="1" x14ac:dyDescent="0.25">
      <c r="A31" s="59" t="s">
        <v>160</v>
      </c>
      <c r="B31" s="232">
        <v>5.2926093798305889</v>
      </c>
      <c r="C31" s="232">
        <v>3.323410281931201</v>
      </c>
      <c r="D31" s="232">
        <v>2.5438231108356262</v>
      </c>
      <c r="E31" s="232">
        <v>6.1300836153229916</v>
      </c>
      <c r="F31" s="232">
        <v>6.1147388343265643</v>
      </c>
      <c r="G31" s="232">
        <v>6.9424778632106179</v>
      </c>
      <c r="H31" s="232">
        <v>9.1085244180257412</v>
      </c>
      <c r="I31" s="232">
        <v>6.0531823145915897</v>
      </c>
      <c r="J31" s="232">
        <v>4.5232183275224616</v>
      </c>
      <c r="K31" s="232">
        <v>4.164275360145985</v>
      </c>
      <c r="L31" s="232">
        <v>4.5420616615808473</v>
      </c>
      <c r="M31" s="232">
        <v>4.1373927947158098</v>
      </c>
      <c r="N31" s="232">
        <v>3.8266245270617012</v>
      </c>
      <c r="O31" s="232">
        <v>3.3240791548091888</v>
      </c>
      <c r="P31" s="232">
        <v>2.5176224984555522</v>
      </c>
      <c r="Q31" s="232">
        <v>2.5080602618968659</v>
      </c>
      <c r="R31" s="232">
        <v>2.5015146811792799</v>
      </c>
      <c r="S31" s="232">
        <v>2.167100498453058</v>
      </c>
      <c r="T31" s="232">
        <v>2.1733496268526999</v>
      </c>
      <c r="U31" s="232">
        <v>2.1796926240274188</v>
      </c>
      <c r="V31" s="232">
        <v>1.724837374271273</v>
      </c>
      <c r="W31" s="232">
        <v>1.828504680185103</v>
      </c>
      <c r="DA31" s="71" t="s">
        <v>2577</v>
      </c>
    </row>
    <row r="32" spans="1:105" ht="12" customHeight="1" x14ac:dyDescent="0.25">
      <c r="A32" s="59" t="s">
        <v>70</v>
      </c>
      <c r="B32" s="232">
        <v>2.2349704516313591</v>
      </c>
      <c r="C32" s="232">
        <v>2.1791685099395668</v>
      </c>
      <c r="D32" s="232">
        <v>1.4250630048875961</v>
      </c>
      <c r="E32" s="232">
        <v>2.4214952772414118</v>
      </c>
      <c r="F32" s="232">
        <v>0.40163388226646418</v>
      </c>
      <c r="G32" s="232">
        <v>0.40223690656382588</v>
      </c>
      <c r="H32" s="232">
        <v>0.39359374457828988</v>
      </c>
      <c r="I32" s="232">
        <v>0.38178823493178088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11.08706779891307</v>
      </c>
      <c r="C33" s="232">
        <v>10.452681019457071</v>
      </c>
      <c r="D33" s="232">
        <v>10.985633265498709</v>
      </c>
      <c r="E33" s="232">
        <v>14.110994188966931</v>
      </c>
      <c r="F33" s="232">
        <v>17.339036537244489</v>
      </c>
      <c r="G33" s="232">
        <v>19.88369021952203</v>
      </c>
      <c r="H33" s="232">
        <v>18.873258088798959</v>
      </c>
      <c r="I33" s="232">
        <v>15.044858460580731</v>
      </c>
      <c r="J33" s="232">
        <v>15.18541552555962</v>
      </c>
      <c r="K33" s="232">
        <v>9.4657183466304531</v>
      </c>
      <c r="L33" s="232">
        <v>12.29705573091934</v>
      </c>
      <c r="M33" s="232">
        <v>10.592239440950291</v>
      </c>
      <c r="N33" s="232">
        <v>12.16001803759753</v>
      </c>
      <c r="O33" s="232">
        <v>9.4200794260005143</v>
      </c>
      <c r="P33" s="232">
        <v>9.0555035748443462</v>
      </c>
      <c r="Q33" s="232">
        <v>9.4358010684619789</v>
      </c>
      <c r="R33" s="232">
        <v>9.3754914691898712</v>
      </c>
      <c r="S33" s="232">
        <v>10.0268268480327</v>
      </c>
      <c r="T33" s="232">
        <v>16.263908213778649</v>
      </c>
      <c r="U33" s="232">
        <v>15.21731132429719</v>
      </c>
      <c r="V33" s="232">
        <v>15.89190055166681</v>
      </c>
      <c r="W33" s="232">
        <v>16.532370723112301</v>
      </c>
      <c r="DA33" s="71" t="s">
        <v>2579</v>
      </c>
    </row>
    <row r="34" spans="1:105" ht="12" customHeight="1" x14ac:dyDescent="0.25">
      <c r="A34" s="60" t="s">
        <v>2580</v>
      </c>
      <c r="B34" s="331">
        <v>10.384255798431751</v>
      </c>
      <c r="C34" s="331">
        <v>11.00223780721535</v>
      </c>
      <c r="D34" s="331">
        <v>11.354778648907949</v>
      </c>
      <c r="E34" s="331">
        <v>11.88233060880904</v>
      </c>
      <c r="F34" s="331">
        <v>12.741312140969759</v>
      </c>
      <c r="G34" s="331">
        <v>13.60317904780559</v>
      </c>
      <c r="H34" s="331">
        <v>15.771740036760651</v>
      </c>
      <c r="I34" s="331">
        <v>20.414395845914211</v>
      </c>
      <c r="J34" s="331">
        <v>17.56655744145106</v>
      </c>
      <c r="K34" s="331">
        <v>14.902879986183279</v>
      </c>
      <c r="L34" s="331">
        <v>17.901902997310579</v>
      </c>
      <c r="M34" s="331">
        <v>17.976473245125121</v>
      </c>
      <c r="N34" s="331">
        <v>16.171094767212079</v>
      </c>
      <c r="O34" s="331">
        <v>17.89154554216795</v>
      </c>
      <c r="P34" s="331">
        <v>18.566205138433151</v>
      </c>
      <c r="Q34" s="331">
        <v>19.53525639488878</v>
      </c>
      <c r="R34" s="331">
        <v>20.764993802955729</v>
      </c>
      <c r="S34" s="331">
        <v>21.210236389223869</v>
      </c>
      <c r="T34" s="331">
        <v>24.828019831649481</v>
      </c>
      <c r="U34" s="331">
        <v>25.935287276412719</v>
      </c>
      <c r="V34" s="331">
        <v>24.963138471392021</v>
      </c>
      <c r="W34" s="331">
        <v>27.352298500025331</v>
      </c>
      <c r="DA34" s="72" t="s">
        <v>2581</v>
      </c>
    </row>
    <row r="35" spans="1:105" ht="12" customHeight="1" x14ac:dyDescent="0.25">
      <c r="A35" s="57" t="s">
        <v>2582</v>
      </c>
      <c r="B35" s="263">
        <v>19.54243097323447</v>
      </c>
      <c r="C35" s="263">
        <v>17.594531318307709</v>
      </c>
      <c r="D35" s="263">
        <v>16.34334423435325</v>
      </c>
      <c r="E35" s="263">
        <v>26.501810801159891</v>
      </c>
      <c r="F35" s="263">
        <v>27.979369411123539</v>
      </c>
      <c r="G35" s="263">
        <v>30.815540681989059</v>
      </c>
      <c r="H35" s="263">
        <v>32.756418039973582</v>
      </c>
      <c r="I35" s="263">
        <v>29.524052917841519</v>
      </c>
      <c r="J35" s="263">
        <v>31.33283440103579</v>
      </c>
      <c r="K35" s="263">
        <v>20.930228425470059</v>
      </c>
      <c r="L35" s="263">
        <v>24.88877999850401</v>
      </c>
      <c r="M35" s="263">
        <v>23.929575696094069</v>
      </c>
      <c r="N35" s="263">
        <v>23.89416210801831</v>
      </c>
      <c r="O35" s="263">
        <v>22.188759865487079</v>
      </c>
      <c r="P35" s="263">
        <v>21.431364348550201</v>
      </c>
      <c r="Q35" s="263">
        <v>21.876997126783991</v>
      </c>
      <c r="R35" s="263">
        <v>22.789973572878999</v>
      </c>
      <c r="S35" s="263">
        <v>23.005070979231299</v>
      </c>
      <c r="T35" s="263">
        <v>29.489601064858071</v>
      </c>
      <c r="U35" s="263">
        <v>29.112490390847231</v>
      </c>
      <c r="V35" s="263">
        <v>28.638243022010091</v>
      </c>
      <c r="W35" s="263">
        <v>30.575883849539689</v>
      </c>
      <c r="DA35" s="70" t="s">
        <v>2583</v>
      </c>
    </row>
    <row r="36" spans="1:105" ht="12" customHeight="1" x14ac:dyDescent="0.25">
      <c r="A36" s="46" t="s">
        <v>30</v>
      </c>
      <c r="B36" s="231">
        <v>0.63683020178266547</v>
      </c>
      <c r="C36" s="231">
        <v>1.1081054102084329</v>
      </c>
      <c r="D36" s="231">
        <v>0</v>
      </c>
      <c r="E36" s="231">
        <v>0</v>
      </c>
      <c r="F36" s="231">
        <v>0</v>
      </c>
      <c r="G36" s="231">
        <v>0</v>
      </c>
      <c r="H36" s="231">
        <v>0.2167033834462454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3.5609371875352049E-3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2.330048978795733</v>
      </c>
      <c r="C38" s="231">
        <v>1.2205726129435741</v>
      </c>
      <c r="D38" s="231">
        <v>1.26196230045615</v>
      </c>
      <c r="E38" s="231">
        <v>1.9587996704145749</v>
      </c>
      <c r="F38" s="231">
        <v>2.3123370010312718</v>
      </c>
      <c r="G38" s="231">
        <v>2.3039352637096759</v>
      </c>
      <c r="H38" s="231">
        <v>3.117038692679543</v>
      </c>
      <c r="I38" s="231">
        <v>1.870153460585577</v>
      </c>
      <c r="J38" s="231">
        <v>1.539551046225357</v>
      </c>
      <c r="K38" s="231">
        <v>1.8659044716209039</v>
      </c>
      <c r="L38" s="231">
        <v>1.495839260221155</v>
      </c>
      <c r="M38" s="231">
        <v>1.8916126516904741</v>
      </c>
      <c r="N38" s="231">
        <v>2.1889825827587588</v>
      </c>
      <c r="O38" s="231">
        <v>1.959164105008083</v>
      </c>
      <c r="P38" s="231">
        <v>2.464871212297135</v>
      </c>
      <c r="Q38" s="231">
        <v>1.656911578588921</v>
      </c>
      <c r="R38" s="231">
        <v>1.66453402391607</v>
      </c>
      <c r="S38" s="231">
        <v>1.632873106478411</v>
      </c>
      <c r="T38" s="231">
        <v>3.0841600702804901</v>
      </c>
      <c r="U38" s="231">
        <v>2.5878489848090158</v>
      </c>
      <c r="V38" s="231">
        <v>1.846933601168818</v>
      </c>
      <c r="W38" s="231">
        <v>2.1054260858009668</v>
      </c>
      <c r="DA38" s="73" t="s">
        <v>2586</v>
      </c>
    </row>
    <row r="39" spans="1:105" ht="12" customHeight="1" x14ac:dyDescent="0.25">
      <c r="A39" s="46" t="s">
        <v>160</v>
      </c>
      <c r="B39" s="231">
        <v>4.7128434894747402</v>
      </c>
      <c r="C39" s="231">
        <v>3.179809943774992</v>
      </c>
      <c r="D39" s="231">
        <v>2.565402934644601</v>
      </c>
      <c r="E39" s="231">
        <v>4.2353831555381038</v>
      </c>
      <c r="F39" s="231">
        <v>4.2954961271238474</v>
      </c>
      <c r="G39" s="231">
        <v>4.8519631451945751</v>
      </c>
      <c r="H39" s="231">
        <v>6.845594147217958</v>
      </c>
      <c r="I39" s="231">
        <v>5.3026587123354618</v>
      </c>
      <c r="J39" s="231">
        <v>2.989593582464563</v>
      </c>
      <c r="K39" s="231">
        <v>3.6354097040729738</v>
      </c>
      <c r="L39" s="231">
        <v>3.977686222370203</v>
      </c>
      <c r="M39" s="231">
        <v>3.6877984859204509</v>
      </c>
      <c r="N39" s="231">
        <v>3.2287620270704411</v>
      </c>
      <c r="O39" s="231">
        <v>3.1272249647008761</v>
      </c>
      <c r="P39" s="231">
        <v>2.5516257457020028</v>
      </c>
      <c r="Q39" s="231">
        <v>2.5758139237408741</v>
      </c>
      <c r="R39" s="231">
        <v>2.5881032529423931</v>
      </c>
      <c r="S39" s="231">
        <v>2.2823246624730742</v>
      </c>
      <c r="T39" s="231">
        <v>2.2309260163576492</v>
      </c>
      <c r="U39" s="231">
        <v>2.3186379822864351</v>
      </c>
      <c r="V39" s="231">
        <v>1.782162270430967</v>
      </c>
      <c r="W39" s="231">
        <v>1.9339439712513411</v>
      </c>
      <c r="DA39" s="73" t="s">
        <v>2587</v>
      </c>
    </row>
    <row r="40" spans="1:105" ht="12" customHeight="1" x14ac:dyDescent="0.25">
      <c r="A40" s="46" t="s">
        <v>70</v>
      </c>
      <c r="B40" s="231">
        <v>1.990146104921201</v>
      </c>
      <c r="C40" s="231">
        <v>2.0850094057723729</v>
      </c>
      <c r="D40" s="231">
        <v>1.4371521349969849</v>
      </c>
      <c r="E40" s="231">
        <v>1.6730539013867869</v>
      </c>
      <c r="F40" s="231">
        <v>0.28214071484335368</v>
      </c>
      <c r="G40" s="231">
        <v>0.28111557353705457</v>
      </c>
      <c r="H40" s="231">
        <v>0.29580894891543202</v>
      </c>
      <c r="I40" s="231">
        <v>0.33445097223455761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2.6225279448816991E-2</v>
      </c>
      <c r="T41" s="231">
        <v>3.2502149612742358E-2</v>
      </c>
      <c r="U41" s="231">
        <v>9.4582975063356514E-3</v>
      </c>
      <c r="V41" s="231">
        <v>3.8779019775848023E-2</v>
      </c>
      <c r="W41" s="231">
        <v>1.6766981943004151E-2</v>
      </c>
      <c r="DA41" s="73" t="s">
        <v>2589</v>
      </c>
    </row>
    <row r="42" spans="1:105" ht="12" customHeight="1" x14ac:dyDescent="0.25">
      <c r="A42" s="46" t="s">
        <v>162</v>
      </c>
      <c r="B42" s="231">
        <v>9.8725621982601339</v>
      </c>
      <c r="C42" s="231">
        <v>10.001033945608331</v>
      </c>
      <c r="D42" s="231">
        <v>11.078826864255509</v>
      </c>
      <c r="E42" s="231">
        <v>9.7495353809619463</v>
      </c>
      <c r="F42" s="231">
        <v>12.180367193392209</v>
      </c>
      <c r="G42" s="231">
        <v>13.89632549594778</v>
      </c>
      <c r="H42" s="231">
        <v>14.184368310626949</v>
      </c>
      <c r="I42" s="231">
        <v>13.17947248995671</v>
      </c>
      <c r="J42" s="231">
        <v>10.036707829475279</v>
      </c>
      <c r="K42" s="231">
        <v>8.2635660126364918</v>
      </c>
      <c r="L42" s="231">
        <v>10.769080827399449</v>
      </c>
      <c r="M42" s="231">
        <v>9.44122216839855</v>
      </c>
      <c r="N42" s="231">
        <v>10.26016642360101</v>
      </c>
      <c r="O42" s="231">
        <v>8.8622160238975773</v>
      </c>
      <c r="P42" s="231">
        <v>9.1778080613928434</v>
      </c>
      <c r="Q42" s="231">
        <v>9.6907032669986215</v>
      </c>
      <c r="R42" s="231">
        <v>9.7000190132423825</v>
      </c>
      <c r="S42" s="231">
        <v>10.55995059663722</v>
      </c>
      <c r="T42" s="231">
        <v>16.69477175391938</v>
      </c>
      <c r="U42" s="231">
        <v>16.187344782403201</v>
      </c>
      <c r="V42" s="231">
        <v>16.420067184935291</v>
      </c>
      <c r="W42" s="231">
        <v>17.485696939653739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0.1910576096264654</v>
      </c>
      <c r="F44" s="231">
        <v>0.16723989681557541</v>
      </c>
      <c r="G44" s="231">
        <v>0.35829750644191111</v>
      </c>
      <c r="H44" s="231">
        <v>0.35829750644475672</v>
      </c>
      <c r="I44" s="231">
        <v>0.33439380910831029</v>
      </c>
      <c r="J44" s="231">
        <v>0.35829750644072711</v>
      </c>
      <c r="K44" s="231">
        <v>7.1625107478878264E-2</v>
      </c>
      <c r="L44" s="231">
        <v>0.40601891658454881</v>
      </c>
      <c r="M44" s="231">
        <v>0.50154772139409376</v>
      </c>
      <c r="N44" s="231">
        <v>0.95537403264871879</v>
      </c>
      <c r="O44" s="231">
        <v>1.050902837456033</v>
      </c>
      <c r="P44" s="231">
        <v>0.64488392087975799</v>
      </c>
      <c r="Q44" s="231">
        <v>1.050902837457536</v>
      </c>
      <c r="R44" s="231">
        <v>1.6480653482166301</v>
      </c>
      <c r="S44" s="231">
        <v>1.721238177070225</v>
      </c>
      <c r="T44" s="231">
        <v>1.72218400686142</v>
      </c>
      <c r="U44" s="231">
        <v>2.2903697334205702</v>
      </c>
      <c r="V44" s="231">
        <v>2.937661220935361</v>
      </c>
      <c r="W44" s="231">
        <v>3.229406706745384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8.6939810832320159</v>
      </c>
      <c r="F45" s="231">
        <v>8.7417884779172805</v>
      </c>
      <c r="G45" s="231">
        <v>9.1239036971580596</v>
      </c>
      <c r="H45" s="231">
        <v>7.7386070506426927</v>
      </c>
      <c r="I45" s="231">
        <v>8.5029234736209087</v>
      </c>
      <c r="J45" s="231">
        <v>16.408684436429869</v>
      </c>
      <c r="K45" s="231">
        <v>7.0937231296608134</v>
      </c>
      <c r="L45" s="231">
        <v>8.2401547719286441</v>
      </c>
      <c r="M45" s="231">
        <v>8.4073946686905003</v>
      </c>
      <c r="N45" s="231">
        <v>7.2608770419393762</v>
      </c>
      <c r="O45" s="231">
        <v>7.1892519344245116</v>
      </c>
      <c r="P45" s="231">
        <v>6.5921754082784547</v>
      </c>
      <c r="Q45" s="231">
        <v>6.9026655199980418</v>
      </c>
      <c r="R45" s="231">
        <v>7.1892519345615211</v>
      </c>
      <c r="S45" s="231">
        <v>6.7824591571235553</v>
      </c>
      <c r="T45" s="231">
        <v>5.7214961306388608</v>
      </c>
      <c r="U45" s="231">
        <v>5.7188306104216746</v>
      </c>
      <c r="V45" s="231">
        <v>5.6126397247638149</v>
      </c>
      <c r="W45" s="231">
        <v>5.8046431641452516</v>
      </c>
      <c r="DA45" s="73" t="s">
        <v>2593</v>
      </c>
    </row>
    <row r="46" spans="1:105" ht="12" customHeight="1" x14ac:dyDescent="0.25">
      <c r="A46" s="57" t="s">
        <v>2594</v>
      </c>
      <c r="B46" s="263">
        <v>12.96320866799314</v>
      </c>
      <c r="C46" s="263">
        <v>12.295296185645149</v>
      </c>
      <c r="D46" s="263">
        <v>11.84084489435325</v>
      </c>
      <c r="E46" s="263">
        <v>14.7349137864749</v>
      </c>
      <c r="F46" s="263">
        <v>15.772550954207659</v>
      </c>
      <c r="G46" s="263">
        <v>17.287266997727009</v>
      </c>
      <c r="H46" s="263">
        <v>19.354988539782681</v>
      </c>
      <c r="I46" s="263">
        <v>19.263622335792071</v>
      </c>
      <c r="J46" s="263">
        <v>16.93178897293005</v>
      </c>
      <c r="K46" s="263">
        <v>13.54740112450469</v>
      </c>
      <c r="L46" s="263">
        <v>16.148585548929759</v>
      </c>
      <c r="M46" s="263">
        <v>15.59825792509117</v>
      </c>
      <c r="N46" s="263">
        <v>15.18495305267931</v>
      </c>
      <c r="O46" s="263">
        <v>14.861076264495971</v>
      </c>
      <c r="P46" s="263">
        <v>14.96331322590763</v>
      </c>
      <c r="Q46" s="263">
        <v>15.317515212728109</v>
      </c>
      <c r="R46" s="263">
        <v>15.93340751274185</v>
      </c>
      <c r="S46" s="263">
        <v>16.279745167279149</v>
      </c>
      <c r="T46" s="263">
        <v>21.044699799774708</v>
      </c>
      <c r="U46" s="263">
        <v>21.07030759630365</v>
      </c>
      <c r="V46" s="263">
        <v>20.376727306373311</v>
      </c>
      <c r="W46" s="263">
        <v>22.009779894511009</v>
      </c>
      <c r="DA46" s="70" t="s">
        <v>2595</v>
      </c>
    </row>
    <row r="47" spans="1:105" ht="12" customHeight="1" x14ac:dyDescent="0.25">
      <c r="A47" s="41" t="s">
        <v>2596</v>
      </c>
      <c r="B47" s="352">
        <v>8.7781103855601668</v>
      </c>
      <c r="C47" s="352">
        <v>8.3258296541375358</v>
      </c>
      <c r="D47" s="352">
        <v>8.0180953807804851</v>
      </c>
      <c r="E47" s="352">
        <v>9.9778305705089885</v>
      </c>
      <c r="F47" s="352">
        <v>10.680472472818829</v>
      </c>
      <c r="G47" s="352">
        <v>11.70617104585971</v>
      </c>
      <c r="H47" s="352">
        <v>13.106340433519151</v>
      </c>
      <c r="I47" s="352">
        <v>13.044471289491611</v>
      </c>
      <c r="J47" s="352">
        <v>11.465457082116069</v>
      </c>
      <c r="K47" s="352">
        <v>9.1736996259256003</v>
      </c>
      <c r="L47" s="352">
        <v>10.935106434656531</v>
      </c>
      <c r="M47" s="352">
        <v>10.562448958100919</v>
      </c>
      <c r="N47" s="352">
        <v>10.28257721601603</v>
      </c>
      <c r="O47" s="352">
        <v>10.063262209152519</v>
      </c>
      <c r="P47" s="352">
        <v>10.132492548317829</v>
      </c>
      <c r="Q47" s="352">
        <v>10.37234243569732</v>
      </c>
      <c r="R47" s="352">
        <v>10.789397405157599</v>
      </c>
      <c r="S47" s="352">
        <v>11.023921915259081</v>
      </c>
      <c r="T47" s="352">
        <v>14.25053801143488</v>
      </c>
      <c r="U47" s="352">
        <v>14.267878476316611</v>
      </c>
      <c r="V47" s="352">
        <v>13.798216643186549</v>
      </c>
      <c r="W47" s="352">
        <v>14.904047479613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1.0000000000000004</v>
      </c>
      <c r="C51" s="234">
        <f t="shared" si="3"/>
        <v>0.99999999999999956</v>
      </c>
      <c r="D51" s="234">
        <f t="shared" si="3"/>
        <v>1</v>
      </c>
      <c r="E51" s="234">
        <f t="shared" si="3"/>
        <v>1.0000000000000004</v>
      </c>
      <c r="F51" s="234">
        <f t="shared" si="3"/>
        <v>1.0000000000000004</v>
      </c>
      <c r="G51" s="234">
        <f t="shared" si="3"/>
        <v>1.0000000000000002</v>
      </c>
      <c r="H51" s="234">
        <f t="shared" si="3"/>
        <v>0.99999999999999989</v>
      </c>
      <c r="I51" s="234">
        <f t="shared" si="3"/>
        <v>1</v>
      </c>
      <c r="J51" s="234">
        <f t="shared" si="3"/>
        <v>0.99999999999999967</v>
      </c>
      <c r="K51" s="234">
        <f t="shared" si="3"/>
        <v>0.99999999999999978</v>
      </c>
      <c r="L51" s="234">
        <f t="shared" si="3"/>
        <v>0.99999999999999978</v>
      </c>
      <c r="M51" s="234">
        <f t="shared" si="3"/>
        <v>0.99999999999999933</v>
      </c>
      <c r="N51" s="234">
        <f t="shared" si="3"/>
        <v>1.0000000000000004</v>
      </c>
      <c r="O51" s="234">
        <f t="shared" si="3"/>
        <v>0.99999999999999989</v>
      </c>
      <c r="P51" s="234">
        <f t="shared" si="3"/>
        <v>1.0000000000000007</v>
      </c>
      <c r="Q51" s="234">
        <f t="shared" si="3"/>
        <v>0.99999999999999978</v>
      </c>
      <c r="R51" s="234">
        <f t="shared" si="3"/>
        <v>1.0000000000000002</v>
      </c>
      <c r="S51" s="234">
        <f t="shared" si="3"/>
        <v>1</v>
      </c>
      <c r="T51" s="234">
        <f t="shared" si="3"/>
        <v>0.99999999999999978</v>
      </c>
      <c r="U51" s="234">
        <f t="shared" si="3"/>
        <v>1.0000000000000002</v>
      </c>
      <c r="V51" s="234">
        <f t="shared" si="3"/>
        <v>0.99999999999999989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2.1740930428493975E-2</v>
      </c>
      <c r="C52" s="301">
        <f t="shared" si="4"/>
        <v>2.2415119278124892E-2</v>
      </c>
      <c r="D52" s="301">
        <f t="shared" si="4"/>
        <v>2.2838826718058494E-2</v>
      </c>
      <c r="E52" s="301">
        <f t="shared" si="4"/>
        <v>2.0885184294019993E-2</v>
      </c>
      <c r="F52" s="301">
        <f t="shared" si="4"/>
        <v>2.09460905054769E-2</v>
      </c>
      <c r="G52" s="301">
        <f t="shared" si="4"/>
        <v>2.0820193545167211E-2</v>
      </c>
      <c r="H52" s="301">
        <f t="shared" si="4"/>
        <v>2.1221835649561826E-2</v>
      </c>
      <c r="I52" s="301">
        <f t="shared" si="4"/>
        <v>2.2682052165422302E-2</v>
      </c>
      <c r="J52" s="301">
        <f t="shared" si="4"/>
        <v>2.1638722858308222E-2</v>
      </c>
      <c r="K52" s="301">
        <f t="shared" si="4"/>
        <v>2.2779445323584148E-2</v>
      </c>
      <c r="L52" s="301">
        <f t="shared" si="4"/>
        <v>2.2808111743936585E-2</v>
      </c>
      <c r="M52" s="301">
        <f t="shared" si="4"/>
        <v>2.2971342164691728E-2</v>
      </c>
      <c r="N52" s="301">
        <f t="shared" si="4"/>
        <v>2.2562871608467101E-2</v>
      </c>
      <c r="O52" s="301">
        <f t="shared" si="4"/>
        <v>2.3256015566715159E-2</v>
      </c>
      <c r="P52" s="301">
        <f t="shared" si="4"/>
        <v>2.3565131793391324E-2</v>
      </c>
      <c r="Q52" s="301">
        <f t="shared" si="4"/>
        <v>2.3661530267070248E-2</v>
      </c>
      <c r="R52" s="301">
        <f t="shared" si="4"/>
        <v>2.3723891103546127E-2</v>
      </c>
      <c r="S52" s="301">
        <f t="shared" si="4"/>
        <v>2.3778830010794977E-2</v>
      </c>
      <c r="T52" s="301">
        <f t="shared" si="4"/>
        <v>2.3490086023516463E-2</v>
      </c>
      <c r="U52" s="301">
        <f t="shared" si="4"/>
        <v>2.3702232883218915E-2</v>
      </c>
      <c r="V52" s="301">
        <f t="shared" si="4"/>
        <v>2.3593879111803263E-2</v>
      </c>
      <c r="W52" s="301">
        <f t="shared" si="4"/>
        <v>2.3700640221183279E-2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2.9567665382751802E-2</v>
      </c>
      <c r="C53" s="235">
        <f t="shared" si="5"/>
        <v>3.0484562218249866E-2</v>
      </c>
      <c r="D53" s="235">
        <f t="shared" si="5"/>
        <v>3.1060804336559562E-2</v>
      </c>
      <c r="E53" s="235">
        <f t="shared" si="5"/>
        <v>2.8403850639867199E-2</v>
      </c>
      <c r="F53" s="235">
        <f t="shared" si="5"/>
        <v>2.8486683087448582E-2</v>
      </c>
      <c r="G53" s="235">
        <f t="shared" si="5"/>
        <v>2.8315463221427403E-2</v>
      </c>
      <c r="H53" s="235">
        <f t="shared" si="5"/>
        <v>2.8861696483404087E-2</v>
      </c>
      <c r="I53" s="235">
        <f t="shared" si="5"/>
        <v>3.0847590944974326E-2</v>
      </c>
      <c r="J53" s="235">
        <f t="shared" si="5"/>
        <v>2.9428663087299183E-2</v>
      </c>
      <c r="K53" s="235">
        <f t="shared" si="5"/>
        <v>3.0980045640074432E-2</v>
      </c>
      <c r="L53" s="235">
        <f t="shared" si="5"/>
        <v>3.1019031971753742E-2</v>
      </c>
      <c r="M53" s="235">
        <f t="shared" si="5"/>
        <v>3.1241025343980749E-2</v>
      </c>
      <c r="N53" s="235">
        <f t="shared" si="5"/>
        <v>3.0685505387515251E-2</v>
      </c>
      <c r="O53" s="235">
        <f t="shared" si="5"/>
        <v>3.1628181170732628E-2</v>
      </c>
      <c r="P53" s="235">
        <f t="shared" si="5"/>
        <v>3.20485792390122E-2</v>
      </c>
      <c r="Q53" s="235">
        <f t="shared" si="5"/>
        <v>3.217968116321554E-2</v>
      </c>
      <c r="R53" s="235">
        <f t="shared" si="5"/>
        <v>3.2264491900822728E-2</v>
      </c>
      <c r="S53" s="235">
        <f t="shared" si="5"/>
        <v>3.2339208814681164E-2</v>
      </c>
      <c r="T53" s="235">
        <f t="shared" si="5"/>
        <v>3.1946516991982379E-2</v>
      </c>
      <c r="U53" s="235">
        <f t="shared" si="5"/>
        <v>3.223503672117773E-2</v>
      </c>
      <c r="V53" s="235">
        <f t="shared" si="5"/>
        <v>3.2087675592052445E-2</v>
      </c>
      <c r="W53" s="235">
        <f t="shared" si="5"/>
        <v>3.2232870700809262E-2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3.652476311986988E-2</v>
      </c>
      <c r="C54" s="235">
        <f t="shared" si="6"/>
        <v>3.7657400387249823E-2</v>
      </c>
      <c r="D54" s="235">
        <f t="shared" si="6"/>
        <v>3.8369228886338293E-2</v>
      </c>
      <c r="E54" s="235">
        <f t="shared" si="6"/>
        <v>3.5087109613953602E-2</v>
      </c>
      <c r="F54" s="235">
        <f t="shared" si="6"/>
        <v>3.5189432049201198E-2</v>
      </c>
      <c r="G54" s="235">
        <f t="shared" si="6"/>
        <v>3.4977925155880912E-2</v>
      </c>
      <c r="H54" s="235">
        <f t="shared" si="6"/>
        <v>3.5652683891263866E-2</v>
      </c>
      <c r="I54" s="235">
        <f t="shared" si="6"/>
        <v>3.8105847637909467E-2</v>
      </c>
      <c r="J54" s="235">
        <f t="shared" si="6"/>
        <v>3.6353054401957803E-2</v>
      </c>
      <c r="K54" s="235">
        <f t="shared" si="6"/>
        <v>3.8269468143621352E-2</v>
      </c>
      <c r="L54" s="235">
        <f t="shared" si="6"/>
        <v>3.8317627729813467E-2</v>
      </c>
      <c r="M54" s="235">
        <f t="shared" si="6"/>
        <v>3.8591854836682093E-2</v>
      </c>
      <c r="N54" s="235">
        <f t="shared" si="6"/>
        <v>3.790562430222473E-2</v>
      </c>
      <c r="O54" s="235">
        <f t="shared" si="6"/>
        <v>3.9070106152081466E-2</v>
      </c>
      <c r="P54" s="235">
        <f t="shared" si="6"/>
        <v>3.9589421412897417E-2</v>
      </c>
      <c r="Q54" s="235">
        <f t="shared" si="6"/>
        <v>3.9751370848678025E-2</v>
      </c>
      <c r="R54" s="235">
        <f t="shared" si="6"/>
        <v>3.9856137053957498E-2</v>
      </c>
      <c r="S54" s="235">
        <f t="shared" si="6"/>
        <v>3.9948434418135552E-2</v>
      </c>
      <c r="T54" s="235">
        <f t="shared" si="6"/>
        <v>3.9463344519507663E-2</v>
      </c>
      <c r="U54" s="235">
        <f t="shared" si="6"/>
        <v>3.9819751243807787E-2</v>
      </c>
      <c r="V54" s="235">
        <f t="shared" si="6"/>
        <v>3.9637716907829489E-2</v>
      </c>
      <c r="W54" s="235">
        <f t="shared" si="6"/>
        <v>3.9817075571587909E-2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2.2610567645633736E-2</v>
      </c>
      <c r="C55" s="235">
        <f t="shared" si="7"/>
        <v>2.3311724049249891E-2</v>
      </c>
      <c r="D55" s="235">
        <f t="shared" si="7"/>
        <v>2.3752379786780839E-2</v>
      </c>
      <c r="E55" s="235">
        <f t="shared" si="7"/>
        <v>2.1720591665780803E-2</v>
      </c>
      <c r="F55" s="235">
        <f t="shared" si="7"/>
        <v>2.1783934125695976E-2</v>
      </c>
      <c r="G55" s="235">
        <f t="shared" si="7"/>
        <v>2.1653001286973898E-2</v>
      </c>
      <c r="H55" s="235">
        <f t="shared" si="7"/>
        <v>2.2070709075544297E-2</v>
      </c>
      <c r="I55" s="235">
        <f t="shared" si="7"/>
        <v>2.3589334252039185E-2</v>
      </c>
      <c r="J55" s="235">
        <f t="shared" si="7"/>
        <v>2.2504271772640538E-2</v>
      </c>
      <c r="K55" s="235">
        <f t="shared" si="7"/>
        <v>2.3690623136527509E-2</v>
      </c>
      <c r="L55" s="235">
        <f t="shared" si="7"/>
        <v>2.3720436213694046E-2</v>
      </c>
      <c r="M55" s="235">
        <f t="shared" si="7"/>
        <v>2.3890195851279397E-2</v>
      </c>
      <c r="N55" s="235">
        <f t="shared" si="7"/>
        <v>2.3465386472805782E-2</v>
      </c>
      <c r="O55" s="235">
        <f t="shared" si="7"/>
        <v>2.4186256189383772E-2</v>
      </c>
      <c r="P55" s="235">
        <f t="shared" si="7"/>
        <v>2.4507737065126968E-2</v>
      </c>
      <c r="Q55" s="235">
        <f t="shared" si="7"/>
        <v>2.4607991477753065E-2</v>
      </c>
      <c r="R55" s="235">
        <f t="shared" si="7"/>
        <v>2.4672846747687969E-2</v>
      </c>
      <c r="S55" s="235">
        <f t="shared" si="7"/>
        <v>2.4729983211226773E-2</v>
      </c>
      <c r="T55" s="235">
        <f t="shared" si="7"/>
        <v>2.4429689464457109E-2</v>
      </c>
      <c r="U55" s="235">
        <f t="shared" si="7"/>
        <v>2.4650322198547674E-2</v>
      </c>
      <c r="V55" s="235">
        <f t="shared" si="7"/>
        <v>2.4537634276275398E-2</v>
      </c>
      <c r="W55" s="235">
        <f t="shared" si="7"/>
        <v>2.464866583003061E-2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2.7202529821222187E-2</v>
      </c>
      <c r="C56" s="302">
        <f t="shared" si="8"/>
        <v>2.6992746934112528E-2</v>
      </c>
      <c r="D56" s="302">
        <f t="shared" si="8"/>
        <v>2.7111188990847919E-2</v>
      </c>
      <c r="E56" s="302">
        <f t="shared" si="8"/>
        <v>2.6705820031988566E-2</v>
      </c>
      <c r="F56" s="302">
        <f t="shared" si="8"/>
        <v>2.6980029205474251E-2</v>
      </c>
      <c r="G56" s="302">
        <f t="shared" si="8"/>
        <v>2.7117285544669707E-2</v>
      </c>
      <c r="H56" s="302">
        <f t="shared" si="8"/>
        <v>2.7102974502586006E-2</v>
      </c>
      <c r="I56" s="302">
        <f t="shared" si="8"/>
        <v>2.6613902924472053E-2</v>
      </c>
      <c r="J56" s="302">
        <f t="shared" si="8"/>
        <v>2.594770306891522E-2</v>
      </c>
      <c r="K56" s="302">
        <f t="shared" si="8"/>
        <v>2.6415694551491172E-2</v>
      </c>
      <c r="L56" s="302">
        <f t="shared" si="8"/>
        <v>2.6477437524160593E-2</v>
      </c>
      <c r="M56" s="302">
        <f t="shared" si="8"/>
        <v>2.6318256001619012E-2</v>
      </c>
      <c r="N56" s="302">
        <f t="shared" si="8"/>
        <v>2.641900392949928E-2</v>
      </c>
      <c r="O56" s="302">
        <f t="shared" si="8"/>
        <v>2.6268632682948063E-2</v>
      </c>
      <c r="P56" s="302">
        <f t="shared" si="8"/>
        <v>2.6282392361822067E-2</v>
      </c>
      <c r="Q56" s="302">
        <f t="shared" si="8"/>
        <v>2.630609715164196E-2</v>
      </c>
      <c r="R56" s="302">
        <f t="shared" si="8"/>
        <v>2.6253036366941689E-2</v>
      </c>
      <c r="S56" s="302">
        <f t="shared" si="8"/>
        <v>2.6295703828116281E-2</v>
      </c>
      <c r="T56" s="302">
        <f t="shared" si="8"/>
        <v>2.6504303084521581E-2</v>
      </c>
      <c r="U56" s="302">
        <f t="shared" si="8"/>
        <v>2.6476271293645284E-2</v>
      </c>
      <c r="V56" s="302">
        <f t="shared" si="8"/>
        <v>2.6469523761677514E-2</v>
      </c>
      <c r="W56" s="302">
        <f t="shared" si="8"/>
        <v>2.6464789821345164E-2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0.18218845186660848</v>
      </c>
      <c r="C57" s="303">
        <f t="shared" si="9"/>
        <v>0.18003655992072323</v>
      </c>
      <c r="D57" s="303">
        <f t="shared" si="9"/>
        <v>0.17861574927320142</v>
      </c>
      <c r="E57" s="303">
        <f t="shared" si="9"/>
        <v>0.17802007355175273</v>
      </c>
      <c r="F57" s="303">
        <f t="shared" si="9"/>
        <v>0.17798638761209107</v>
      </c>
      <c r="G57" s="303">
        <f t="shared" si="9"/>
        <v>0.17857219324103324</v>
      </c>
      <c r="H57" s="303">
        <f t="shared" si="9"/>
        <v>0.17898333873697914</v>
      </c>
      <c r="I57" s="303">
        <f t="shared" si="9"/>
        <v>0.17419000237434784</v>
      </c>
      <c r="J57" s="303">
        <f t="shared" si="9"/>
        <v>0.17006413456192152</v>
      </c>
      <c r="K57" s="303">
        <f t="shared" si="9"/>
        <v>0.17327797517738266</v>
      </c>
      <c r="L57" s="303">
        <f t="shared" si="9"/>
        <v>0.17297402782067053</v>
      </c>
      <c r="M57" s="303">
        <f t="shared" si="9"/>
        <v>0.17233846852531681</v>
      </c>
      <c r="N57" s="303">
        <f t="shared" si="9"/>
        <v>0.17350045166196107</v>
      </c>
      <c r="O57" s="303">
        <f t="shared" si="9"/>
        <v>0.17203375015317893</v>
      </c>
      <c r="P57" s="303">
        <f t="shared" si="9"/>
        <v>0.17235235146046685</v>
      </c>
      <c r="Q57" s="303">
        <f t="shared" si="9"/>
        <v>0.1717602476721066</v>
      </c>
      <c r="R57" s="303">
        <f t="shared" si="9"/>
        <v>0.1713514650413179</v>
      </c>
      <c r="S57" s="303">
        <f t="shared" si="9"/>
        <v>0.17154833228126254</v>
      </c>
      <c r="T57" s="303">
        <f t="shared" si="9"/>
        <v>0.17354484378819568</v>
      </c>
      <c r="U57" s="303">
        <f t="shared" si="9"/>
        <v>0.17297833805795176</v>
      </c>
      <c r="V57" s="303">
        <f t="shared" si="9"/>
        <v>0.17261088898077248</v>
      </c>
      <c r="W57" s="303">
        <f t="shared" si="9"/>
        <v>0.17259838799202434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0.1236716921772696</v>
      </c>
      <c r="C58" s="304">
        <f t="shared" si="10"/>
        <v>0.11264238445616429</v>
      </c>
      <c r="D58" s="304">
        <f t="shared" si="10"/>
        <v>0.10502740235693982</v>
      </c>
      <c r="E58" s="304">
        <f t="shared" si="10"/>
        <v>0.1214311253458658</v>
      </c>
      <c r="F58" s="304">
        <f t="shared" si="10"/>
        <v>0.12113324583381603</v>
      </c>
      <c r="G58" s="304">
        <f t="shared" si="10"/>
        <v>0.12352462803841879</v>
      </c>
      <c r="H58" s="304">
        <f t="shared" si="10"/>
        <v>0.12087895280153477</v>
      </c>
      <c r="I58" s="304">
        <f t="shared" si="10"/>
        <v>9.3425560031744903E-2</v>
      </c>
      <c r="J58" s="304">
        <f t="shared" si="10"/>
        <v>9.4632292203721186E-2</v>
      </c>
      <c r="K58" s="304">
        <f t="shared" si="10"/>
        <v>8.9080971539859499E-2</v>
      </c>
      <c r="L58" s="304">
        <f t="shared" si="10"/>
        <v>8.8018171764083539E-2</v>
      </c>
      <c r="M58" s="304">
        <f t="shared" si="10"/>
        <v>8.3386811323211157E-2</v>
      </c>
      <c r="N58" s="304">
        <f t="shared" si="10"/>
        <v>9.2765866487401483E-2</v>
      </c>
      <c r="O58" s="304">
        <f t="shared" si="10"/>
        <v>7.7959193086633918E-2</v>
      </c>
      <c r="P58" s="304">
        <f t="shared" si="10"/>
        <v>7.4108692697633274E-2</v>
      </c>
      <c r="Q58" s="304">
        <f t="shared" si="10"/>
        <v>7.0366097146706122E-2</v>
      </c>
      <c r="R58" s="304">
        <f t="shared" si="10"/>
        <v>6.7467542123593682E-2</v>
      </c>
      <c r="S58" s="304">
        <f t="shared" si="10"/>
        <v>6.7453860447502845E-2</v>
      </c>
      <c r="T58" s="304">
        <f t="shared" si="10"/>
        <v>8.04290750031222E-2</v>
      </c>
      <c r="U58" s="304">
        <f t="shared" si="10"/>
        <v>7.4950657819945185E-2</v>
      </c>
      <c r="V58" s="304">
        <f t="shared" si="10"/>
        <v>7.5492072893902668E-2</v>
      </c>
      <c r="W58" s="304">
        <f t="shared" si="10"/>
        <v>7.3634332771849678E-2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5.8516759689338879E-2</v>
      </c>
      <c r="C59" s="304">
        <f t="shared" si="11"/>
        <v>6.7394175464558947E-2</v>
      </c>
      <c r="D59" s="304">
        <f t="shared" si="11"/>
        <v>7.3588346916261593E-2</v>
      </c>
      <c r="E59" s="304">
        <f t="shared" si="11"/>
        <v>5.6588948205886912E-2</v>
      </c>
      <c r="F59" s="304">
        <f t="shared" si="11"/>
        <v>5.6853141778275024E-2</v>
      </c>
      <c r="G59" s="304">
        <f t="shared" si="11"/>
        <v>5.5047565202614446E-2</v>
      </c>
      <c r="H59" s="304">
        <f t="shared" si="11"/>
        <v>5.8104385935444348E-2</v>
      </c>
      <c r="I59" s="304">
        <f t="shared" si="11"/>
        <v>8.0764442342602952E-2</v>
      </c>
      <c r="J59" s="304">
        <f t="shared" si="11"/>
        <v>7.5431842358200329E-2</v>
      </c>
      <c r="K59" s="304">
        <f t="shared" si="11"/>
        <v>8.4197003637523166E-2</v>
      </c>
      <c r="L59" s="304">
        <f t="shared" si="11"/>
        <v>8.4955856056587009E-2</v>
      </c>
      <c r="M59" s="304">
        <f t="shared" si="11"/>
        <v>8.8951657202105669E-2</v>
      </c>
      <c r="N59" s="304">
        <f t="shared" si="11"/>
        <v>8.0734585174559573E-2</v>
      </c>
      <c r="O59" s="304">
        <f t="shared" si="11"/>
        <v>9.4074557066544995E-2</v>
      </c>
      <c r="P59" s="304">
        <f t="shared" si="11"/>
        <v>9.8243658762833572E-2</v>
      </c>
      <c r="Q59" s="304">
        <f t="shared" si="11"/>
        <v>0.10139415052540048</v>
      </c>
      <c r="R59" s="304">
        <f t="shared" si="11"/>
        <v>0.10388392291772425</v>
      </c>
      <c r="S59" s="304">
        <f t="shared" si="11"/>
        <v>0.10409447183375968</v>
      </c>
      <c r="T59" s="304">
        <f t="shared" si="11"/>
        <v>9.311576878507348E-2</v>
      </c>
      <c r="U59" s="304">
        <f t="shared" si="11"/>
        <v>9.8027680238006579E-2</v>
      </c>
      <c r="V59" s="304">
        <f t="shared" si="11"/>
        <v>9.7118816086869814E-2</v>
      </c>
      <c r="W59" s="304">
        <f t="shared" si="11"/>
        <v>9.8964055220174638E-2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8.7553291345123588E-2</v>
      </c>
      <c r="C60" s="303">
        <f t="shared" si="12"/>
        <v>8.7492664475220555E-2</v>
      </c>
      <c r="D60" s="303">
        <f t="shared" si="12"/>
        <v>8.7914017618234003E-2</v>
      </c>
      <c r="E60" s="303">
        <f t="shared" si="12"/>
        <v>8.6425105608855177E-2</v>
      </c>
      <c r="F60" s="303">
        <f t="shared" si="12"/>
        <v>8.7384964344786278E-2</v>
      </c>
      <c r="G60" s="303">
        <f t="shared" si="12"/>
        <v>8.7687733351926103E-2</v>
      </c>
      <c r="H60" s="303">
        <f t="shared" si="12"/>
        <v>8.7176938322144931E-2</v>
      </c>
      <c r="I60" s="303">
        <f t="shared" si="12"/>
        <v>8.5666415210232216E-2</v>
      </c>
      <c r="J60" s="303">
        <f t="shared" si="12"/>
        <v>8.4708232733075525E-2</v>
      </c>
      <c r="K60" s="303">
        <f t="shared" si="12"/>
        <v>8.4736058043238902E-2</v>
      </c>
      <c r="L60" s="303">
        <f t="shared" si="12"/>
        <v>8.523148445452769E-2</v>
      </c>
      <c r="M60" s="303">
        <f t="shared" si="12"/>
        <v>8.4368113288779106E-2</v>
      </c>
      <c r="N60" s="303">
        <f t="shared" si="12"/>
        <v>8.5547006351405219E-2</v>
      </c>
      <c r="O60" s="303">
        <f t="shared" si="12"/>
        <v>8.3904835575568715E-2</v>
      </c>
      <c r="P60" s="303">
        <f t="shared" si="12"/>
        <v>8.3722477580153679E-2</v>
      </c>
      <c r="Q60" s="303">
        <f t="shared" si="12"/>
        <v>8.3665585656815089E-2</v>
      </c>
      <c r="R60" s="303">
        <f t="shared" si="12"/>
        <v>8.3226804291186604E-2</v>
      </c>
      <c r="S60" s="303">
        <f t="shared" si="12"/>
        <v>8.3572528265207474E-2</v>
      </c>
      <c r="T60" s="303">
        <f t="shared" si="12"/>
        <v>8.5598509010350571E-2</v>
      </c>
      <c r="U60" s="303">
        <f t="shared" si="12"/>
        <v>8.5019838936221837E-2</v>
      </c>
      <c r="V60" s="303">
        <f t="shared" si="12"/>
        <v>8.5369962652220049E-2</v>
      </c>
      <c r="W60" s="303">
        <f t="shared" si="12"/>
        <v>8.5130928035576051E-2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6.5377542308059727E-2</v>
      </c>
      <c r="C61" s="304">
        <f t="shared" si="13"/>
        <v>6.462924281153315E-2</v>
      </c>
      <c r="D61" s="304">
        <f t="shared" si="13"/>
        <v>6.4618414365814322E-2</v>
      </c>
      <c r="E61" s="304">
        <f t="shared" si="13"/>
        <v>6.5122217628954759E-2</v>
      </c>
      <c r="F61" s="304">
        <f t="shared" si="13"/>
        <v>6.6019952029199816E-2</v>
      </c>
      <c r="G61" s="304">
        <f t="shared" si="13"/>
        <v>6.645113593585554E-2</v>
      </c>
      <c r="H61" s="304">
        <f t="shared" si="13"/>
        <v>6.5530665959591852E-2</v>
      </c>
      <c r="I61" s="304">
        <f t="shared" si="13"/>
        <v>6.2530722001501476E-2</v>
      </c>
      <c r="J61" s="304">
        <f t="shared" si="13"/>
        <v>6.2636735417601133E-2</v>
      </c>
      <c r="K61" s="304">
        <f t="shared" si="13"/>
        <v>6.1501023813183071E-2</v>
      </c>
      <c r="L61" s="304">
        <f t="shared" si="13"/>
        <v>6.196721047571236E-2</v>
      </c>
      <c r="M61" s="304">
        <f t="shared" si="13"/>
        <v>6.0937344280793532E-2</v>
      </c>
      <c r="N61" s="304">
        <f t="shared" si="13"/>
        <v>6.2532877310768772E-2</v>
      </c>
      <c r="O61" s="304">
        <f t="shared" si="13"/>
        <v>6.018369969751923E-2</v>
      </c>
      <c r="P61" s="304">
        <f t="shared" si="13"/>
        <v>5.9686043150894513E-2</v>
      </c>
      <c r="Q61" s="304">
        <f t="shared" si="13"/>
        <v>5.9530824784403434E-2</v>
      </c>
      <c r="R61" s="304">
        <f t="shared" si="13"/>
        <v>5.9028435365569537E-2</v>
      </c>
      <c r="S61" s="304">
        <f t="shared" si="13"/>
        <v>5.9318121654196587E-2</v>
      </c>
      <c r="T61" s="304">
        <f t="shared" si="13"/>
        <v>6.1638621266363776E-2</v>
      </c>
      <c r="U61" s="304">
        <f t="shared" si="13"/>
        <v>6.0843561395338537E-2</v>
      </c>
      <c r="V61" s="304">
        <f t="shared" si="13"/>
        <v>6.1304205958180716E-2</v>
      </c>
      <c r="W61" s="304">
        <f t="shared" si="13"/>
        <v>6.0956275009969092E-2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2.217574903706386E-2</v>
      </c>
      <c r="C62" s="304">
        <f t="shared" si="14"/>
        <v>2.2863421663687405E-2</v>
      </c>
      <c r="D62" s="304">
        <f t="shared" si="14"/>
        <v>2.3295603252419687E-2</v>
      </c>
      <c r="E62" s="304">
        <f t="shared" si="14"/>
        <v>2.130288797990041E-2</v>
      </c>
      <c r="F62" s="304">
        <f t="shared" si="14"/>
        <v>2.1365012315586452E-2</v>
      </c>
      <c r="G62" s="304">
        <f t="shared" si="14"/>
        <v>2.1236597416070563E-2</v>
      </c>
      <c r="H62" s="304">
        <f t="shared" si="14"/>
        <v>2.1646272362553075E-2</v>
      </c>
      <c r="I62" s="304">
        <f t="shared" si="14"/>
        <v>2.313569320873075E-2</v>
      </c>
      <c r="J62" s="304">
        <f t="shared" si="14"/>
        <v>2.2071497315474385E-2</v>
      </c>
      <c r="K62" s="304">
        <f t="shared" si="14"/>
        <v>2.3235034230055841E-2</v>
      </c>
      <c r="L62" s="304">
        <f t="shared" si="14"/>
        <v>2.3264273978815326E-2</v>
      </c>
      <c r="M62" s="304">
        <f t="shared" si="14"/>
        <v>2.3430769007985568E-2</v>
      </c>
      <c r="N62" s="304">
        <f t="shared" si="14"/>
        <v>2.301412904063645E-2</v>
      </c>
      <c r="O62" s="304">
        <f t="shared" si="14"/>
        <v>2.3721135878049474E-2</v>
      </c>
      <c r="P62" s="304">
        <f t="shared" si="14"/>
        <v>2.4036434429259162E-2</v>
      </c>
      <c r="Q62" s="304">
        <f t="shared" si="14"/>
        <v>2.4134760872411662E-2</v>
      </c>
      <c r="R62" s="304">
        <f t="shared" si="14"/>
        <v>2.4198368925617067E-2</v>
      </c>
      <c r="S62" s="304">
        <f t="shared" si="14"/>
        <v>2.425440661101089E-2</v>
      </c>
      <c r="T62" s="304">
        <f t="shared" si="14"/>
        <v>2.3959887743986795E-2</v>
      </c>
      <c r="U62" s="304">
        <f t="shared" si="14"/>
        <v>2.4176277540883299E-2</v>
      </c>
      <c r="V62" s="304">
        <f t="shared" si="14"/>
        <v>2.4065756694039344E-2</v>
      </c>
      <c r="W62" s="304">
        <f t="shared" si="14"/>
        <v>2.4174653025606951E-2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0.26026921695229793</v>
      </c>
      <c r="C63" s="303">
        <f t="shared" si="15"/>
        <v>0.25719508560103321</v>
      </c>
      <c r="D63" s="303">
        <f t="shared" si="15"/>
        <v>0.25516535610457353</v>
      </c>
      <c r="E63" s="303">
        <f t="shared" si="15"/>
        <v>0.25431439078821821</v>
      </c>
      <c r="F63" s="303">
        <f t="shared" si="15"/>
        <v>0.25426626801727292</v>
      </c>
      <c r="G63" s="303">
        <f t="shared" si="15"/>
        <v>0.2551031332014761</v>
      </c>
      <c r="H63" s="303">
        <f t="shared" si="15"/>
        <v>0.25569048390997023</v>
      </c>
      <c r="I63" s="303">
        <f t="shared" si="15"/>
        <v>0.24884286053478263</v>
      </c>
      <c r="J63" s="303">
        <f t="shared" si="15"/>
        <v>0.24294876365988785</v>
      </c>
      <c r="K63" s="303">
        <f t="shared" si="15"/>
        <v>0.24753996453911803</v>
      </c>
      <c r="L63" s="303">
        <f t="shared" si="15"/>
        <v>0.24710575402952917</v>
      </c>
      <c r="M63" s="303">
        <f t="shared" si="15"/>
        <v>0.24619781217902403</v>
      </c>
      <c r="N63" s="303">
        <f t="shared" si="15"/>
        <v>0.24785778808851591</v>
      </c>
      <c r="O63" s="303">
        <f t="shared" si="15"/>
        <v>0.24576250021882701</v>
      </c>
      <c r="P63" s="303">
        <f t="shared" si="15"/>
        <v>0.24621764494352405</v>
      </c>
      <c r="Q63" s="303">
        <f t="shared" si="15"/>
        <v>0.24537178238872362</v>
      </c>
      <c r="R63" s="303">
        <f t="shared" si="15"/>
        <v>0.24478780720188278</v>
      </c>
      <c r="S63" s="303">
        <f t="shared" si="15"/>
        <v>0.24506904611608932</v>
      </c>
      <c r="T63" s="303">
        <f t="shared" si="15"/>
        <v>0.24792120541170809</v>
      </c>
      <c r="U63" s="303">
        <f t="shared" si="15"/>
        <v>0.24711191151135972</v>
      </c>
      <c r="V63" s="303">
        <f t="shared" si="15"/>
        <v>0.24658698425824641</v>
      </c>
      <c r="W63" s="303">
        <f t="shared" si="15"/>
        <v>0.24656912570289194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0.17667384596752805</v>
      </c>
      <c r="C64" s="304">
        <f t="shared" si="16"/>
        <v>0.16091769208023471</v>
      </c>
      <c r="D64" s="304">
        <f t="shared" si="16"/>
        <v>0.15003914622419975</v>
      </c>
      <c r="E64" s="304">
        <f t="shared" si="16"/>
        <v>0.17347303620837973</v>
      </c>
      <c r="F64" s="304">
        <f t="shared" si="16"/>
        <v>0.17304749404830858</v>
      </c>
      <c r="G64" s="304">
        <f t="shared" si="16"/>
        <v>0.17646375434059827</v>
      </c>
      <c r="H64" s="304">
        <f t="shared" si="16"/>
        <v>0.17268421828790678</v>
      </c>
      <c r="I64" s="304">
        <f t="shared" si="16"/>
        <v>0.13346508575963559</v>
      </c>
      <c r="J64" s="304">
        <f t="shared" si="16"/>
        <v>0.13518898886245881</v>
      </c>
      <c r="K64" s="304">
        <f t="shared" si="16"/>
        <v>0.12725853077122784</v>
      </c>
      <c r="L64" s="304">
        <f t="shared" si="16"/>
        <v>0.12574024537726208</v>
      </c>
      <c r="M64" s="304">
        <f t="shared" si="16"/>
        <v>0.11912401617601601</v>
      </c>
      <c r="N64" s="304">
        <f t="shared" si="16"/>
        <v>0.13252266641057361</v>
      </c>
      <c r="O64" s="304">
        <f t="shared" si="16"/>
        <v>0.11137027583804837</v>
      </c>
      <c r="P64" s="304">
        <f t="shared" si="16"/>
        <v>0.10586956099661898</v>
      </c>
      <c r="Q64" s="304">
        <f t="shared" si="16"/>
        <v>0.10052299592386589</v>
      </c>
      <c r="R64" s="304">
        <f t="shared" si="16"/>
        <v>9.6382203033705288E-2</v>
      </c>
      <c r="S64" s="304">
        <f t="shared" si="16"/>
        <v>9.6362657782146921E-2</v>
      </c>
      <c r="T64" s="304">
        <f t="shared" si="16"/>
        <v>0.11489867857588884</v>
      </c>
      <c r="U64" s="304">
        <f t="shared" si="16"/>
        <v>0.10707236831420741</v>
      </c>
      <c r="V64" s="304">
        <f t="shared" si="16"/>
        <v>0.10784581841986091</v>
      </c>
      <c r="W64" s="304">
        <f t="shared" si="16"/>
        <v>0.10519190395978531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8.3595370984769879E-2</v>
      </c>
      <c r="C65" s="304">
        <f t="shared" si="17"/>
        <v>9.6277393520798532E-2</v>
      </c>
      <c r="D65" s="304">
        <f t="shared" si="17"/>
        <v>0.10512620988037374</v>
      </c>
      <c r="E65" s="304">
        <f t="shared" si="17"/>
        <v>8.0841354579838487E-2</v>
      </c>
      <c r="F65" s="304">
        <f t="shared" si="17"/>
        <v>8.1218773968964333E-2</v>
      </c>
      <c r="G65" s="304">
        <f t="shared" si="17"/>
        <v>7.8639378860877795E-2</v>
      </c>
      <c r="H65" s="304">
        <f t="shared" si="17"/>
        <v>8.3006265622063397E-2</v>
      </c>
      <c r="I65" s="304">
        <f t="shared" si="17"/>
        <v>0.11537777477514706</v>
      </c>
      <c r="J65" s="304">
        <f t="shared" si="17"/>
        <v>0.10775977479742906</v>
      </c>
      <c r="K65" s="304">
        <f t="shared" si="17"/>
        <v>0.12028143376789019</v>
      </c>
      <c r="L65" s="304">
        <f t="shared" si="17"/>
        <v>0.12136550865226711</v>
      </c>
      <c r="M65" s="304">
        <f t="shared" si="17"/>
        <v>0.12707379600300805</v>
      </c>
      <c r="N65" s="304">
        <f t="shared" si="17"/>
        <v>0.11533512167794231</v>
      </c>
      <c r="O65" s="304">
        <f t="shared" si="17"/>
        <v>0.13439222438077864</v>
      </c>
      <c r="P65" s="304">
        <f t="shared" si="17"/>
        <v>0.14034808394690507</v>
      </c>
      <c r="Q65" s="304">
        <f t="shared" si="17"/>
        <v>0.14484878646485777</v>
      </c>
      <c r="R65" s="304">
        <f t="shared" si="17"/>
        <v>0.1484056041681775</v>
      </c>
      <c r="S65" s="304">
        <f t="shared" si="17"/>
        <v>0.14870638833394237</v>
      </c>
      <c r="T65" s="304">
        <f t="shared" si="17"/>
        <v>0.13302252683581922</v>
      </c>
      <c r="U65" s="304">
        <f t="shared" si="17"/>
        <v>0.14003954319715228</v>
      </c>
      <c r="V65" s="304">
        <f t="shared" si="17"/>
        <v>0.13874116583838547</v>
      </c>
      <c r="W65" s="304">
        <f t="shared" si="17"/>
        <v>0.14137722174310666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0.15732054360587988</v>
      </c>
      <c r="C66" s="303">
        <f t="shared" si="18"/>
        <v>0.15396464294162199</v>
      </c>
      <c r="D66" s="303">
        <f t="shared" si="18"/>
        <v>0.15131196206040146</v>
      </c>
      <c r="E66" s="303">
        <f t="shared" si="18"/>
        <v>0.1803048875273717</v>
      </c>
      <c r="F66" s="303">
        <f t="shared" si="18"/>
        <v>0.17835290862148506</v>
      </c>
      <c r="G66" s="303">
        <f t="shared" si="18"/>
        <v>0.1781432832705859</v>
      </c>
      <c r="H66" s="303">
        <f t="shared" si="18"/>
        <v>0.17239619283072127</v>
      </c>
      <c r="I66" s="303">
        <f t="shared" si="18"/>
        <v>0.1668635973219855</v>
      </c>
      <c r="J66" s="303">
        <f t="shared" si="18"/>
        <v>0.19220722045706926</v>
      </c>
      <c r="K66" s="303">
        <f t="shared" si="18"/>
        <v>0.16892828006660621</v>
      </c>
      <c r="L66" s="303">
        <f t="shared" si="18"/>
        <v>0.16873286849485244</v>
      </c>
      <c r="M66" s="303">
        <f t="shared" si="18"/>
        <v>0.16915565022013482</v>
      </c>
      <c r="N66" s="303">
        <f t="shared" si="18"/>
        <v>0.1704174104345986</v>
      </c>
      <c r="O66" s="303">
        <f t="shared" si="18"/>
        <v>0.16667072095843213</v>
      </c>
      <c r="P66" s="303">
        <f t="shared" si="18"/>
        <v>0.16200676984122087</v>
      </c>
      <c r="Q66" s="303">
        <f t="shared" si="18"/>
        <v>0.16221217788259709</v>
      </c>
      <c r="R66" s="303">
        <f t="shared" si="18"/>
        <v>0.16287795841183844</v>
      </c>
      <c r="S66" s="303">
        <f t="shared" si="18"/>
        <v>0.16129009389190782</v>
      </c>
      <c r="T66" s="303">
        <f t="shared" si="18"/>
        <v>0.15799815191170125</v>
      </c>
      <c r="U66" s="303">
        <f t="shared" si="18"/>
        <v>0.15719509146804542</v>
      </c>
      <c r="V66" s="303">
        <f t="shared" si="18"/>
        <v>0.15916681426055976</v>
      </c>
      <c r="W66" s="303">
        <f t="shared" si="18"/>
        <v>0.15803913192099167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0.10435646605677107</v>
      </c>
      <c r="C67" s="303">
        <f t="shared" si="19"/>
        <v>0.10759257253499949</v>
      </c>
      <c r="D67" s="303">
        <f t="shared" si="19"/>
        <v>0.10962636824668082</v>
      </c>
      <c r="E67" s="303">
        <f t="shared" si="19"/>
        <v>0.10024888461129598</v>
      </c>
      <c r="F67" s="303">
        <f t="shared" si="19"/>
        <v>0.10054123442628915</v>
      </c>
      <c r="G67" s="303">
        <f t="shared" si="19"/>
        <v>9.9936929016802609E-2</v>
      </c>
      <c r="H67" s="303">
        <f t="shared" si="19"/>
        <v>0.10186481111789679</v>
      </c>
      <c r="I67" s="303">
        <f t="shared" si="19"/>
        <v>0.108873850394027</v>
      </c>
      <c r="J67" s="303">
        <f t="shared" si="19"/>
        <v>0.10386586971987945</v>
      </c>
      <c r="K67" s="303">
        <f t="shared" si="19"/>
        <v>0.10934133755320385</v>
      </c>
      <c r="L67" s="303">
        <f t="shared" si="19"/>
        <v>0.1094789363708956</v>
      </c>
      <c r="M67" s="303">
        <f t="shared" si="19"/>
        <v>0.11026244239052034</v>
      </c>
      <c r="N67" s="303">
        <f t="shared" si="19"/>
        <v>0.1083017837206421</v>
      </c>
      <c r="O67" s="303">
        <f t="shared" si="19"/>
        <v>0.11162887472023281</v>
      </c>
      <c r="P67" s="303">
        <f t="shared" si="19"/>
        <v>0.11311263260827835</v>
      </c>
      <c r="Q67" s="303">
        <f t="shared" si="19"/>
        <v>0.11357534528193716</v>
      </c>
      <c r="R67" s="303">
        <f t="shared" si="19"/>
        <v>0.11387467729702137</v>
      </c>
      <c r="S67" s="303">
        <f t="shared" si="19"/>
        <v>0.11413838405181589</v>
      </c>
      <c r="T67" s="303">
        <f t="shared" si="19"/>
        <v>0.11275241291287899</v>
      </c>
      <c r="U67" s="303">
        <f t="shared" si="19"/>
        <v>0.11377071783945085</v>
      </c>
      <c r="V67" s="303">
        <f t="shared" si="19"/>
        <v>0.11325061973665565</v>
      </c>
      <c r="W67" s="303">
        <f t="shared" si="19"/>
        <v>0.1137630730616797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7.0665573775347948E-2</v>
      </c>
      <c r="C68" s="237">
        <f t="shared" si="20"/>
        <v>7.2856921659414167E-2</v>
      </c>
      <c r="D68" s="237">
        <f t="shared" si="20"/>
        <v>7.4234117978323771E-2</v>
      </c>
      <c r="E68" s="237">
        <f t="shared" si="20"/>
        <v>6.7884101666896512E-2</v>
      </c>
      <c r="F68" s="237">
        <f t="shared" si="20"/>
        <v>6.8082068004778895E-2</v>
      </c>
      <c r="G68" s="237">
        <f t="shared" si="20"/>
        <v>6.7672859164057089E-2</v>
      </c>
      <c r="H68" s="237">
        <f t="shared" si="20"/>
        <v>6.8978335479927488E-2</v>
      </c>
      <c r="I68" s="237">
        <f t="shared" si="20"/>
        <v>7.372454623980744E-2</v>
      </c>
      <c r="J68" s="237">
        <f t="shared" si="20"/>
        <v>7.0333363679045233E-2</v>
      </c>
      <c r="K68" s="237">
        <f t="shared" si="20"/>
        <v>7.4041107825151539E-2</v>
      </c>
      <c r="L68" s="237">
        <f t="shared" si="20"/>
        <v>7.4134283646165838E-2</v>
      </c>
      <c r="M68" s="237">
        <f t="shared" si="20"/>
        <v>7.4664839197971331E-2</v>
      </c>
      <c r="N68" s="237">
        <f t="shared" si="20"/>
        <v>7.3337168042365286E-2</v>
      </c>
      <c r="O68" s="237">
        <f t="shared" si="20"/>
        <v>7.5590126611899164E-2</v>
      </c>
      <c r="P68" s="237">
        <f t="shared" si="20"/>
        <v>7.6594861694106717E-2</v>
      </c>
      <c r="Q68" s="237">
        <f t="shared" si="20"/>
        <v>7.6908190209461422E-2</v>
      </c>
      <c r="R68" s="237">
        <f t="shared" si="20"/>
        <v>7.7110884583797043E-2</v>
      </c>
      <c r="S68" s="237">
        <f t="shared" si="20"/>
        <v>7.7289455110762267E-2</v>
      </c>
      <c r="T68" s="237">
        <f t="shared" si="20"/>
        <v>7.6350936881180137E-2</v>
      </c>
      <c r="U68" s="237">
        <f t="shared" si="20"/>
        <v>7.7040487846573233E-2</v>
      </c>
      <c r="V68" s="237">
        <f t="shared" si="20"/>
        <v>7.6688300461907583E-2</v>
      </c>
      <c r="W68" s="237">
        <f t="shared" si="20"/>
        <v>7.7035311141880294E-2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32.013687204452985</v>
      </c>
      <c r="C72" s="324">
        <f t="shared" si="21"/>
        <v>33.48129176001602</v>
      </c>
      <c r="D72" s="324">
        <f t="shared" si="21"/>
        <v>33.898329717486781</v>
      </c>
      <c r="E72" s="324">
        <f t="shared" si="21"/>
        <v>37.655582567334577</v>
      </c>
      <c r="F72" s="324">
        <f t="shared" si="21"/>
        <v>36.897174862021195</v>
      </c>
      <c r="G72" s="324">
        <f t="shared" si="21"/>
        <v>36.105131029416484</v>
      </c>
      <c r="H72" s="324">
        <f t="shared" si="21"/>
        <v>33.948643212890822</v>
      </c>
      <c r="I72" s="324">
        <f t="shared" si="21"/>
        <v>32.251522825185695</v>
      </c>
      <c r="J72" s="324">
        <f t="shared" si="21"/>
        <v>34.095683591836654</v>
      </c>
      <c r="K72" s="324">
        <f t="shared" si="21"/>
        <v>35.940107263956129</v>
      </c>
      <c r="L72" s="324">
        <f t="shared" si="21"/>
        <v>35.506597023197841</v>
      </c>
      <c r="M72" s="324">
        <f t="shared" si="21"/>
        <v>32.876566765065036</v>
      </c>
      <c r="N72" s="324">
        <f t="shared" si="21"/>
        <v>32.710539740983954</v>
      </c>
      <c r="O72" s="324">
        <f t="shared" si="21"/>
        <v>33.59539103221983</v>
      </c>
      <c r="P72" s="324">
        <f t="shared" si="21"/>
        <v>31.554971060924792</v>
      </c>
      <c r="Q72" s="324">
        <f t="shared" si="21"/>
        <v>30.531472431429663</v>
      </c>
      <c r="R72" s="324">
        <f t="shared" si="21"/>
        <v>30.328894023960029</v>
      </c>
      <c r="S72" s="324">
        <f t="shared" si="21"/>
        <v>30.125723070719609</v>
      </c>
      <c r="T72" s="324">
        <f t="shared" si="21"/>
        <v>29.380836072311475</v>
      </c>
      <c r="U72" s="324">
        <f t="shared" si="21"/>
        <v>29.07904743568016</v>
      </c>
      <c r="V72" s="324">
        <f t="shared" si="21"/>
        <v>29.218421981251286</v>
      </c>
      <c r="W72" s="324">
        <f t="shared" si="21"/>
        <v>29.519256334306423</v>
      </c>
      <c r="DA72" s="95"/>
    </row>
    <row r="73" spans="1:105" ht="12" customHeight="1" x14ac:dyDescent="0.25">
      <c r="A73" s="55" t="s">
        <v>92</v>
      </c>
      <c r="B73" s="336">
        <f>IF(B$6=0,0,B$6/MAE!B$5*1000)</f>
        <v>0.6960073462715799</v>
      </c>
      <c r="C73" s="336">
        <f>IF(C$6=0,0,C$6/MAE!C$5*1000)</f>
        <v>0.75048714838645936</v>
      </c>
      <c r="D73" s="336">
        <f>IF(D$6=0,0,D$6/MAE!D$5*1000)</f>
        <v>0.77419807844929334</v>
      </c>
      <c r="E73" s="336">
        <f>IF(E$6=0,0,E$6/MAE!E$5*1000)</f>
        <v>0.78644378161746875</v>
      </c>
      <c r="F73" s="336">
        <f>IF(F$6=0,0,F$6/MAE!F$5*1000)</f>
        <v>0.77285156405630284</v>
      </c>
      <c r="G73" s="336">
        <f>IF(G$6=0,0,G$6/MAE!G$5*1000)</f>
        <v>0.75171581600607351</v>
      </c>
      <c r="H73" s="336">
        <f>IF(H$6=0,0,H$6/MAE!H$5*1000)</f>
        <v>0.7204525267895816</v>
      </c>
      <c r="I73" s="336">
        <f>IF(I$6=0,0,I$6/MAE!I$5*1000)</f>
        <v>0.73153072313516998</v>
      </c>
      <c r="J73" s="336">
        <f>IF(J$6=0,0,J$6/MAE!J$5*1000)</f>
        <v>0.7377870479083205</v>
      </c>
      <c r="K73" s="336">
        <f>IF(K$6=0,0,K$6/MAE!K$5*1000)</f>
        <v>0.81869570834303829</v>
      </c>
      <c r="L73" s="336">
        <f>IF(L$6=0,0,L$6/MAE!L$5*1000)</f>
        <v>0.80983843255202259</v>
      </c>
      <c r="M73" s="336">
        <f>IF(M$6=0,0,M$6/MAE!M$5*1000)</f>
        <v>0.75521886436064178</v>
      </c>
      <c r="N73" s="336">
        <f>IF(N$6=0,0,N$6/MAE!N$5*1000)</f>
        <v>0.73804370841948153</v>
      </c>
      <c r="O73" s="336">
        <f>IF(O$6=0,0,O$6/MAE!O$5*1000)</f>
        <v>0.78129493681518747</v>
      </c>
      <c r="P73" s="336">
        <f>IF(P$6=0,0,P$6/MAE!P$5*1000)</f>
        <v>0.7435970517873417</v>
      </c>
      <c r="Q73" s="336">
        <f>IF(Q$6=0,0,Q$6/MAE!Q$5*1000)</f>
        <v>0.722421359034494</v>
      </c>
      <c r="R73" s="336">
        <f>IF(R$6=0,0,R$6/MAE!R$5*1000)</f>
        <v>0.71951937911541852</v>
      </c>
      <c r="S73" s="336">
        <f>IF(S$6=0,0,S$6/MAE!S$5*1000)</f>
        <v>0.71635444785092606</v>
      </c>
      <c r="T73" s="336">
        <f>IF(T$6=0,0,T$6/MAE!T$5*1000)</f>
        <v>0.69015836678143216</v>
      </c>
      <c r="U73" s="336">
        <f>IF(U$6=0,0,U$6/MAE!U$5*1000)</f>
        <v>0.68923835434266079</v>
      </c>
      <c r="V73" s="336">
        <f>IF(V$6=0,0,V$6/MAE!V$5*1000)</f>
        <v>0.68937591606329796</v>
      </c>
      <c r="W73" s="336">
        <f>IF(W$6=0,0,W$6/MAE!W$5*1000)</f>
        <v>0.69962527397628194</v>
      </c>
      <c r="DA73" s="67"/>
    </row>
    <row r="74" spans="1:105" ht="12" customHeight="1" x14ac:dyDescent="0.25">
      <c r="A74" s="202" t="s">
        <v>93</v>
      </c>
      <c r="B74" s="337">
        <f>IF(B$7=0,0,B$7/MAE!B$5*1000)</f>
        <v>0.94656999092934857</v>
      </c>
      <c r="C74" s="337">
        <f>IF(C$7=0,0,C$7/MAE!C$5*1000)</f>
        <v>1.0206625218055849</v>
      </c>
      <c r="D74" s="337">
        <f>IF(D$7=0,0,D$7/MAE!D$5*1000)</f>
        <v>1.0529093866910391</v>
      </c>
      <c r="E74" s="337">
        <f>IF(E$7=0,0,E$7/MAE!E$5*1000)</f>
        <v>1.0695635429997576</v>
      </c>
      <c r="F74" s="337">
        <f>IF(F$7=0,0,F$7/MAE!F$5*1000)</f>
        <v>1.0510781271165719</v>
      </c>
      <c r="G74" s="337">
        <f>IF(G$7=0,0,G$7/MAE!G$5*1000)</f>
        <v>1.0223335097682598</v>
      </c>
      <c r="H74" s="337">
        <f>IF(H$7=0,0,H$7/MAE!H$5*1000)</f>
        <v>0.97981543643383084</v>
      </c>
      <c r="I74" s="337">
        <f>IF(I$7=0,0,I$7/MAE!I$5*1000)</f>
        <v>0.99488178346383116</v>
      </c>
      <c r="J74" s="337">
        <f>IF(J$7=0,0,J$7/MAE!J$5*1000)</f>
        <v>1.0033903851553161</v>
      </c>
      <c r="K74" s="337">
        <f>IF(K$7=0,0,K$7/MAE!K$5*1000)</f>
        <v>1.1134261633465319</v>
      </c>
      <c r="L74" s="337">
        <f>IF(L$7=0,0,L$7/MAE!L$5*1000)</f>
        <v>1.1013802682707503</v>
      </c>
      <c r="M74" s="337">
        <f>IF(M$7=0,0,M$7/MAE!M$5*1000)</f>
        <v>1.0270976555304727</v>
      </c>
      <c r="N74" s="337">
        <f>IF(N$7=0,0,N$7/MAE!N$5*1000)</f>
        <v>1.0037394434504947</v>
      </c>
      <c r="O74" s="337">
        <f>IF(O$7=0,0,O$7/MAE!O$5*1000)</f>
        <v>1.0625611140686555</v>
      </c>
      <c r="P74" s="337">
        <f>IF(P$7=0,0,P$7/MAE!P$5*1000)</f>
        <v>1.0112919904307847</v>
      </c>
      <c r="Q74" s="337">
        <f>IF(Q$7=0,0,Q$7/MAE!Q$5*1000)</f>
        <v>0.98249304828691186</v>
      </c>
      <c r="R74" s="337">
        <f>IF(R$7=0,0,R$7/MAE!R$5*1000)</f>
        <v>0.97854635559696901</v>
      </c>
      <c r="S74" s="337">
        <f>IF(S$7=0,0,S$7/MAE!S$5*1000)</f>
        <v>0.9742420490772592</v>
      </c>
      <c r="T74" s="337">
        <f>IF(T$7=0,0,T$7/MAE!T$5*1000)</f>
        <v>0.93861537882274737</v>
      </c>
      <c r="U74" s="337">
        <f>IF(U$7=0,0,U$7/MAE!U$5*1000)</f>
        <v>0.9373641619060189</v>
      </c>
      <c r="V74" s="337">
        <f>IF(V$7=0,0,V$7/MAE!V$5*1000)</f>
        <v>0.9375512458460854</v>
      </c>
      <c r="W74" s="337">
        <f>IF(W$7=0,0,W$7/MAE!W$5*1000)</f>
        <v>0.9514903726077435</v>
      </c>
      <c r="DA74" s="174"/>
    </row>
    <row r="75" spans="1:105" ht="12" customHeight="1" x14ac:dyDescent="0.25">
      <c r="A75" s="202" t="s">
        <v>94</v>
      </c>
      <c r="B75" s="337">
        <f>IF(B$8=0,0,B$8/MAE!B$5*1000)</f>
        <v>1.1692923417362542</v>
      </c>
      <c r="C75" s="337">
        <f>IF(C$8=0,0,C$8/MAE!C$5*1000)</f>
        <v>1.260818409289252</v>
      </c>
      <c r="D75" s="337">
        <f>IF(D$8=0,0,D$8/MAE!D$5*1000)</f>
        <v>1.3006527717948133</v>
      </c>
      <c r="E75" s="337">
        <f>IF(E$8=0,0,E$8/MAE!E$5*1000)</f>
        <v>1.3212255531173478</v>
      </c>
      <c r="F75" s="337">
        <f>IF(F$8=0,0,F$8/MAE!F$5*1000)</f>
        <v>1.2983906276145891</v>
      </c>
      <c r="G75" s="337">
        <f>IF(G$8=0,0,G$8/MAE!G$5*1000)</f>
        <v>1.2628825708902032</v>
      </c>
      <c r="H75" s="337">
        <f>IF(H$8=0,0,H$8/MAE!H$5*1000)</f>
        <v>1.210360245006497</v>
      </c>
      <c r="I75" s="337">
        <f>IF(I$8=0,0,I$8/MAE!I$5*1000)</f>
        <v>1.2289716148670855</v>
      </c>
      <c r="J75" s="337">
        <f>IF(J$8=0,0,J$8/MAE!J$5*1000)</f>
        <v>1.2394822404859782</v>
      </c>
      <c r="K75" s="337">
        <f>IF(K$8=0,0,K$8/MAE!K$5*1000)</f>
        <v>1.3754087900163037</v>
      </c>
      <c r="L75" s="337">
        <f>IF(L$8=0,0,L$8/MAE!L$5*1000)</f>
        <v>1.3605285666873981</v>
      </c>
      <c r="M75" s="337">
        <f>IF(M$8=0,0,M$8/MAE!M$5*1000)</f>
        <v>1.2687676921258777</v>
      </c>
      <c r="N75" s="337">
        <f>IF(N$8=0,0,N$8/MAE!N$5*1000)</f>
        <v>1.239913430144729</v>
      </c>
      <c r="O75" s="337">
        <f>IF(O$8=0,0,O$8/MAE!O$5*1000)</f>
        <v>1.3125754938495149</v>
      </c>
      <c r="P75" s="337">
        <f>IF(P$8=0,0,P$8/MAE!P$5*1000)</f>
        <v>1.2492430470027338</v>
      </c>
      <c r="Q75" s="337">
        <f>IF(Q$8=0,0,Q$8/MAE!Q$5*1000)</f>
        <v>1.2136678831779502</v>
      </c>
      <c r="R75" s="337">
        <f>IF(R$8=0,0,R$8/MAE!R$5*1000)</f>
        <v>1.2087925569139033</v>
      </c>
      <c r="S75" s="337">
        <f>IF(S$8=0,0,S$8/MAE!S$5*1000)</f>
        <v>1.2034754723895553</v>
      </c>
      <c r="T75" s="337">
        <f>IF(T$8=0,0,T$8/MAE!T$5*1000)</f>
        <v>1.1594660561928061</v>
      </c>
      <c r="U75" s="337">
        <f>IF(U$8=0,0,U$8/MAE!U$5*1000)</f>
        <v>1.1579204352956705</v>
      </c>
      <c r="V75" s="337">
        <f>IF(V$8=0,0,V$8/MAE!V$5*1000)</f>
        <v>1.1581515389863406</v>
      </c>
      <c r="W75" s="337">
        <f>IF(W$8=0,0,W$8/MAE!W$5*1000)</f>
        <v>1.1753704602801536</v>
      </c>
      <c r="DA75" s="174"/>
    </row>
    <row r="76" spans="1:105" ht="12" customHeight="1" x14ac:dyDescent="0.25">
      <c r="A76" s="202" t="s">
        <v>95</v>
      </c>
      <c r="B76" s="337">
        <f>IF(B$9=0,0,B$9/MAE!B$5*1000)</f>
        <v>0.72384764012244318</v>
      </c>
      <c r="C76" s="337">
        <f>IF(C$9=0,0,C$9/MAE!C$5*1000)</f>
        <v>0.7805066343219178</v>
      </c>
      <c r="D76" s="337">
        <f>IF(D$9=0,0,D$9/MAE!D$5*1000)</f>
        <v>0.80516600158726515</v>
      </c>
      <c r="E76" s="337">
        <f>IF(E$9=0,0,E$9/MAE!E$5*1000)</f>
        <v>0.81790153288216771</v>
      </c>
      <c r="F76" s="337">
        <f>IF(F$9=0,0,F$9/MAE!F$5*1000)</f>
        <v>0.80376562661855488</v>
      </c>
      <c r="G76" s="337">
        <f>IF(G$9=0,0,G$9/MAE!G$5*1000)</f>
        <v>0.78178444864631624</v>
      </c>
      <c r="H76" s="337">
        <f>IF(H$9=0,0,H$9/MAE!H$5*1000)</f>
        <v>0.74927062786116472</v>
      </c>
      <c r="I76" s="337">
        <f>IF(I$9=0,0,I$9/MAE!I$5*1000)</f>
        <v>0.76079195206057659</v>
      </c>
      <c r="J76" s="337">
        <f>IF(J$9=0,0,J$9/MAE!J$5*1000)</f>
        <v>0.76729852982465296</v>
      </c>
      <c r="K76" s="337">
        <f>IF(K$9=0,0,K$9/MAE!K$5*1000)</f>
        <v>0.85144353667675965</v>
      </c>
      <c r="L76" s="337">
        <f>IF(L$9=0,0,L$9/MAE!L$5*1000)</f>
        <v>0.84223196985410342</v>
      </c>
      <c r="M76" s="337">
        <f>IF(M$9=0,0,M$9/MAE!M$5*1000)</f>
        <v>0.78542761893506752</v>
      </c>
      <c r="N76" s="337">
        <f>IF(N$9=0,0,N$9/MAE!N$5*1000)</f>
        <v>0.76756545675626064</v>
      </c>
      <c r="O76" s="337">
        <f>IF(O$9=0,0,O$9/MAE!O$5*1000)</f>
        <v>0.81254673428779522</v>
      </c>
      <c r="P76" s="337">
        <f>IF(P$9=0,0,P$9/MAE!P$5*1000)</f>
        <v>0.77334093385883507</v>
      </c>
      <c r="Q76" s="337">
        <f>IF(Q$9=0,0,Q$9/MAE!Q$5*1000)</f>
        <v>0.7513182133958739</v>
      </c>
      <c r="R76" s="337">
        <f>IF(R$9=0,0,R$9/MAE!R$5*1000)</f>
        <v>0.74830015428003516</v>
      </c>
      <c r="S76" s="337">
        <f>IF(S$9=0,0,S$9/MAE!S$5*1000)</f>
        <v>0.74500862576496296</v>
      </c>
      <c r="T76" s="337">
        <f>IF(T$9=0,0,T$9/MAE!T$5*1000)</f>
        <v>0.71776470145268911</v>
      </c>
      <c r="U76" s="337">
        <f>IF(U$9=0,0,U$9/MAE!U$5*1000)</f>
        <v>0.71680788851636734</v>
      </c>
      <c r="V76" s="337">
        <f>IF(V$9=0,0,V$9/MAE!V$5*1000)</f>
        <v>0.71695095270582998</v>
      </c>
      <c r="W76" s="337">
        <f>IF(W$9=0,0,W$9/MAE!W$5*1000)</f>
        <v>0.7276102849353332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0.87085328086641112</v>
      </c>
      <c r="C77" s="338">
        <f>IF(C$10=0,0,C$10/MAE!C$5*1000)</f>
        <v>0.9037520355052997</v>
      </c>
      <c r="D77" s="338">
        <f>IF(D$10=0,0,D$10/MAE!D$5*1000)</f>
        <v>0.91902402344486034</v>
      </c>
      <c r="E77" s="338">
        <f>IF(E$10=0,0,E$10/MAE!E$5*1000)</f>
        <v>1.0056232112429226</v>
      </c>
      <c r="F77" s="338">
        <f>IF(F$10=0,0,F$10/MAE!F$5*1000)</f>
        <v>0.99548685537682191</v>
      </c>
      <c r="G77" s="338">
        <f>IF(G$10=0,0,G$10/MAE!G$5*1000)</f>
        <v>0.97907314775240128</v>
      </c>
      <c r="H77" s="338">
        <f>IF(H$10=0,0,H$10/MAE!H$5*1000)</f>
        <v>0.92010921139636936</v>
      </c>
      <c r="I77" s="338">
        <f>IF(I$10=0,0,I$10/MAE!I$5*1000)</f>
        <v>0.85833889763588678</v>
      </c>
      <c r="J77" s="338">
        <f>IF(J$10=0,0,J$10/MAE!J$5*1000)</f>
        <v>0.88470467377266249</v>
      </c>
      <c r="K77" s="338">
        <f>IF(K$10=0,0,K$10/MAE!K$5*1000)</f>
        <v>0.94938289563249456</v>
      </c>
      <c r="L77" s="338">
        <f>IF(L$10=0,0,L$10/MAE!L$5*1000)</f>
        <v>0.94012370437726756</v>
      </c>
      <c r="M77" s="338">
        <f>IF(M$10=0,0,M$10/MAE!M$5*1000)</f>
        <v>0.86525390057730167</v>
      </c>
      <c r="N77" s="338">
        <f>IF(N$10=0,0,N$10/MAE!N$5*1000)</f>
        <v>0.86417987795309725</v>
      </c>
      <c r="O77" s="338">
        <f>IF(O$10=0,0,O$10/MAE!O$5*1000)</f>
        <v>0.88250498686539025</v>
      </c>
      <c r="P77" s="338">
        <f>IF(P$10=0,0,P$10/MAE!P$5*1000)</f>
        <v>0.82934013038916587</v>
      </c>
      <c r="Q77" s="338">
        <f>IF(Q$10=0,0,Q$10/MAE!Q$5*1000)</f>
        <v>0.80316387996386707</v>
      </c>
      <c r="R77" s="338">
        <f>IF(R$10=0,0,R$10/MAE!R$5*1000)</f>
        <v>0.79622555778014303</v>
      </c>
      <c r="S77" s="338">
        <f>IF(S$10=0,0,S$10/MAE!S$5*1000)</f>
        <v>0.79217709147549253</v>
      </c>
      <c r="T77" s="338">
        <f>IF(T$10=0,0,T$10/MAE!T$5*1000)</f>
        <v>0.77871858413718797</v>
      </c>
      <c r="U77" s="338">
        <f>IF(U$10=0,0,U$10/MAE!U$5*1000)</f>
        <v>0.76990474886784788</v>
      </c>
      <c r="V77" s="338">
        <f>IF(V$10=0,0,V$10/MAE!V$5*1000)</f>
        <v>0.77339771491145148</v>
      </c>
      <c r="W77" s="338">
        <f>IF(W$10=0,0,W$10/MAE!W$5*1000)</f>
        <v>0.78122091456983123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5.8325241103211409</v>
      </c>
      <c r="C78" s="351">
        <f>IF(C$16=0,0,C$16/MAE!C$5*1000)</f>
        <v>6.0278565901753423</v>
      </c>
      <c r="D78" s="351">
        <f>IF(D$16=0,0,D$16/MAE!D$5*1000)</f>
        <v>6.0547755615989303</v>
      </c>
      <c r="E78" s="351">
        <f>IF(E$16=0,0,E$16/MAE!E$5*1000)</f>
        <v>6.7034495782709955</v>
      </c>
      <c r="F78" s="351">
        <f>IF(F$16=0,0,F$16/MAE!F$5*1000)</f>
        <v>6.5671948667828053</v>
      </c>
      <c r="G78" s="351">
        <f>IF(G$16=0,0,G$16/MAE!G$5*1000)</f>
        <v>6.447372435177785</v>
      </c>
      <c r="H78" s="351">
        <f>IF(H$16=0,0,H$16/MAE!H$5*1000)</f>
        <v>6.0762415078336849</v>
      </c>
      <c r="I78" s="351">
        <f>IF(I$16=0,0,I$16/MAE!I$5*1000)</f>
        <v>5.6178928374954298</v>
      </c>
      <c r="J78" s="351">
        <f>IF(J$16=0,0,J$16/MAE!J$5*1000)</f>
        <v>5.7984529223428094</v>
      </c>
      <c r="K78" s="351">
        <f>IF(K$16=0,0,K$16/MAE!K$5*1000)</f>
        <v>6.2276290143562631</v>
      </c>
      <c r="L78" s="351">
        <f>IF(L$16=0,0,L$16/MAE!L$5*1000)</f>
        <v>6.1417191013079622</v>
      </c>
      <c r="M78" s="351">
        <f>IF(M$16=0,0,M$16/MAE!M$5*1000)</f>
        <v>5.6658971666616411</v>
      </c>
      <c r="N78" s="351">
        <f>IF(N$16=0,0,N$16/MAE!N$5*1000)</f>
        <v>5.6752934191672413</v>
      </c>
      <c r="O78" s="351">
        <f>IF(O$16=0,0,O$16/MAE!O$5*1000)</f>
        <v>5.7795411071352554</v>
      </c>
      <c r="P78" s="351">
        <f>IF(P$16=0,0,P$16/MAE!P$5*1000)</f>
        <v>5.4385734626173674</v>
      </c>
      <c r="Q78" s="351">
        <f>IF(Q$16=0,0,Q$16/MAE!Q$5*1000)</f>
        <v>5.2440932666164546</v>
      </c>
      <c r="R78" s="351">
        <f>IF(R$16=0,0,R$16/MAE!R$5*1000)</f>
        <v>5.1969004240884225</v>
      </c>
      <c r="S78" s="351">
        <f>IF(S$16=0,0,S$16/MAE!S$5*1000)</f>
        <v>5.1680175515491049</v>
      </c>
      <c r="T78" s="351">
        <f>IF(T$16=0,0,T$16/MAE!T$5*1000)</f>
        <v>5.0988926065358804</v>
      </c>
      <c r="U78" s="351">
        <f>IF(U$16=0,0,U$16/MAE!U$5*1000)</f>
        <v>5.0300452977322969</v>
      </c>
      <c r="V78" s="351">
        <f>IF(V$16=0,0,V$16/MAE!V$5*1000)</f>
        <v>5.0434177927991275</v>
      </c>
      <c r="W78" s="351">
        <f>IF(W$16=0,0,W$16/MAE!W$5*1000)</f>
        <v>5.094976058024641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2.8029036828431262</v>
      </c>
      <c r="C79" s="351">
        <f>IF(C$24=0,0,C$24/MAE!C$5*1000)</f>
        <v>2.9293674261560487</v>
      </c>
      <c r="D79" s="351">
        <f>IF(D$24=0,0,D$24/MAE!D$5*1000)</f>
        <v>2.980138356011838</v>
      </c>
      <c r="E79" s="351">
        <f>IF(E$24=0,0,E$24/MAE!E$5*1000)</f>
        <v>3.2543877001448545</v>
      </c>
      <c r="F79" s="351">
        <f>IF(F$24=0,0,F$24/MAE!F$5*1000)</f>
        <v>3.2242583097410655</v>
      </c>
      <c r="G79" s="351">
        <f>IF(G$24=0,0,G$24/MAE!G$5*1000)</f>
        <v>3.1659771023438261</v>
      </c>
      <c r="H79" s="351">
        <f>IF(H$24=0,0,H$24/MAE!H$5*1000)</f>
        <v>2.959538775490687</v>
      </c>
      <c r="I79" s="351">
        <f>IF(I$24=0,0,I$24/MAE!I$5*1000)</f>
        <v>2.7628723455046398</v>
      </c>
      <c r="J79" s="351">
        <f>IF(J$24=0,0,J$24/MAE!J$5*1000)</f>
        <v>2.8881851008906043</v>
      </c>
      <c r="K79" s="351">
        <f>IF(K$24=0,0,K$24/MAE!K$5*1000)</f>
        <v>3.0454230151988195</v>
      </c>
      <c r="L79" s="351">
        <f>IF(L$24=0,0,L$24/MAE!L$5*1000)</f>
        <v>3.0262799722158666</v>
      </c>
      <c r="M79" s="351">
        <f>IF(M$24=0,0,M$24/MAE!M$5*1000)</f>
        <v>2.7737339093811189</v>
      </c>
      <c r="N79" s="351">
        <f>IF(N$24=0,0,N$24/MAE!N$5*1000)</f>
        <v>2.7982887509798466</v>
      </c>
      <c r="O79" s="351">
        <f>IF(O$24=0,0,O$24/MAE!O$5*1000)</f>
        <v>2.8188157606553412</v>
      </c>
      <c r="P79" s="351">
        <f>IF(P$24=0,0,P$24/MAE!P$5*1000)</f>
        <v>2.6418603571906725</v>
      </c>
      <c r="Q79" s="351">
        <f>IF(Q$24=0,0,Q$24/MAE!Q$5*1000)</f>
        <v>2.5544335219404672</v>
      </c>
      <c r="R79" s="351">
        <f>IF(R$24=0,0,R$24/MAE!R$5*1000)</f>
        <v>2.5241769273002599</v>
      </c>
      <c r="S79" s="351">
        <f>IF(S$24=0,0,S$24/MAE!S$5*1000)</f>
        <v>2.5176828428375275</v>
      </c>
      <c r="T79" s="351">
        <f>IF(T$24=0,0,T$24/MAE!T$5*1000)</f>
        <v>2.514955761267387</v>
      </c>
      <c r="U79" s="351">
        <f>IF(U$24=0,0,U$24/MAE!U$5*1000)</f>
        <v>2.4722959294002815</v>
      </c>
      <c r="V79" s="351">
        <f>IF(V$24=0,0,V$24/MAE!V$5*1000)</f>
        <v>2.4943755932962275</v>
      </c>
      <c r="W79" s="351">
        <f>IF(W$24=0,0,W$24/MAE!W$5*1000)</f>
        <v>2.5130016866595617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8.3321773004587758</v>
      </c>
      <c r="C80" s="351">
        <f>IF(C$27=0,0,C$27/MAE!C$5*1000)</f>
        <v>8.6112237002504912</v>
      </c>
      <c r="D80" s="351">
        <f>IF(D$27=0,0,D$27/MAE!D$5*1000)</f>
        <v>8.6496793737127611</v>
      </c>
      <c r="E80" s="351">
        <f>IF(E$27=0,0,E$27/MAE!E$5*1000)</f>
        <v>9.5763565403871365</v>
      </c>
      <c r="F80" s="351">
        <f>IF(F$27=0,0,F$27/MAE!F$5*1000)</f>
        <v>9.3817069525468622</v>
      </c>
      <c r="G80" s="351">
        <f>IF(G$27=0,0,G$27/MAE!G$5*1000)</f>
        <v>9.2105320502539794</v>
      </c>
      <c r="H80" s="351">
        <f>IF(H$27=0,0,H$27/MAE!H$5*1000)</f>
        <v>8.6803450111909797</v>
      </c>
      <c r="I80" s="351">
        <f>IF(I$27=0,0,I$27/MAE!I$5*1000)</f>
        <v>8.0255611964220428</v>
      </c>
      <c r="J80" s="351">
        <f>IF(J$27=0,0,J$27/MAE!J$5*1000)</f>
        <v>8.283504174775441</v>
      </c>
      <c r="K80" s="351">
        <f>IF(K$27=0,0,K$27/MAE!K$5*1000)</f>
        <v>8.8966128776517994</v>
      </c>
      <c r="L80" s="351">
        <f>IF(L$27=0,0,L$27/MAE!L$5*1000)</f>
        <v>8.7738844304399404</v>
      </c>
      <c r="M80" s="351">
        <f>IF(M$27=0,0,M$27/MAE!M$5*1000)</f>
        <v>8.0941388095166307</v>
      </c>
      <c r="N80" s="351">
        <f>IF(N$27=0,0,N$27/MAE!N$5*1000)</f>
        <v>8.1075620273817766</v>
      </c>
      <c r="O80" s="351">
        <f>IF(O$27=0,0,O$27/MAE!O$5*1000)</f>
        <v>8.2564872959075064</v>
      </c>
      <c r="P80" s="351">
        <f>IF(P$27=0,0,P$27/MAE!P$5*1000)</f>
        <v>7.7693906608819532</v>
      </c>
      <c r="Q80" s="351">
        <f>IF(Q$27=0,0,Q$27/MAE!Q$5*1000)</f>
        <v>7.4915618094520759</v>
      </c>
      <c r="R80" s="351">
        <f>IF(R$27=0,0,R$27/MAE!R$5*1000)</f>
        <v>7.4241434629834604</v>
      </c>
      <c r="S80" s="351">
        <f>IF(S$27=0,0,S$27/MAE!S$5*1000)</f>
        <v>7.3828822164987198</v>
      </c>
      <c r="T80" s="351">
        <f>IF(T$27=0,0,T$27/MAE!T$5*1000)</f>
        <v>7.2841322950512559</v>
      </c>
      <c r="U80" s="351">
        <f>IF(U$27=0,0,U$27/MAE!U$5*1000)</f>
        <v>7.1857789967604253</v>
      </c>
      <c r="V80" s="351">
        <f>IF(V$27=0,0,V$27/MAE!V$5*1000)</f>
        <v>7.204882561141611</v>
      </c>
      <c r="W80" s="351">
        <f>IF(W$27=0,0,W$27/MAE!W$5*1000)</f>
        <v>7.2785372257494876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5.0364106738331431</v>
      </c>
      <c r="C81" s="351">
        <f>IF(C$35=0,0,C$35/MAE!C$5*1000)</f>
        <v>5.1549351310551383</v>
      </c>
      <c r="D81" s="351">
        <f>IF(D$35=0,0,D$35/MAE!D$5*1000)</f>
        <v>5.1292227801233388</v>
      </c>
      <c r="E81" s="351">
        <f>IF(E$35=0,0,E$35/MAE!E$5*1000)</f>
        <v>6.7894855795809157</v>
      </c>
      <c r="F81" s="351">
        <f>IF(F$35=0,0,F$35/MAE!F$5*1000)</f>
        <v>6.5807184565570189</v>
      </c>
      <c r="G81" s="351">
        <f>IF(G$35=0,0,G$35/MAE!G$5*1000)</f>
        <v>6.4318865844949613</v>
      </c>
      <c r="H81" s="351">
        <f>IF(H$35=0,0,H$35/MAE!H$5*1000)</f>
        <v>5.8526168416708835</v>
      </c>
      <c r="I81" s="351">
        <f>IF(I$35=0,0,I$35/MAE!I$5*1000)</f>
        <v>5.3816051177226099</v>
      </c>
      <c r="J81" s="351">
        <f>IF(J$35=0,0,J$35/MAE!J$5*1000)</f>
        <v>6.5534365727706279</v>
      </c>
      <c r="K81" s="351">
        <f>IF(K$35=0,0,K$35/MAE!K$5*1000)</f>
        <v>6.0713005055094511</v>
      </c>
      <c r="L81" s="351">
        <f>IF(L$35=0,0,L$35/MAE!L$5*1000)</f>
        <v>5.9911299662149622</v>
      </c>
      <c r="M81" s="351">
        <f>IF(M$35=0,0,M$35/MAE!M$5*1000)</f>
        <v>5.5612570281502558</v>
      </c>
      <c r="N81" s="351">
        <f>IF(N$35=0,0,N$35/MAE!N$5*1000)</f>
        <v>5.5744454765765088</v>
      </c>
      <c r="O81" s="351">
        <f>IF(O$35=0,0,O$35/MAE!O$5*1000)</f>
        <v>5.599368044220526</v>
      </c>
      <c r="P81" s="351">
        <f>IF(P$35=0,0,P$35/MAE!P$5*1000)</f>
        <v>5.1121189340136253</v>
      </c>
      <c r="Q81" s="351">
        <f>IF(Q$35=0,0,Q$35/MAE!Q$5*1000)</f>
        <v>4.952576637064678</v>
      </c>
      <c r="R81" s="351">
        <f>IF(R$35=0,0,R$35/MAE!R$5*1000)</f>
        <v>4.9399083395116161</v>
      </c>
      <c r="S81" s="351">
        <f>IF(S$35=0,0,S$35/MAE!S$5*1000)</f>
        <v>4.8589807026379788</v>
      </c>
      <c r="T81" s="351">
        <f>IF(T$35=0,0,T$35/MAE!T$5*1000)</f>
        <v>4.6421178010458606</v>
      </c>
      <c r="U81" s="351">
        <f>IF(U$35=0,0,U$35/MAE!U$5*1000)</f>
        <v>4.5710835214553729</v>
      </c>
      <c r="V81" s="351">
        <f>IF(V$35=0,0,V$35/MAE!V$5*1000)</f>
        <v>4.650603144476479</v>
      </c>
      <c r="W81" s="351">
        <f>IF(W$35=0,0,W$35/MAE!W$5*1000)</f>
        <v>4.6651976460270212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3.3408352621035831</v>
      </c>
      <c r="C82" s="351">
        <f>IF(C$46=0,0,C$46/MAE!C$5*1000)</f>
        <v>3.602338312255005</v>
      </c>
      <c r="D82" s="351">
        <f>IF(D$46=0,0,D$46/MAE!D$5*1000)</f>
        <v>3.7161507765566091</v>
      </c>
      <c r="E82" s="351">
        <f>IF(E$46=0,0,E$46/MAE!E$5*1000)</f>
        <v>3.7749301517638503</v>
      </c>
      <c r="F82" s="351">
        <f>IF(F$46=0,0,F$46/MAE!F$5*1000)</f>
        <v>3.7096875074702549</v>
      </c>
      <c r="G82" s="351">
        <f>IF(G$46=0,0,G$46/MAE!G$5*1000)</f>
        <v>3.6082359168291527</v>
      </c>
      <c r="H82" s="351">
        <f>IF(H$46=0,0,H$46/MAE!H$5*1000)</f>
        <v>3.4581721285899922</v>
      </c>
      <c r="I82" s="351">
        <f>IF(I$46=0,0,I$46/MAE!I$5*1000)</f>
        <v>3.5113474710488144</v>
      </c>
      <c r="J82" s="351">
        <f>IF(J$46=0,0,J$46/MAE!J$5*1000)</f>
        <v>3.5413778299599379</v>
      </c>
      <c r="K82" s="351">
        <f>IF(K$46=0,0,K$46/MAE!K$5*1000)</f>
        <v>3.9297394000465817</v>
      </c>
      <c r="L82" s="351">
        <f>IF(L$46=0,0,L$46/MAE!L$5*1000)</f>
        <v>3.8872244762497088</v>
      </c>
      <c r="M82" s="351">
        <f>IF(M$46=0,0,M$46/MAE!M$5*1000)</f>
        <v>3.6250505489310818</v>
      </c>
      <c r="N82" s="351">
        <f>IF(N$46=0,0,N$46/MAE!N$5*1000)</f>
        <v>3.5426098004135116</v>
      </c>
      <c r="O82" s="351">
        <f>IF(O$46=0,0,O$46/MAE!O$5*1000)</f>
        <v>3.7502156967129014</v>
      </c>
      <c r="P82" s="351">
        <f>IF(P$46=0,0,P$46/MAE!P$5*1000)</f>
        <v>3.5692658485792399</v>
      </c>
      <c r="Q82" s="351">
        <f>IF(Q$46=0,0,Q$46/MAE!Q$5*1000)</f>
        <v>3.46762252336557</v>
      </c>
      <c r="R82" s="351">
        <f>IF(R$46=0,0,R$46/MAE!R$5*1000)</f>
        <v>3.4536930197540081</v>
      </c>
      <c r="S82" s="351">
        <f>IF(S$46=0,0,S$46/MAE!S$5*1000)</f>
        <v>3.438501349684445</v>
      </c>
      <c r="T82" s="351">
        <f>IF(T$46=0,0,T$46/MAE!T$5*1000)</f>
        <v>3.3127601605508734</v>
      </c>
      <c r="U82" s="351">
        <f>IF(U$46=0,0,U$46/MAE!U$5*1000)</f>
        <v>3.3083441008447729</v>
      </c>
      <c r="V82" s="351">
        <f>IF(V$46=0,0,V$46/MAE!V$5*1000)</f>
        <v>3.3090043971038297</v>
      </c>
      <c r="W82" s="351">
        <f>IF(W$46=0,0,W$46/MAE!W$5*1000)</f>
        <v>3.3582013150861516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2.2622655749671838</v>
      </c>
      <c r="C83" s="339">
        <f>IF(C$47=0,0,C$47/MAE!C$5*1000)</f>
        <v>2.4393438508154768</v>
      </c>
      <c r="D83" s="339">
        <f>IF(D$47=0,0,D$47/MAE!D$5*1000)</f>
        <v>2.5164126075160325</v>
      </c>
      <c r="E83" s="339">
        <f>IF(E$47=0,0,E$47/MAE!E$5*1000)</f>
        <v>2.5562153953271549</v>
      </c>
      <c r="F83" s="339">
        <f>IF(F$47=0,0,F$47/MAE!F$5*1000)</f>
        <v>2.5120359681403444</v>
      </c>
      <c r="G83" s="339">
        <f>IF(G$47=0,0,G$47/MAE!G$5*1000)</f>
        <v>2.443337447253529</v>
      </c>
      <c r="H83" s="339">
        <f>IF(H$47=0,0,H$47/MAE!H$5*1000)</f>
        <v>2.3417209006271467</v>
      </c>
      <c r="I83" s="339">
        <f>IF(I$47=0,0,I$47/MAE!I$5*1000)</f>
        <v>2.3777288858296082</v>
      </c>
      <c r="J83" s="339">
        <f>IF(J$47=0,0,J$47/MAE!J$5*1000)</f>
        <v>2.3980641139503027</v>
      </c>
      <c r="K83" s="339">
        <f>IF(K$47=0,0,K$47/MAE!K$5*1000)</f>
        <v>2.6610453571780885</v>
      </c>
      <c r="L83" s="339">
        <f>IF(L$47=0,0,L$47/MAE!L$5*1000)</f>
        <v>2.6322561350278568</v>
      </c>
      <c r="M83" s="339">
        <f>IF(M$47=0,0,M$47/MAE!M$5*1000)</f>
        <v>2.4547235708949513</v>
      </c>
      <c r="N83" s="339">
        <f>IF(N$47=0,0,N$47/MAE!N$5*1000)</f>
        <v>2.3988983497410072</v>
      </c>
      <c r="O83" s="339">
        <f>IF(O$47=0,0,O$47/MAE!O$5*1000)</f>
        <v>2.5394798617017593</v>
      </c>
      <c r="P83" s="339">
        <f>IF(P$47=0,0,P$47/MAE!P$5*1000)</f>
        <v>2.4169486441730732</v>
      </c>
      <c r="Q83" s="339">
        <f>IF(Q$47=0,0,Q$47/MAE!Q$5*1000)</f>
        <v>2.3481202891313204</v>
      </c>
      <c r="R83" s="339">
        <f>IF(R$47=0,0,R$47/MAE!R$5*1000)</f>
        <v>2.3386878466357932</v>
      </c>
      <c r="S83" s="339">
        <f>IF(S$47=0,0,S$47/MAE!S$5*1000)</f>
        <v>2.3284007209536384</v>
      </c>
      <c r="T83" s="339">
        <f>IF(T$47=0,0,T$47/MAE!T$5*1000)</f>
        <v>2.2432543604733546</v>
      </c>
      <c r="U83" s="339">
        <f>IF(U$47=0,0,U$47/MAE!U$5*1000)</f>
        <v>2.2402640005584433</v>
      </c>
      <c r="V83" s="339">
        <f>IF(V$47=0,0,V$47/MAE!V$5*1000)</f>
        <v>2.2407111239210029</v>
      </c>
      <c r="W83" s="339">
        <f>IF(W$47=0,0,W$47/MAE!W$5*1000)</f>
        <v>2.2740250963902153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SI: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66.781878282175072</v>
      </c>
      <c r="C5" s="225">
        <v>61.776207912350181</v>
      </c>
      <c r="D5" s="225">
        <v>59.022108875249018</v>
      </c>
      <c r="E5" s="225">
        <v>80.360131134556525</v>
      </c>
      <c r="F5" s="225">
        <v>86.114987657057156</v>
      </c>
      <c r="G5" s="225">
        <v>94.785964627165001</v>
      </c>
      <c r="H5" s="225">
        <v>103.7751715571361</v>
      </c>
      <c r="I5" s="225">
        <v>98.31164245945611</v>
      </c>
      <c r="J5" s="225">
        <v>91.690798282021575</v>
      </c>
      <c r="K5" s="225">
        <v>69.156228059938726</v>
      </c>
      <c r="L5" s="225">
        <v>82.390999268986221</v>
      </c>
      <c r="M5" s="225">
        <v>79.243506997159258</v>
      </c>
      <c r="N5" s="225">
        <v>78.0720972287465</v>
      </c>
      <c r="O5" s="225">
        <v>74.695223356170118</v>
      </c>
      <c r="P5" s="225">
        <v>74.3727234907617</v>
      </c>
      <c r="Q5" s="225">
        <v>75.979537855718917</v>
      </c>
      <c r="R5" s="225">
        <v>78.915923797531278</v>
      </c>
      <c r="S5" s="225">
        <v>80.418754237444404</v>
      </c>
      <c r="T5" s="225">
        <v>104.33315277860601</v>
      </c>
      <c r="U5" s="225">
        <v>103.77107489222089</v>
      </c>
      <c r="V5" s="225">
        <v>100.8125512076664</v>
      </c>
      <c r="W5" s="225">
        <v>108.4653154106756</v>
      </c>
      <c r="DA5" s="89" t="s">
        <v>2598</v>
      </c>
    </row>
    <row r="6" spans="1:105" ht="12" customHeight="1" x14ac:dyDescent="0.25">
      <c r="A6" s="55" t="s">
        <v>92</v>
      </c>
      <c r="B6" s="261">
        <v>1.300098480335258</v>
      </c>
      <c r="C6" s="261">
        <v>1.2331125954716149</v>
      </c>
      <c r="D6" s="261">
        <v>1.18753503451992</v>
      </c>
      <c r="E6" s="261">
        <v>1.47778528544143</v>
      </c>
      <c r="F6" s="261">
        <v>1.5818513804538139</v>
      </c>
      <c r="G6" s="261">
        <v>1.7337643887803109</v>
      </c>
      <c r="H6" s="261">
        <v>1.9411390985017141</v>
      </c>
      <c r="I6" s="261">
        <v>1.931975853042627</v>
      </c>
      <c r="J6" s="261">
        <v>1.6981129963150949</v>
      </c>
      <c r="K6" s="261">
        <v>1.358687965730897</v>
      </c>
      <c r="L6" s="261">
        <v>1.6195644203093531</v>
      </c>
      <c r="M6" s="261">
        <v>1.5643712867446959</v>
      </c>
      <c r="N6" s="261">
        <v>1.522920358174479</v>
      </c>
      <c r="O6" s="261">
        <v>1.4904382982989259</v>
      </c>
      <c r="P6" s="261">
        <v>1.500691787351647</v>
      </c>
      <c r="Q6" s="261">
        <v>1.536215204168506</v>
      </c>
      <c r="R6" s="261">
        <v>1.597983911577735</v>
      </c>
      <c r="S6" s="261">
        <v>1.632718603418233</v>
      </c>
      <c r="T6" s="261">
        <v>2.1106026238976301</v>
      </c>
      <c r="U6" s="261">
        <v>2.1131708659281849</v>
      </c>
      <c r="V6" s="261">
        <v>2.0436107204408018</v>
      </c>
      <c r="W6" s="261">
        <v>2.207391867726312</v>
      </c>
      <c r="DA6" s="67" t="s">
        <v>2599</v>
      </c>
    </row>
    <row r="7" spans="1:105" ht="12" customHeight="1" x14ac:dyDescent="0.25">
      <c r="A7" s="202" t="s">
        <v>93</v>
      </c>
      <c r="B7" s="226">
        <v>0.45911295646030847</v>
      </c>
      <c r="C7" s="226">
        <v>0.43545775794571112</v>
      </c>
      <c r="D7" s="226">
        <v>0.41936263202002988</v>
      </c>
      <c r="E7" s="226">
        <v>0.52186075260821618</v>
      </c>
      <c r="F7" s="226">
        <v>0.55861034755897276</v>
      </c>
      <c r="G7" s="226">
        <v>0.61225646085922969</v>
      </c>
      <c r="H7" s="226">
        <v>0.68548815639258653</v>
      </c>
      <c r="I7" s="226">
        <v>0.68225227482120909</v>
      </c>
      <c r="J7" s="226">
        <v>0.59966663290065014</v>
      </c>
      <c r="K7" s="226">
        <v>0.47980307514312009</v>
      </c>
      <c r="L7" s="226">
        <v>0.57192821961795459</v>
      </c>
      <c r="M7" s="226">
        <v>0.55243747863912973</v>
      </c>
      <c r="N7" s="226">
        <v>0.53779961954480149</v>
      </c>
      <c r="O7" s="226">
        <v>0.52632900038252117</v>
      </c>
      <c r="P7" s="226">
        <v>0.52994988737241577</v>
      </c>
      <c r="Q7" s="226">
        <v>0.54249452238664508</v>
      </c>
      <c r="R7" s="226">
        <v>0.56430734218785727</v>
      </c>
      <c r="S7" s="226">
        <v>0.57657344918193409</v>
      </c>
      <c r="T7" s="226">
        <v>0.74533200771117458</v>
      </c>
      <c r="U7" s="226">
        <v>0.74623894915398759</v>
      </c>
      <c r="V7" s="226">
        <v>0.72167468380826838</v>
      </c>
      <c r="W7" s="226">
        <v>0.77951187682100187</v>
      </c>
      <c r="DA7" s="174" t="s">
        <v>2600</v>
      </c>
    </row>
    <row r="8" spans="1:105" ht="12" customHeight="1" x14ac:dyDescent="0.25">
      <c r="A8" s="202" t="s">
        <v>94</v>
      </c>
      <c r="B8" s="226">
        <v>3.039047448490185</v>
      </c>
      <c r="C8" s="226">
        <v>2.8824644776161499</v>
      </c>
      <c r="D8" s="226">
        <v>2.7759245712831042</v>
      </c>
      <c r="E8" s="226">
        <v>3.4543995467012629</v>
      </c>
      <c r="F8" s="226">
        <v>3.6976594268606249</v>
      </c>
      <c r="G8" s="226">
        <v>4.052763941887866</v>
      </c>
      <c r="H8" s="226">
        <v>4.5375130528149912</v>
      </c>
      <c r="I8" s="226">
        <v>4.5160934925635683</v>
      </c>
      <c r="J8" s="226">
        <v>3.9694269678467959</v>
      </c>
      <c r="K8" s="226">
        <v>3.176003401283892</v>
      </c>
      <c r="L8" s="226">
        <v>3.7858156083202239</v>
      </c>
      <c r="M8" s="226">
        <v>3.656798803615863</v>
      </c>
      <c r="N8" s="226">
        <v>3.5599051139344589</v>
      </c>
      <c r="O8" s="226">
        <v>3.4839766187630432</v>
      </c>
      <c r="P8" s="226">
        <v>3.5079446798100462</v>
      </c>
      <c r="Q8" s="226">
        <v>3.5909825041532382</v>
      </c>
      <c r="R8" s="226">
        <v>3.735370052856585</v>
      </c>
      <c r="S8" s="226">
        <v>3.8165641917688422</v>
      </c>
      <c r="T8" s="226">
        <v>4.9336428093345166</v>
      </c>
      <c r="U8" s="226">
        <v>4.9396462079294086</v>
      </c>
      <c r="V8" s="226">
        <v>4.7770457696875868</v>
      </c>
      <c r="W8" s="226">
        <v>5.1598926734394279</v>
      </c>
      <c r="DA8" s="174" t="s">
        <v>2601</v>
      </c>
    </row>
    <row r="9" spans="1:105" ht="12" customHeight="1" x14ac:dyDescent="0.25">
      <c r="A9" s="202" t="s">
        <v>95</v>
      </c>
      <c r="B9" s="226">
        <v>1.332832220096243</v>
      </c>
      <c r="C9" s="226">
        <v>1.264159771825327</v>
      </c>
      <c r="D9" s="226">
        <v>1.2174346639441489</v>
      </c>
      <c r="E9" s="226">
        <v>1.514992804477818</v>
      </c>
      <c r="F9" s="226">
        <v>1.6216790644420129</v>
      </c>
      <c r="G9" s="226">
        <v>1.7774169221595999</v>
      </c>
      <c r="H9" s="226">
        <v>1.990012890026986</v>
      </c>
      <c r="I9" s="226">
        <v>1.9806189333588931</v>
      </c>
      <c r="J9" s="226">
        <v>1.7408679027678671</v>
      </c>
      <c r="K9" s="226">
        <v>1.392896865256068</v>
      </c>
      <c r="L9" s="226">
        <v>1.66034163916041</v>
      </c>
      <c r="M9" s="226">
        <v>1.603758858812816</v>
      </c>
      <c r="N9" s="226">
        <v>1.561264283219552</v>
      </c>
      <c r="O9" s="226">
        <v>1.5279643935326821</v>
      </c>
      <c r="P9" s="226">
        <v>1.538476043830393</v>
      </c>
      <c r="Q9" s="226">
        <v>1.5748938654166551</v>
      </c>
      <c r="R9" s="226">
        <v>1.638217778700122</v>
      </c>
      <c r="S9" s="226">
        <v>1.673827016877365</v>
      </c>
      <c r="T9" s="226">
        <v>2.1637431498458639</v>
      </c>
      <c r="U9" s="226">
        <v>2.166376054798147</v>
      </c>
      <c r="V9" s="226">
        <v>2.0950645314462721</v>
      </c>
      <c r="W9" s="226">
        <v>2.2629693428496092</v>
      </c>
      <c r="DA9" s="174" t="s">
        <v>2602</v>
      </c>
    </row>
    <row r="10" spans="1:105" ht="12" customHeight="1" x14ac:dyDescent="0.25">
      <c r="A10" s="56" t="s">
        <v>96</v>
      </c>
      <c r="B10" s="262">
        <v>2.475027119541974</v>
      </c>
      <c r="C10" s="262">
        <v>2.3014612495555138</v>
      </c>
      <c r="D10" s="262">
        <v>2.1971148417677471</v>
      </c>
      <c r="E10" s="262">
        <v>2.8650173207782719</v>
      </c>
      <c r="F10" s="262">
        <v>3.0828004519218659</v>
      </c>
      <c r="G10" s="262">
        <v>3.4034906047879852</v>
      </c>
      <c r="H10" s="262">
        <v>3.7445814756317461</v>
      </c>
      <c r="I10" s="262">
        <v>3.547313230995349</v>
      </c>
      <c r="J10" s="262">
        <v>3.178866094219345</v>
      </c>
      <c r="K10" s="262">
        <v>2.4822405535707772</v>
      </c>
      <c r="L10" s="262">
        <v>2.9614367710567988</v>
      </c>
      <c r="M10" s="262">
        <v>2.8455840716547018</v>
      </c>
      <c r="N10" s="262">
        <v>2.8039858708180052</v>
      </c>
      <c r="O10" s="262">
        <v>2.6972222021098231</v>
      </c>
      <c r="P10" s="262">
        <v>2.7060206519367149</v>
      </c>
      <c r="Q10" s="262">
        <v>2.7649106204341241</v>
      </c>
      <c r="R10" s="262">
        <v>2.8730619973247449</v>
      </c>
      <c r="S10" s="262">
        <v>2.935706732319288</v>
      </c>
      <c r="T10" s="262">
        <v>3.8263301964786098</v>
      </c>
      <c r="U10" s="262">
        <v>3.8129136803782679</v>
      </c>
      <c r="V10" s="262">
        <v>3.6967496214120108</v>
      </c>
      <c r="W10" s="262">
        <v>3.984853858980189</v>
      </c>
      <c r="DA10" s="68" t="s">
        <v>2603</v>
      </c>
    </row>
    <row r="11" spans="1:105" ht="12" customHeight="1" x14ac:dyDescent="0.25">
      <c r="A11" s="37" t="s">
        <v>160</v>
      </c>
      <c r="B11" s="228">
        <v>0.41002800924374683</v>
      </c>
      <c r="C11" s="228">
        <v>0.25386738030957978</v>
      </c>
      <c r="D11" s="228">
        <v>0.18368344532437089</v>
      </c>
      <c r="E11" s="228">
        <v>0.45963164307299631</v>
      </c>
      <c r="F11" s="228">
        <v>0.43875249177539311</v>
      </c>
      <c r="G11" s="228">
        <v>0.49426004265567519</v>
      </c>
      <c r="H11" s="228">
        <v>0.65782726120594281</v>
      </c>
      <c r="I11" s="228">
        <v>0.42132734171169278</v>
      </c>
      <c r="J11" s="228">
        <v>0.31495444883026857</v>
      </c>
      <c r="K11" s="228">
        <v>0.29310197178090502</v>
      </c>
      <c r="L11" s="228">
        <v>0.31331522530403699</v>
      </c>
      <c r="M11" s="228">
        <v>0.2889979018615535</v>
      </c>
      <c r="N11" s="228">
        <v>0.27046795893337627</v>
      </c>
      <c r="O11" s="228">
        <v>0.23283370397190989</v>
      </c>
      <c r="P11" s="228">
        <v>0.17820903717246811</v>
      </c>
      <c r="Q11" s="228">
        <v>0.17344718768901971</v>
      </c>
      <c r="R11" s="228">
        <v>0.17273427191775159</v>
      </c>
      <c r="S11" s="228">
        <v>0.14930360823479119</v>
      </c>
      <c r="T11" s="228">
        <v>0.1524805865740593</v>
      </c>
      <c r="U11" s="228">
        <v>0.15134635783596009</v>
      </c>
      <c r="V11" s="228">
        <v>0.118379064672818</v>
      </c>
      <c r="W11" s="228">
        <v>0.12566915850598331</v>
      </c>
      <c r="DA11" s="69" t="s">
        <v>2604</v>
      </c>
    </row>
    <row r="12" spans="1:105" ht="12" customHeight="1" x14ac:dyDescent="0.25">
      <c r="A12" s="37" t="s">
        <v>162</v>
      </c>
      <c r="B12" s="228">
        <v>0.95291801864211423</v>
      </c>
      <c r="C12" s="228">
        <v>0.88582063529822475</v>
      </c>
      <c r="D12" s="228">
        <v>0.88004191679192822</v>
      </c>
      <c r="E12" s="228">
        <v>1.1738058987981139</v>
      </c>
      <c r="F12" s="228">
        <v>1.380262847584913</v>
      </c>
      <c r="G12" s="228">
        <v>1.570482640791514</v>
      </c>
      <c r="H12" s="228">
        <v>1.512188296149853</v>
      </c>
      <c r="I12" s="228">
        <v>1.161767299930536</v>
      </c>
      <c r="J12" s="228">
        <v>1.173064872201744</v>
      </c>
      <c r="K12" s="228">
        <v>0.73914225733654804</v>
      </c>
      <c r="L12" s="228">
        <v>0.94107615277717649</v>
      </c>
      <c r="M12" s="228">
        <v>0.82082557356238584</v>
      </c>
      <c r="N12" s="228">
        <v>0.95351898671783597</v>
      </c>
      <c r="O12" s="228">
        <v>0.73202212573463232</v>
      </c>
      <c r="P12" s="228">
        <v>0.71112651576112607</v>
      </c>
      <c r="Q12" s="228">
        <v>0.72394108573355931</v>
      </c>
      <c r="R12" s="228">
        <v>0.71823183996640283</v>
      </c>
      <c r="S12" s="228">
        <v>0.7663901598879872</v>
      </c>
      <c r="T12" s="228">
        <v>1.265916396481108</v>
      </c>
      <c r="U12" s="228">
        <v>1.172221812845037</v>
      </c>
      <c r="V12" s="228">
        <v>1.210034469967346</v>
      </c>
      <c r="W12" s="228">
        <v>1.260558250790714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1.112081091656113</v>
      </c>
      <c r="C15" s="228">
        <v>1.16177323394771</v>
      </c>
      <c r="D15" s="228">
        <v>1.133389479651447</v>
      </c>
      <c r="E15" s="228">
        <v>1.231579778907161</v>
      </c>
      <c r="F15" s="228">
        <v>1.2637851125615589</v>
      </c>
      <c r="G15" s="228">
        <v>1.3387479213407949</v>
      </c>
      <c r="H15" s="228">
        <v>1.5745659182759499</v>
      </c>
      <c r="I15" s="228">
        <v>1.9642185893531201</v>
      </c>
      <c r="J15" s="228">
        <v>1.690846773187332</v>
      </c>
      <c r="K15" s="228">
        <v>1.449996324453324</v>
      </c>
      <c r="L15" s="228">
        <v>1.7070453929755851</v>
      </c>
      <c r="M15" s="228">
        <v>1.735760596230763</v>
      </c>
      <c r="N15" s="228">
        <v>1.579998925166793</v>
      </c>
      <c r="O15" s="228">
        <v>1.732366372403281</v>
      </c>
      <c r="P15" s="228">
        <v>1.8166850990031209</v>
      </c>
      <c r="Q15" s="228">
        <v>1.867522347011545</v>
      </c>
      <c r="R15" s="228">
        <v>1.982095885440591</v>
      </c>
      <c r="S15" s="228">
        <v>2.0200129641965101</v>
      </c>
      <c r="T15" s="228">
        <v>2.4079332134234419</v>
      </c>
      <c r="U15" s="228">
        <v>2.4893455096972712</v>
      </c>
      <c r="V15" s="228">
        <v>2.3683360867718468</v>
      </c>
      <c r="W15" s="228">
        <v>2.5986264496834921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12.130640621194237</v>
      </c>
      <c r="C16" s="263">
        <f t="shared" si="0"/>
        <v>11.178943177764635</v>
      </c>
      <c r="D16" s="263">
        <f t="shared" si="0"/>
        <v>10.683153855563972</v>
      </c>
      <c r="E16" s="263">
        <f t="shared" si="0"/>
        <v>14.074131759077328</v>
      </c>
      <c r="F16" s="263">
        <f t="shared" si="0"/>
        <v>15.140967589503452</v>
      </c>
      <c r="G16" s="263">
        <f t="shared" si="0"/>
        <v>16.709224451610261</v>
      </c>
      <c r="H16" s="263">
        <f t="shared" si="0"/>
        <v>18.403445139655595</v>
      </c>
      <c r="I16" s="263">
        <f t="shared" si="0"/>
        <v>17.301318825554574</v>
      </c>
      <c r="J16" s="263">
        <f t="shared" si="0"/>
        <v>15.531272100533462</v>
      </c>
      <c r="K16" s="263">
        <f t="shared" si="0"/>
        <v>12.117626804027275</v>
      </c>
      <c r="L16" s="263">
        <f t="shared" si="0"/>
        <v>14.438552053873021</v>
      </c>
      <c r="M16" s="263">
        <f t="shared" si="0"/>
        <v>13.871289162825114</v>
      </c>
      <c r="N16" s="263">
        <f t="shared" si="0"/>
        <v>13.690898984534289</v>
      </c>
      <c r="O16" s="263">
        <f t="shared" si="0"/>
        <v>13.131898047968075</v>
      </c>
      <c r="P16" s="263">
        <f t="shared" si="0"/>
        <v>13.155454624895576</v>
      </c>
      <c r="Q16" s="263">
        <f t="shared" si="0"/>
        <v>13.435716854124744</v>
      </c>
      <c r="R16" s="263">
        <f t="shared" si="0"/>
        <v>13.956489461437824</v>
      </c>
      <c r="S16" s="263">
        <f t="shared" si="0"/>
        <v>14.256528700338581</v>
      </c>
      <c r="T16" s="263">
        <f t="shared" si="0"/>
        <v>18.599591802773602</v>
      </c>
      <c r="U16" s="263">
        <f t="shared" si="0"/>
        <v>18.520367857804061</v>
      </c>
      <c r="V16" s="263">
        <f t="shared" si="0"/>
        <v>17.956764563763656</v>
      </c>
      <c r="W16" s="263">
        <f t="shared" si="0"/>
        <v>19.351186741789917</v>
      </c>
      <c r="DA16" s="70"/>
    </row>
    <row r="17" spans="1:105" ht="12" customHeight="1" x14ac:dyDescent="0.25">
      <c r="A17" s="169" t="s">
        <v>2558</v>
      </c>
      <c r="B17" s="353">
        <v>7.5195774226315546</v>
      </c>
      <c r="C17" s="353">
        <v>6.2934689714813761</v>
      </c>
      <c r="D17" s="353">
        <v>5.6411361152352058</v>
      </c>
      <c r="E17" s="353">
        <v>8.7978579030626491</v>
      </c>
      <c r="F17" s="353">
        <v>9.4832684096066835</v>
      </c>
      <c r="G17" s="353">
        <v>10.66881871543144</v>
      </c>
      <c r="H17" s="353">
        <v>11.400103593332391</v>
      </c>
      <c r="I17" s="353">
        <v>8.2364352909827492</v>
      </c>
      <c r="J17" s="353">
        <v>7.7309532220303616</v>
      </c>
      <c r="K17" s="353">
        <v>5.5000970752946614</v>
      </c>
      <c r="L17" s="353">
        <v>6.4893250993902338</v>
      </c>
      <c r="M17" s="353">
        <v>5.8889497607986829</v>
      </c>
      <c r="N17" s="353">
        <v>6.5102264925467264</v>
      </c>
      <c r="O17" s="353">
        <v>5.1872702560219199</v>
      </c>
      <c r="P17" s="353">
        <v>4.9112485004929516</v>
      </c>
      <c r="Q17" s="353">
        <v>4.7612096399860278</v>
      </c>
      <c r="R17" s="353">
        <v>4.7359251184782174</v>
      </c>
      <c r="S17" s="353">
        <v>4.8382571991747261</v>
      </c>
      <c r="T17" s="353">
        <v>7.5748664145379818</v>
      </c>
      <c r="U17" s="353">
        <v>7.0039673544113796</v>
      </c>
      <c r="V17" s="353">
        <v>6.8720405969827478</v>
      </c>
      <c r="W17" s="353">
        <v>7.2055713546366569</v>
      </c>
      <c r="DA17" s="170" t="s">
        <v>2609</v>
      </c>
    </row>
    <row r="18" spans="1:105" ht="12" customHeight="1" x14ac:dyDescent="0.25">
      <c r="A18" s="59" t="s">
        <v>30</v>
      </c>
      <c r="B18" s="232">
        <v>0.21293132247932089</v>
      </c>
      <c r="C18" s="232">
        <v>0.34482039597996672</v>
      </c>
      <c r="D18" s="232">
        <v>0</v>
      </c>
      <c r="E18" s="232">
        <v>0</v>
      </c>
      <c r="F18" s="232">
        <v>0</v>
      </c>
      <c r="G18" s="232">
        <v>0</v>
      </c>
      <c r="H18" s="232">
        <v>8.5848289480961279E-2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1.032851338859292E-3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0.90423799892597645</v>
      </c>
      <c r="C19" s="232">
        <v>0.44083624618483042</v>
      </c>
      <c r="D19" s="232">
        <v>0.43242279644869369</v>
      </c>
      <c r="E19" s="232">
        <v>0.97970335236567874</v>
      </c>
      <c r="F19" s="232">
        <v>1.1374873826185981</v>
      </c>
      <c r="G19" s="232">
        <v>1.1391952378567829</v>
      </c>
      <c r="H19" s="232">
        <v>1.433210400485833</v>
      </c>
      <c r="I19" s="232">
        <v>0.73773128696502999</v>
      </c>
      <c r="J19" s="232">
        <v>0.80493418131339567</v>
      </c>
      <c r="K19" s="232">
        <v>0.73859499619208691</v>
      </c>
      <c r="L19" s="232">
        <v>0.59025314649570426</v>
      </c>
      <c r="M19" s="232">
        <v>0.73336919010365464</v>
      </c>
      <c r="N19" s="232">
        <v>0.89650558285344817</v>
      </c>
      <c r="O19" s="232">
        <v>0.71963773206499293</v>
      </c>
      <c r="P19" s="232">
        <v>0.84042458157679667</v>
      </c>
      <c r="Q19" s="232">
        <v>0.55751132271052528</v>
      </c>
      <c r="R19" s="232">
        <v>0.55596187732258373</v>
      </c>
      <c r="S19" s="232">
        <v>0.53577808245141578</v>
      </c>
      <c r="T19" s="232">
        <v>1.038274570763698</v>
      </c>
      <c r="U19" s="232">
        <v>0.84068271176878062</v>
      </c>
      <c r="V19" s="232">
        <v>0.6177077779884832</v>
      </c>
      <c r="W19" s="232">
        <v>0.68789644707578057</v>
      </c>
      <c r="DA19" s="71" t="s">
        <v>2611</v>
      </c>
    </row>
    <row r="20" spans="1:105" ht="12" customHeight="1" x14ac:dyDescent="0.25">
      <c r="A20" s="59" t="s">
        <v>160</v>
      </c>
      <c r="B20" s="232">
        <v>1.748322875453024</v>
      </c>
      <c r="C20" s="232">
        <v>1.097831674969008</v>
      </c>
      <c r="D20" s="232">
        <v>0.84030840302111154</v>
      </c>
      <c r="E20" s="232">
        <v>2.0249681478386412</v>
      </c>
      <c r="F20" s="232">
        <v>2.0198992622078391</v>
      </c>
      <c r="G20" s="232">
        <v>2.2933286758007201</v>
      </c>
      <c r="H20" s="232">
        <v>3.008845062766861</v>
      </c>
      <c r="I20" s="232">
        <v>1.99956512003667</v>
      </c>
      <c r="J20" s="232">
        <v>1.494167716743346</v>
      </c>
      <c r="K20" s="232">
        <v>1.375597054181551</v>
      </c>
      <c r="L20" s="232">
        <v>1.500392289467271</v>
      </c>
      <c r="M20" s="232">
        <v>1.366716859041599</v>
      </c>
      <c r="N20" s="232">
        <v>1.264059883566492</v>
      </c>
      <c r="O20" s="232">
        <v>1.098052625670153</v>
      </c>
      <c r="P20" s="232">
        <v>0.83165347939316991</v>
      </c>
      <c r="Q20" s="232">
        <v>0.82849475829432007</v>
      </c>
      <c r="R20" s="232">
        <v>0.82633253779391957</v>
      </c>
      <c r="S20" s="232">
        <v>0.7158645391986983</v>
      </c>
      <c r="T20" s="232">
        <v>0.7179288317524567</v>
      </c>
      <c r="U20" s="232">
        <v>0.72002413224860806</v>
      </c>
      <c r="V20" s="232">
        <v>0.56977048965047949</v>
      </c>
      <c r="W20" s="232">
        <v>0.60401520891059157</v>
      </c>
      <c r="DA20" s="71" t="s">
        <v>2612</v>
      </c>
    </row>
    <row r="21" spans="1:105" ht="12" customHeight="1" x14ac:dyDescent="0.25">
      <c r="A21" s="59" t="s">
        <v>70</v>
      </c>
      <c r="B21" s="232">
        <v>0.68822049186817269</v>
      </c>
      <c r="C21" s="232">
        <v>0.67103724914105223</v>
      </c>
      <c r="D21" s="232">
        <v>0.43882350276756421</v>
      </c>
      <c r="E21" s="232">
        <v>0.74565758555917694</v>
      </c>
      <c r="F21" s="232">
        <v>0.1236762069058182</v>
      </c>
      <c r="G21" s="232">
        <v>0.123861897807564</v>
      </c>
      <c r="H21" s="232">
        <v>0.1212003855765455</v>
      </c>
      <c r="I21" s="232">
        <v>0.1175650830830631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3.965864733905061</v>
      </c>
      <c r="C22" s="232">
        <v>3.738943405206518</v>
      </c>
      <c r="D22" s="232">
        <v>3.9295814129978361</v>
      </c>
      <c r="E22" s="232">
        <v>5.0475288172991517</v>
      </c>
      <c r="F22" s="232">
        <v>6.2022055578744268</v>
      </c>
      <c r="G22" s="232">
        <v>7.1124329039663774</v>
      </c>
      <c r="H22" s="232">
        <v>6.7509994550221917</v>
      </c>
      <c r="I22" s="232">
        <v>5.3815738008979874</v>
      </c>
      <c r="J22" s="232">
        <v>5.4318513239736186</v>
      </c>
      <c r="K22" s="232">
        <v>3.3859050249210241</v>
      </c>
      <c r="L22" s="232">
        <v>4.3986796634272576</v>
      </c>
      <c r="M22" s="232">
        <v>3.7888637116534292</v>
      </c>
      <c r="N22" s="232">
        <v>4.3496610261267854</v>
      </c>
      <c r="O22" s="232">
        <v>3.3695798982867742</v>
      </c>
      <c r="P22" s="232">
        <v>3.2391704395229861</v>
      </c>
      <c r="Q22" s="232">
        <v>3.3752035589811831</v>
      </c>
      <c r="R22" s="232">
        <v>3.3536307033617141</v>
      </c>
      <c r="S22" s="232">
        <v>3.5866145775246121</v>
      </c>
      <c r="T22" s="232">
        <v>5.8176301606829677</v>
      </c>
      <c r="U22" s="232">
        <v>5.4432605103939924</v>
      </c>
      <c r="V22" s="232">
        <v>5.6845623293437857</v>
      </c>
      <c r="W22" s="232">
        <v>5.9136596986502852</v>
      </c>
      <c r="DA22" s="71" t="s">
        <v>2614</v>
      </c>
    </row>
    <row r="23" spans="1:105" ht="12" customHeight="1" x14ac:dyDescent="0.25">
      <c r="A23" s="60" t="s">
        <v>2565</v>
      </c>
      <c r="B23" s="331">
        <v>4.6110631985626824</v>
      </c>
      <c r="C23" s="331">
        <v>4.8854742062832592</v>
      </c>
      <c r="D23" s="331">
        <v>5.0420177403287676</v>
      </c>
      <c r="E23" s="331">
        <v>5.2762738560146794</v>
      </c>
      <c r="F23" s="331">
        <v>5.6576991798967686</v>
      </c>
      <c r="G23" s="331">
        <v>6.0404057361788217</v>
      </c>
      <c r="H23" s="331">
        <v>7.0033415463232052</v>
      </c>
      <c r="I23" s="331">
        <v>9.0648835345718268</v>
      </c>
      <c r="J23" s="331">
        <v>7.8003188785031004</v>
      </c>
      <c r="K23" s="331">
        <v>6.6175297287326122</v>
      </c>
      <c r="L23" s="331">
        <v>7.9492269544827883</v>
      </c>
      <c r="M23" s="331">
        <v>7.9823394020264304</v>
      </c>
      <c r="N23" s="331">
        <v>7.1806724919875631</v>
      </c>
      <c r="O23" s="331">
        <v>7.9446277919461554</v>
      </c>
      <c r="P23" s="331">
        <v>8.2442061244026252</v>
      </c>
      <c r="Q23" s="331">
        <v>8.6745072141387158</v>
      </c>
      <c r="R23" s="331">
        <v>9.2205643429596069</v>
      </c>
      <c r="S23" s="331">
        <v>9.4182715011638543</v>
      </c>
      <c r="T23" s="331">
        <v>11.02472538823562</v>
      </c>
      <c r="U23" s="331">
        <v>11.51640050339268</v>
      </c>
      <c r="V23" s="331">
        <v>11.08472396678091</v>
      </c>
      <c r="W23" s="331">
        <v>12.14561538715326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5.0549113976896027</v>
      </c>
      <c r="C24" s="263">
        <f t="shared" si="1"/>
        <v>4.655532355955815</v>
      </c>
      <c r="D24" s="263">
        <f t="shared" si="1"/>
        <v>4.4251490585680653</v>
      </c>
      <c r="E24" s="263">
        <f t="shared" si="1"/>
        <v>5.8950061603978066</v>
      </c>
      <c r="F24" s="263">
        <f t="shared" si="1"/>
        <v>6.3587703694738424</v>
      </c>
      <c r="G24" s="263">
        <f t="shared" si="1"/>
        <v>7.032168985958986</v>
      </c>
      <c r="H24" s="263">
        <f t="shared" si="1"/>
        <v>7.6899940367739497</v>
      </c>
      <c r="I24" s="263">
        <f t="shared" si="1"/>
        <v>7.0717656480113362</v>
      </c>
      <c r="J24" s="263">
        <f t="shared" si="1"/>
        <v>6.4286791149413736</v>
      </c>
      <c r="K24" s="263">
        <f t="shared" si="1"/>
        <v>4.9028630338103198</v>
      </c>
      <c r="L24" s="263">
        <f t="shared" si="1"/>
        <v>5.8693616288685693</v>
      </c>
      <c r="M24" s="263">
        <f t="shared" si="1"/>
        <v>5.5780483265267522</v>
      </c>
      <c r="N24" s="263">
        <f t="shared" si="1"/>
        <v>5.5947771404845019</v>
      </c>
      <c r="O24" s="263">
        <f t="shared" si="1"/>
        <v>5.2264465700639668</v>
      </c>
      <c r="P24" s="263">
        <f t="shared" si="1"/>
        <v>5.1872158659795575</v>
      </c>
      <c r="Q24" s="263">
        <f t="shared" si="1"/>
        <v>5.2864123509569296</v>
      </c>
      <c r="R24" s="263">
        <f t="shared" si="1"/>
        <v>5.4585657382330748</v>
      </c>
      <c r="S24" s="263">
        <f t="shared" si="1"/>
        <v>5.5867740121122784</v>
      </c>
      <c r="T24" s="263">
        <f t="shared" si="1"/>
        <v>7.4705672890386428</v>
      </c>
      <c r="U24" s="263">
        <f t="shared" si="1"/>
        <v>7.3700074529002553</v>
      </c>
      <c r="V24" s="263">
        <f t="shared" si="1"/>
        <v>7.1856281996036984</v>
      </c>
      <c r="W24" s="263">
        <f t="shared" si="1"/>
        <v>7.7085154969985794</v>
      </c>
      <c r="DA24" s="70"/>
    </row>
    <row r="25" spans="1:105" ht="12" customHeight="1" x14ac:dyDescent="0.25">
      <c r="A25" s="169" t="s">
        <v>2568</v>
      </c>
      <c r="B25" s="354">
        <v>3.5571166145750901</v>
      </c>
      <c r="C25" s="354">
        <v>3.2349095028209449</v>
      </c>
      <c r="D25" s="354">
        <v>3.0570344069679969</v>
      </c>
      <c r="E25" s="354">
        <v>4.1925050617681174</v>
      </c>
      <c r="F25" s="354">
        <v>4.5363786190464106</v>
      </c>
      <c r="G25" s="354">
        <v>5.0347639463075087</v>
      </c>
      <c r="H25" s="354">
        <v>5.4536803582242026</v>
      </c>
      <c r="I25" s="354">
        <v>4.8460086014803272</v>
      </c>
      <c r="J25" s="354">
        <v>4.4723467097501706</v>
      </c>
      <c r="K25" s="354">
        <v>3.3375694981795192</v>
      </c>
      <c r="L25" s="354">
        <v>4.0035220972111736</v>
      </c>
      <c r="M25" s="354">
        <v>3.775794737601609</v>
      </c>
      <c r="N25" s="354">
        <v>3.840277614429823</v>
      </c>
      <c r="O25" s="354">
        <v>3.50936840905378</v>
      </c>
      <c r="P25" s="354">
        <v>3.4583250441254578</v>
      </c>
      <c r="Q25" s="354">
        <v>3.516596330595581</v>
      </c>
      <c r="R25" s="354">
        <v>3.6175883027046121</v>
      </c>
      <c r="S25" s="354">
        <v>3.7057800385917301</v>
      </c>
      <c r="T25" s="354">
        <v>5.0390210276458314</v>
      </c>
      <c r="U25" s="354">
        <v>4.9355024160197987</v>
      </c>
      <c r="V25" s="354">
        <v>4.8312608019864003</v>
      </c>
      <c r="W25" s="354">
        <v>5.1654619716092629</v>
      </c>
      <c r="DA25" s="170" t="s">
        <v>2616</v>
      </c>
    </row>
    <row r="26" spans="1:105" ht="12" customHeight="1" x14ac:dyDescent="0.25">
      <c r="A26" s="61" t="s">
        <v>2570</v>
      </c>
      <c r="B26" s="265">
        <v>1.4977947831145131</v>
      </c>
      <c r="C26" s="265">
        <v>1.4206228531348699</v>
      </c>
      <c r="D26" s="265">
        <v>1.368114651600068</v>
      </c>
      <c r="E26" s="265">
        <v>1.7025010986296889</v>
      </c>
      <c r="F26" s="265">
        <v>1.8223917504274321</v>
      </c>
      <c r="G26" s="265">
        <v>1.9974050396514771</v>
      </c>
      <c r="H26" s="265">
        <v>2.2363136785497471</v>
      </c>
      <c r="I26" s="265">
        <v>2.225757046531009</v>
      </c>
      <c r="J26" s="265">
        <v>1.956332405191203</v>
      </c>
      <c r="K26" s="265">
        <v>1.5652935356308011</v>
      </c>
      <c r="L26" s="265">
        <v>1.8658395316573959</v>
      </c>
      <c r="M26" s="265">
        <v>1.802253588925143</v>
      </c>
      <c r="N26" s="265">
        <v>1.754499526054679</v>
      </c>
      <c r="O26" s="265">
        <v>1.7170781610101871</v>
      </c>
      <c r="P26" s="265">
        <v>1.7288908218540999</v>
      </c>
      <c r="Q26" s="265">
        <v>1.7698160203613491</v>
      </c>
      <c r="R26" s="265">
        <v>1.8409774355284629</v>
      </c>
      <c r="S26" s="265">
        <v>1.8809939735205481</v>
      </c>
      <c r="T26" s="265">
        <v>2.4315462613928109</v>
      </c>
      <c r="U26" s="265">
        <v>2.4345050368804571</v>
      </c>
      <c r="V26" s="265">
        <v>2.3543673976172981</v>
      </c>
      <c r="W26" s="265">
        <v>2.5430535253893169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14.853845658605188</v>
      </c>
      <c r="C27" s="263">
        <f t="shared" si="2"/>
        <v>13.688501850324048</v>
      </c>
      <c r="D27" s="263">
        <f t="shared" si="2"/>
        <v>13.081412884364049</v>
      </c>
      <c r="E27" s="263">
        <f t="shared" si="2"/>
        <v>17.233630725400815</v>
      </c>
      <c r="F27" s="263">
        <f t="shared" si="2"/>
        <v>18.539960313677689</v>
      </c>
      <c r="G27" s="263">
        <f t="shared" si="2"/>
        <v>20.460274838706439</v>
      </c>
      <c r="H27" s="263">
        <f t="shared" si="2"/>
        <v>22.534830783251742</v>
      </c>
      <c r="I27" s="263">
        <f t="shared" si="2"/>
        <v>21.185288357821932</v>
      </c>
      <c r="J27" s="263">
        <f t="shared" si="2"/>
        <v>19.017884204734855</v>
      </c>
      <c r="K27" s="263">
        <f t="shared" si="2"/>
        <v>14.837910372278291</v>
      </c>
      <c r="L27" s="263">
        <f t="shared" si="2"/>
        <v>17.679859657803693</v>
      </c>
      <c r="M27" s="263">
        <f t="shared" si="2"/>
        <v>16.985252036112382</v>
      </c>
      <c r="N27" s="263">
        <f t="shared" si="2"/>
        <v>16.764366103511378</v>
      </c>
      <c r="O27" s="263">
        <f t="shared" si="2"/>
        <v>16.079875160777231</v>
      </c>
      <c r="P27" s="263">
        <f t="shared" si="2"/>
        <v>16.108719948851736</v>
      </c>
      <c r="Q27" s="263">
        <f t="shared" si="2"/>
        <v>16.451898188724172</v>
      </c>
      <c r="R27" s="263">
        <f t="shared" si="2"/>
        <v>17.089578932372852</v>
      </c>
      <c r="S27" s="263">
        <f t="shared" si="2"/>
        <v>17.456973918781941</v>
      </c>
      <c r="T27" s="263">
        <f t="shared" si="2"/>
        <v>22.775010370743189</v>
      </c>
      <c r="U27" s="263">
        <f t="shared" si="2"/>
        <v>22.678001458535576</v>
      </c>
      <c r="V27" s="263">
        <f t="shared" si="2"/>
        <v>21.987874976037141</v>
      </c>
      <c r="W27" s="263">
        <f t="shared" si="2"/>
        <v>23.695330704232553</v>
      </c>
      <c r="DA27" s="70"/>
    </row>
    <row r="28" spans="1:105" ht="12" customHeight="1" x14ac:dyDescent="0.25">
      <c r="A28" s="169" t="s">
        <v>2573</v>
      </c>
      <c r="B28" s="353">
        <v>9.2076458236304752</v>
      </c>
      <c r="C28" s="353">
        <v>7.7062885365078078</v>
      </c>
      <c r="D28" s="353">
        <v>6.9075136104920887</v>
      </c>
      <c r="E28" s="353">
        <v>10.772887228239981</v>
      </c>
      <c r="F28" s="353">
        <v>11.61216539951838</v>
      </c>
      <c r="G28" s="353">
        <v>13.0638596515487</v>
      </c>
      <c r="H28" s="353">
        <v>13.95931052244782</v>
      </c>
      <c r="I28" s="353">
        <v>10.085430968550311</v>
      </c>
      <c r="J28" s="353">
        <v>9.4664733330984028</v>
      </c>
      <c r="K28" s="353">
        <v>6.7348127452587683</v>
      </c>
      <c r="L28" s="353">
        <v>7.946112366600282</v>
      </c>
      <c r="M28" s="353">
        <v>7.2109588907738971</v>
      </c>
      <c r="N28" s="353">
        <v>7.9717059092408906</v>
      </c>
      <c r="O28" s="353">
        <v>6.351759497169696</v>
      </c>
      <c r="P28" s="353">
        <v>6.0137736740730041</v>
      </c>
      <c r="Q28" s="353">
        <v>5.8300526203910534</v>
      </c>
      <c r="R28" s="353">
        <v>5.7990919818100606</v>
      </c>
      <c r="S28" s="353">
        <v>5.9243965704180317</v>
      </c>
      <c r="T28" s="353">
        <v>9.2753466300465064</v>
      </c>
      <c r="U28" s="353">
        <v>8.5762865564220974</v>
      </c>
      <c r="V28" s="353">
        <v>8.4147435881421409</v>
      </c>
      <c r="W28" s="353">
        <v>8.823148597514276</v>
      </c>
      <c r="DA28" s="170" t="s">
        <v>2618</v>
      </c>
    </row>
    <row r="29" spans="1:105" ht="12" customHeight="1" x14ac:dyDescent="0.25">
      <c r="A29" s="59" t="s">
        <v>30</v>
      </c>
      <c r="B29" s="232">
        <v>0.26073223160733161</v>
      </c>
      <c r="C29" s="232">
        <v>0.42222905630200019</v>
      </c>
      <c r="D29" s="232">
        <v>0</v>
      </c>
      <c r="E29" s="232">
        <v>0</v>
      </c>
      <c r="F29" s="232">
        <v>0</v>
      </c>
      <c r="G29" s="232">
        <v>0</v>
      </c>
      <c r="H29" s="232">
        <v>0.1051203544664832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1.2647159251338259E-3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1.107230202766502</v>
      </c>
      <c r="C30" s="232">
        <v>0.53979948512428211</v>
      </c>
      <c r="D30" s="232">
        <v>0.52949730177391063</v>
      </c>
      <c r="E30" s="232">
        <v>1.1996367579987901</v>
      </c>
      <c r="F30" s="232">
        <v>1.392841693002365</v>
      </c>
      <c r="G30" s="232">
        <v>1.394932944314428</v>
      </c>
      <c r="H30" s="232">
        <v>1.7549515107989779</v>
      </c>
      <c r="I30" s="232">
        <v>0.90334443301840384</v>
      </c>
      <c r="J30" s="232">
        <v>0.9856336914041578</v>
      </c>
      <c r="K30" s="232">
        <v>0.90440203615357539</v>
      </c>
      <c r="L30" s="232">
        <v>0.7227589548926987</v>
      </c>
      <c r="M30" s="232">
        <v>0.89800308992284239</v>
      </c>
      <c r="N30" s="232">
        <v>1.097761938187896</v>
      </c>
      <c r="O30" s="232">
        <v>0.88118905967141969</v>
      </c>
      <c r="P30" s="232">
        <v>1.029091324379751</v>
      </c>
      <c r="Q30" s="232">
        <v>0.68266692576799004</v>
      </c>
      <c r="R30" s="232">
        <v>0.68076964570112297</v>
      </c>
      <c r="S30" s="232">
        <v>0.65605479483846818</v>
      </c>
      <c r="T30" s="232">
        <v>1.271356617261671</v>
      </c>
      <c r="U30" s="232">
        <v>1.0294074021658539</v>
      </c>
      <c r="V30" s="232">
        <v>0.75637687100630602</v>
      </c>
      <c r="W30" s="232">
        <v>0.84232218009279269</v>
      </c>
      <c r="DA30" s="71" t="s">
        <v>2620</v>
      </c>
    </row>
    <row r="31" spans="1:105" ht="12" customHeight="1" x14ac:dyDescent="0.25">
      <c r="A31" s="59" t="s">
        <v>160</v>
      </c>
      <c r="B31" s="232">
        <v>2.1408035209628862</v>
      </c>
      <c r="C31" s="232">
        <v>1.344283683635521</v>
      </c>
      <c r="D31" s="232">
        <v>1.02894906492381</v>
      </c>
      <c r="E31" s="232">
        <v>2.4795528340881301</v>
      </c>
      <c r="F31" s="232">
        <v>2.4733460353565371</v>
      </c>
      <c r="G31" s="232">
        <v>2.808157562204963</v>
      </c>
      <c r="H31" s="232">
        <v>3.6843000768573808</v>
      </c>
      <c r="I31" s="232">
        <v>2.448447085759188</v>
      </c>
      <c r="J31" s="232">
        <v>1.829593122542873</v>
      </c>
      <c r="K31" s="232">
        <v>1.6844045561406751</v>
      </c>
      <c r="L31" s="232">
        <v>1.83721504832727</v>
      </c>
      <c r="M31" s="232">
        <v>1.67353084780604</v>
      </c>
      <c r="N31" s="232">
        <v>1.5478284288569299</v>
      </c>
      <c r="O31" s="232">
        <v>1.3445542355144731</v>
      </c>
      <c r="P31" s="232">
        <v>1.018351199256943</v>
      </c>
      <c r="Q31" s="232">
        <v>1.0144833775032489</v>
      </c>
      <c r="R31" s="232">
        <v>1.0118357605639829</v>
      </c>
      <c r="S31" s="232">
        <v>0.87656882350861021</v>
      </c>
      <c r="T31" s="232">
        <v>0.87909652867647747</v>
      </c>
      <c r="U31" s="232">
        <v>0.88166220275339791</v>
      </c>
      <c r="V31" s="232">
        <v>0.69767815059242366</v>
      </c>
      <c r="W31" s="232">
        <v>0.73961045989052077</v>
      </c>
      <c r="DA31" s="71" t="s">
        <v>2621</v>
      </c>
    </row>
    <row r="32" spans="1:105" ht="12" customHeight="1" x14ac:dyDescent="0.25">
      <c r="A32" s="59" t="s">
        <v>70</v>
      </c>
      <c r="B32" s="232">
        <v>0.84271896963449733</v>
      </c>
      <c r="C32" s="232">
        <v>0.82167826425434976</v>
      </c>
      <c r="D32" s="232">
        <v>0.53733490134803774</v>
      </c>
      <c r="E32" s="232">
        <v>0.91305010476633919</v>
      </c>
      <c r="F32" s="232">
        <v>0.15144025335406311</v>
      </c>
      <c r="G32" s="232">
        <v>0.15166762996844571</v>
      </c>
      <c r="H32" s="232">
        <v>0.14840863539985161</v>
      </c>
      <c r="I32" s="232">
        <v>0.14395724459150591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4.8561608986592573</v>
      </c>
      <c r="C33" s="232">
        <v>4.5782980471916543</v>
      </c>
      <c r="D33" s="232">
        <v>4.8117323424463301</v>
      </c>
      <c r="E33" s="232">
        <v>6.1806475313867164</v>
      </c>
      <c r="F33" s="232">
        <v>7.5945374178054177</v>
      </c>
      <c r="G33" s="232">
        <v>8.7091015150608673</v>
      </c>
      <c r="H33" s="232">
        <v>8.2665299449251286</v>
      </c>
      <c r="I33" s="232">
        <v>6.589682205181207</v>
      </c>
      <c r="J33" s="232">
        <v>6.6512465191513712</v>
      </c>
      <c r="K33" s="232">
        <v>4.1460061529645174</v>
      </c>
      <c r="L33" s="232">
        <v>5.3861383633803133</v>
      </c>
      <c r="M33" s="232">
        <v>4.6394249530450153</v>
      </c>
      <c r="N33" s="232">
        <v>5.3261155421960664</v>
      </c>
      <c r="O33" s="232">
        <v>4.1260162019838029</v>
      </c>
      <c r="P33" s="232">
        <v>3.9663311504363099</v>
      </c>
      <c r="Q33" s="232">
        <v>4.1329023171198136</v>
      </c>
      <c r="R33" s="232">
        <v>4.1064865755449551</v>
      </c>
      <c r="S33" s="232">
        <v>4.3917729520709532</v>
      </c>
      <c r="T33" s="232">
        <v>7.1236287681832238</v>
      </c>
      <c r="U33" s="232">
        <v>6.6652169515028463</v>
      </c>
      <c r="V33" s="232">
        <v>6.9606885665434106</v>
      </c>
      <c r="W33" s="232">
        <v>7.2412159575309634</v>
      </c>
      <c r="DA33" s="71" t="s">
        <v>2623</v>
      </c>
    </row>
    <row r="34" spans="1:105" ht="12" customHeight="1" x14ac:dyDescent="0.25">
      <c r="A34" s="60" t="s">
        <v>2580</v>
      </c>
      <c r="B34" s="331">
        <v>5.6461998349747136</v>
      </c>
      <c r="C34" s="331">
        <v>5.9822133138162394</v>
      </c>
      <c r="D34" s="331">
        <v>6.1738992738719602</v>
      </c>
      <c r="E34" s="331">
        <v>6.4607434971608333</v>
      </c>
      <c r="F34" s="331">
        <v>6.9277949141593078</v>
      </c>
      <c r="G34" s="331">
        <v>7.3964151871577402</v>
      </c>
      <c r="H34" s="331">
        <v>8.5755202608039234</v>
      </c>
      <c r="I34" s="331">
        <v>11.099857389271619</v>
      </c>
      <c r="J34" s="331">
        <v>9.5514108716364508</v>
      </c>
      <c r="K34" s="331">
        <v>8.1030976270195225</v>
      </c>
      <c r="L34" s="331">
        <v>9.7337472912034109</v>
      </c>
      <c r="M34" s="331">
        <v>9.7742931453384845</v>
      </c>
      <c r="N34" s="331">
        <v>8.7926601942704856</v>
      </c>
      <c r="O34" s="331">
        <v>9.7281156636075359</v>
      </c>
      <c r="P34" s="331">
        <v>10.09494627477873</v>
      </c>
      <c r="Q34" s="331">
        <v>10.62184556833312</v>
      </c>
      <c r="R34" s="331">
        <v>11.290486950562791</v>
      </c>
      <c r="S34" s="331">
        <v>11.53257734836391</v>
      </c>
      <c r="T34" s="331">
        <v>13.499663740696681</v>
      </c>
      <c r="U34" s="331">
        <v>14.10171490211348</v>
      </c>
      <c r="V34" s="331">
        <v>13.573131387895</v>
      </c>
      <c r="W34" s="331">
        <v>14.872182106718279</v>
      </c>
      <c r="DA34" s="72" t="s">
        <v>2624</v>
      </c>
    </row>
    <row r="35" spans="1:105" ht="12" customHeight="1" x14ac:dyDescent="0.25">
      <c r="A35" s="39" t="s">
        <v>2582</v>
      </c>
      <c r="B35" s="230">
        <v>12.87802682733264</v>
      </c>
      <c r="C35" s="230">
        <v>11.561357635045409</v>
      </c>
      <c r="D35" s="230">
        <v>10.9246018487872</v>
      </c>
      <c r="E35" s="230">
        <v>18.25293058496197</v>
      </c>
      <c r="F35" s="230">
        <v>19.401051984597899</v>
      </c>
      <c r="G35" s="230">
        <v>21.32376647818964</v>
      </c>
      <c r="H35" s="230">
        <v>22.45253304622894</v>
      </c>
      <c r="I35" s="230">
        <v>20.392828258062359</v>
      </c>
      <c r="J35" s="230">
        <v>22.208755728629551</v>
      </c>
      <c r="K35" s="230">
        <v>14.55236796259296</v>
      </c>
      <c r="L35" s="230">
        <v>17.287906955251799</v>
      </c>
      <c r="M35" s="230">
        <v>16.632591314948009</v>
      </c>
      <c r="N35" s="230">
        <v>16.505518474852991</v>
      </c>
      <c r="O35" s="230">
        <v>15.33166211354083</v>
      </c>
      <c r="P35" s="230">
        <v>14.834274510851939</v>
      </c>
      <c r="Q35" s="230">
        <v>15.129772329274619</v>
      </c>
      <c r="R35" s="230">
        <v>15.706193154970199</v>
      </c>
      <c r="S35" s="230">
        <v>15.832709634178711</v>
      </c>
      <c r="T35" s="230">
        <v>20.18451858027581</v>
      </c>
      <c r="U35" s="230">
        <v>19.874347619868669</v>
      </c>
      <c r="V35" s="230">
        <v>19.50750408183843</v>
      </c>
      <c r="W35" s="230">
        <v>20.804797309042559</v>
      </c>
      <c r="DA35" s="92" t="s">
        <v>2625</v>
      </c>
    </row>
    <row r="36" spans="1:105" ht="12" customHeight="1" x14ac:dyDescent="0.25">
      <c r="A36" s="64" t="s">
        <v>30</v>
      </c>
      <c r="B36" s="231">
        <v>0.36042965707663499</v>
      </c>
      <c r="C36" s="231">
        <v>0.627159409035837</v>
      </c>
      <c r="D36" s="231">
        <v>0</v>
      </c>
      <c r="E36" s="231">
        <v>0</v>
      </c>
      <c r="F36" s="231">
        <v>0</v>
      </c>
      <c r="G36" s="231">
        <v>0</v>
      </c>
      <c r="H36" s="231">
        <v>0.1226485897877258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2.0153996556412802E-3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1.545863587138874</v>
      </c>
      <c r="C38" s="231">
        <v>0.80978501953363158</v>
      </c>
      <c r="D38" s="231">
        <v>0.83724487612506548</v>
      </c>
      <c r="E38" s="231">
        <v>1.2995594137933251</v>
      </c>
      <c r="F38" s="231">
        <v>1.534112631802113</v>
      </c>
      <c r="G38" s="231">
        <v>1.5285385258874491</v>
      </c>
      <c r="H38" s="231">
        <v>2.0679894107662382</v>
      </c>
      <c r="I38" s="231">
        <v>1.240747367712068</v>
      </c>
      <c r="J38" s="231">
        <v>1.0214102469774631</v>
      </c>
      <c r="K38" s="231">
        <v>1.2379283894921169</v>
      </c>
      <c r="L38" s="231">
        <v>0.99240980152432634</v>
      </c>
      <c r="M38" s="231">
        <v>1.2549843998261569</v>
      </c>
      <c r="N38" s="231">
        <v>1.452273535175598</v>
      </c>
      <c r="O38" s="231">
        <v>1.299801196765753</v>
      </c>
      <c r="P38" s="231">
        <v>1.6353109693197709</v>
      </c>
      <c r="Q38" s="231">
        <v>1.0992727190538369</v>
      </c>
      <c r="R38" s="231">
        <v>1.104329806172361</v>
      </c>
      <c r="S38" s="231">
        <v>1.083324471156792</v>
      </c>
      <c r="T38" s="231">
        <v>2.0461761932654401</v>
      </c>
      <c r="U38" s="231">
        <v>1.7169001815138509</v>
      </c>
      <c r="V38" s="231">
        <v>1.2253422258041049</v>
      </c>
      <c r="W38" s="231">
        <v>1.396838242917197</v>
      </c>
      <c r="DA38" s="73" t="s">
        <v>2628</v>
      </c>
    </row>
    <row r="39" spans="1:105" ht="12" customHeight="1" x14ac:dyDescent="0.25">
      <c r="A39" s="64" t="s">
        <v>160</v>
      </c>
      <c r="B39" s="231">
        <v>3.045730112250757</v>
      </c>
      <c r="C39" s="231">
        <v>2.0549892901428142</v>
      </c>
      <c r="D39" s="231">
        <v>1.6579215892812009</v>
      </c>
      <c r="E39" s="231">
        <v>2.7371657986418212</v>
      </c>
      <c r="F39" s="231">
        <v>2.776014508153279</v>
      </c>
      <c r="G39" s="231">
        <v>3.1356378135309209</v>
      </c>
      <c r="H39" s="231">
        <v>4.4240451177709383</v>
      </c>
      <c r="I39" s="231">
        <v>3.426905084206171</v>
      </c>
      <c r="J39" s="231">
        <v>1.9320597464862499</v>
      </c>
      <c r="K39" s="231">
        <v>2.3494259528864032</v>
      </c>
      <c r="L39" s="231">
        <v>2.5706261478053318</v>
      </c>
      <c r="M39" s="231">
        <v>2.3832828146246192</v>
      </c>
      <c r="N39" s="231">
        <v>2.086625145329462</v>
      </c>
      <c r="O39" s="231">
        <v>2.021005633656916</v>
      </c>
      <c r="P39" s="231">
        <v>1.649017920123006</v>
      </c>
      <c r="Q39" s="231">
        <v>1.6646498124992331</v>
      </c>
      <c r="R39" s="231">
        <v>1.6725919349338141</v>
      </c>
      <c r="S39" s="231">
        <v>1.4749789518687231</v>
      </c>
      <c r="T39" s="231">
        <v>1.441761976903972</v>
      </c>
      <c r="U39" s="231">
        <v>1.4984468586384581</v>
      </c>
      <c r="V39" s="231">
        <v>1.151743168236155</v>
      </c>
      <c r="W39" s="231">
        <v>1.2498338639508919</v>
      </c>
      <c r="DA39" s="73" t="s">
        <v>2629</v>
      </c>
    </row>
    <row r="40" spans="1:105" ht="12" customHeight="1" x14ac:dyDescent="0.25">
      <c r="A40" s="64" t="s">
        <v>70</v>
      </c>
      <c r="B40" s="231">
        <v>1.16234423649897</v>
      </c>
      <c r="C40" s="231">
        <v>1.2177491189480369</v>
      </c>
      <c r="D40" s="231">
        <v>0.83936827399517777</v>
      </c>
      <c r="E40" s="231">
        <v>0.97714662999882917</v>
      </c>
      <c r="F40" s="231">
        <v>0.16478419999865099</v>
      </c>
      <c r="G40" s="231">
        <v>0.16418546652575311</v>
      </c>
      <c r="H40" s="231">
        <v>0.17276712801459601</v>
      </c>
      <c r="I40" s="231">
        <v>0.19533599016023359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1.5565248227852499E-2</v>
      </c>
      <c r="T41" s="231">
        <v>1.9290701082842261E-2</v>
      </c>
      <c r="U41" s="231">
        <v>5.613696082297945E-3</v>
      </c>
      <c r="V41" s="231">
        <v>2.3016153937345511E-2</v>
      </c>
      <c r="W41" s="231">
        <v>9.9515521458648556E-3</v>
      </c>
      <c r="DA41" s="73" t="s">
        <v>2631</v>
      </c>
    </row>
    <row r="42" spans="1:105" ht="12" customHeight="1" x14ac:dyDescent="0.25">
      <c r="A42" s="64" t="s">
        <v>162</v>
      </c>
      <c r="B42" s="231">
        <v>6.7636592343674016</v>
      </c>
      <c r="C42" s="231">
        <v>6.8516747973850869</v>
      </c>
      <c r="D42" s="231">
        <v>7.5900671093857612</v>
      </c>
      <c r="E42" s="231">
        <v>6.6793739746563654</v>
      </c>
      <c r="F42" s="231">
        <v>8.3447286926277027</v>
      </c>
      <c r="G42" s="231">
        <v>9.5203259677620959</v>
      </c>
      <c r="H42" s="231">
        <v>9.7176631335630166</v>
      </c>
      <c r="I42" s="231">
        <v>9.029212378778066</v>
      </c>
      <c r="J42" s="231">
        <v>6.8761148555176064</v>
      </c>
      <c r="K42" s="231">
        <v>5.6613413466286788</v>
      </c>
      <c r="L42" s="231">
        <v>7.3778611388972308</v>
      </c>
      <c r="M42" s="231">
        <v>6.4681496272828536</v>
      </c>
      <c r="N42" s="231">
        <v>7.0292055885315374</v>
      </c>
      <c r="O42" s="231">
        <v>6.0714744605566704</v>
      </c>
      <c r="P42" s="231">
        <v>6.2876855064667021</v>
      </c>
      <c r="Q42" s="231">
        <v>6.6390682907929071</v>
      </c>
      <c r="R42" s="231">
        <v>6.6454504772852596</v>
      </c>
      <c r="S42" s="231">
        <v>7.2345867195444056</v>
      </c>
      <c r="T42" s="231">
        <v>11.437532108833169</v>
      </c>
      <c r="U42" s="231">
        <v>11.08989559333294</v>
      </c>
      <c r="V42" s="231">
        <v>11.24933293040109</v>
      </c>
      <c r="W42" s="231">
        <v>11.97939229960804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0.1102009982849895</v>
      </c>
      <c r="F44" s="231">
        <v>9.6463070056133041E-2</v>
      </c>
      <c r="G44" s="231">
        <v>0.2066640683410477</v>
      </c>
      <c r="H44" s="231">
        <v>0.20666406834268911</v>
      </c>
      <c r="I44" s="231">
        <v>0.19287654470346449</v>
      </c>
      <c r="J44" s="231">
        <v>0.2066640683403648</v>
      </c>
      <c r="K44" s="231">
        <v>4.1312975504476789E-2</v>
      </c>
      <c r="L44" s="231">
        <v>0.23418952020641859</v>
      </c>
      <c r="M44" s="231">
        <v>0.28929001934678639</v>
      </c>
      <c r="N44" s="231">
        <v>0.55105458683002961</v>
      </c>
      <c r="O44" s="231">
        <v>0.60615508596911072</v>
      </c>
      <c r="P44" s="231">
        <v>0.37196556576746431</v>
      </c>
      <c r="Q44" s="231">
        <v>0.60615508596997747</v>
      </c>
      <c r="R44" s="231">
        <v>0.9505951998847455</v>
      </c>
      <c r="S44" s="231">
        <v>0.9928008927266484</v>
      </c>
      <c r="T44" s="231">
        <v>0.99334644224650914</v>
      </c>
      <c r="U44" s="231">
        <v>1.321072903393582</v>
      </c>
      <c r="V44" s="231">
        <v>1.6944271406048941</v>
      </c>
      <c r="W44" s="231">
        <v>1.8627043625604141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6.4494837695866458</v>
      </c>
      <c r="F45" s="231">
        <v>6.4849488819600234</v>
      </c>
      <c r="G45" s="231">
        <v>6.7684146361423716</v>
      </c>
      <c r="H45" s="231">
        <v>5.7407555979837266</v>
      </c>
      <c r="I45" s="231">
        <v>6.3077508925023569</v>
      </c>
      <c r="J45" s="231">
        <v>12.17250681130786</v>
      </c>
      <c r="K45" s="231">
        <v>5.262359298081285</v>
      </c>
      <c r="L45" s="231">
        <v>6.1128203468184923</v>
      </c>
      <c r="M45" s="231">
        <v>6.2368844538675896</v>
      </c>
      <c r="N45" s="231">
        <v>5.3863596189863694</v>
      </c>
      <c r="O45" s="231">
        <v>5.3332257365923796</v>
      </c>
      <c r="P45" s="231">
        <v>4.8902945491750023</v>
      </c>
      <c r="Q45" s="231">
        <v>5.1206264209586694</v>
      </c>
      <c r="R45" s="231">
        <v>5.3332257366940166</v>
      </c>
      <c r="S45" s="231">
        <v>5.0314533506542842</v>
      </c>
      <c r="T45" s="231">
        <v>4.2443957582882357</v>
      </c>
      <c r="U45" s="231">
        <v>4.2424183869075458</v>
      </c>
      <c r="V45" s="231">
        <v>4.163642462854833</v>
      </c>
      <c r="W45" s="231">
        <v>4.3060769878601528</v>
      </c>
      <c r="DA45" s="73" t="s">
        <v>2635</v>
      </c>
    </row>
    <row r="46" spans="1:105" ht="12" customHeight="1" x14ac:dyDescent="0.25">
      <c r="A46" s="39" t="s">
        <v>2594</v>
      </c>
      <c r="B46" s="230">
        <v>8.1523503180927417</v>
      </c>
      <c r="C46" s="230">
        <v>7.7323110610396766</v>
      </c>
      <c r="D46" s="230">
        <v>7.4465140624718229</v>
      </c>
      <c r="E46" s="230">
        <v>9.2665467455469486</v>
      </c>
      <c r="F46" s="230">
        <v>9.9190998218016837</v>
      </c>
      <c r="G46" s="230">
        <v>10.871680015137169</v>
      </c>
      <c r="H46" s="230">
        <v>12.172036339164039</v>
      </c>
      <c r="I46" s="230">
        <v>12.114577624948881</v>
      </c>
      <c r="J46" s="230">
        <v>10.648125688214719</v>
      </c>
      <c r="K46" s="230">
        <v>8.519739417554538</v>
      </c>
      <c r="L46" s="230">
        <v>10.155581839981769</v>
      </c>
      <c r="M46" s="230">
        <v>9.8094897809737969</v>
      </c>
      <c r="N46" s="230">
        <v>9.5495690935597821</v>
      </c>
      <c r="O46" s="230">
        <v>9.3458882684806852</v>
      </c>
      <c r="P46" s="230">
        <v>9.4101834245822058</v>
      </c>
      <c r="Q46" s="230">
        <v>9.6329352720514709</v>
      </c>
      <c r="R46" s="230">
        <v>10.02025988561917</v>
      </c>
      <c r="S46" s="230">
        <v>10.23806598289398</v>
      </c>
      <c r="T46" s="230">
        <v>13.234668167493121</v>
      </c>
      <c r="U46" s="230">
        <v>13.250772492704961</v>
      </c>
      <c r="V46" s="230">
        <v>12.814591170468191</v>
      </c>
      <c r="W46" s="230">
        <v>13.841591284972059</v>
      </c>
      <c r="DA46" s="92" t="s">
        <v>2636</v>
      </c>
    </row>
    <row r="47" spans="1:105" ht="12" customHeight="1" x14ac:dyDescent="0.25">
      <c r="A47" s="39" t="s">
        <v>2596</v>
      </c>
      <c r="B47" s="230">
        <v>5.1059852343366909</v>
      </c>
      <c r="C47" s="230">
        <v>4.8429059798062664</v>
      </c>
      <c r="D47" s="230">
        <v>4.6639054219589671</v>
      </c>
      <c r="E47" s="230">
        <v>5.803829449164648</v>
      </c>
      <c r="F47" s="230">
        <v>6.2125369067653118</v>
      </c>
      <c r="G47" s="230">
        <v>6.8091575390875123</v>
      </c>
      <c r="H47" s="230">
        <v>7.6235975386937724</v>
      </c>
      <c r="I47" s="230">
        <v>7.5876099602753762</v>
      </c>
      <c r="J47" s="230">
        <v>6.6691408509178656</v>
      </c>
      <c r="K47" s="230">
        <v>5.336088608690587</v>
      </c>
      <c r="L47" s="230">
        <v>6.3606504747426218</v>
      </c>
      <c r="M47" s="230">
        <v>6.1438858763060153</v>
      </c>
      <c r="N47" s="230">
        <v>5.9810921861122548</v>
      </c>
      <c r="O47" s="230">
        <v>5.853522682252331</v>
      </c>
      <c r="P47" s="230">
        <v>5.8937920652994684</v>
      </c>
      <c r="Q47" s="230">
        <v>6.0333061440277973</v>
      </c>
      <c r="R47" s="230">
        <v>6.2758955422511216</v>
      </c>
      <c r="S47" s="230">
        <v>6.4123119955732442</v>
      </c>
      <c r="T47" s="230">
        <v>8.2891457810138878</v>
      </c>
      <c r="U47" s="230">
        <v>8.2992322522193902</v>
      </c>
      <c r="V47" s="230">
        <v>8.0260428891602924</v>
      </c>
      <c r="W47" s="230">
        <v>8.6692742538234437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0.99999999999999978</v>
      </c>
      <c r="D51" s="234">
        <f t="shared" si="3"/>
        <v>1.0000000000000002</v>
      </c>
      <c r="E51" s="234">
        <f t="shared" si="3"/>
        <v>0.99999999999999978</v>
      </c>
      <c r="F51" s="234">
        <f t="shared" si="3"/>
        <v>1.0000000000000002</v>
      </c>
      <c r="G51" s="234">
        <f t="shared" si="3"/>
        <v>1</v>
      </c>
      <c r="H51" s="234">
        <f t="shared" si="3"/>
        <v>0.99999999999999956</v>
      </c>
      <c r="I51" s="234">
        <f t="shared" si="3"/>
        <v>1</v>
      </c>
      <c r="J51" s="234">
        <f t="shared" si="3"/>
        <v>1</v>
      </c>
      <c r="K51" s="234">
        <f t="shared" si="3"/>
        <v>0.99999999999999989</v>
      </c>
      <c r="L51" s="234">
        <f t="shared" si="3"/>
        <v>0.99999999999999989</v>
      </c>
      <c r="M51" s="234">
        <f t="shared" si="3"/>
        <v>1.0000000000000002</v>
      </c>
      <c r="N51" s="234">
        <f t="shared" si="3"/>
        <v>0.99999999999999978</v>
      </c>
      <c r="O51" s="234">
        <f t="shared" si="3"/>
        <v>1</v>
      </c>
      <c r="P51" s="234">
        <f t="shared" si="3"/>
        <v>1</v>
      </c>
      <c r="Q51" s="234">
        <f t="shared" si="3"/>
        <v>0.99999999999999978</v>
      </c>
      <c r="R51" s="234">
        <f t="shared" si="3"/>
        <v>1</v>
      </c>
      <c r="S51" s="234">
        <f t="shared" si="3"/>
        <v>0.99999999999999978</v>
      </c>
      <c r="T51" s="234">
        <f t="shared" si="3"/>
        <v>1.0000000000000002</v>
      </c>
      <c r="U51" s="234">
        <f t="shared" si="3"/>
        <v>1</v>
      </c>
      <c r="V51" s="234">
        <f t="shared" si="3"/>
        <v>0.99999999999999956</v>
      </c>
      <c r="W51" s="234">
        <f t="shared" si="3"/>
        <v>1.0000000000000004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1.9467833396987138E-2</v>
      </c>
      <c r="C52" s="235">
        <f t="shared" si="4"/>
        <v>1.9960962919918775E-2</v>
      </c>
      <c r="D52" s="235">
        <f t="shared" si="4"/>
        <v>2.0120172883519485E-2</v>
      </c>
      <c r="E52" s="235">
        <f t="shared" si="4"/>
        <v>1.8389533025611894E-2</v>
      </c>
      <c r="F52" s="235">
        <f t="shared" si="4"/>
        <v>1.8369060061337424E-2</v>
      </c>
      <c r="G52" s="235">
        <f t="shared" si="4"/>
        <v>1.8291361971152279E-2</v>
      </c>
      <c r="H52" s="235">
        <f t="shared" si="4"/>
        <v>1.8705236227270119E-2</v>
      </c>
      <c r="I52" s="235">
        <f t="shared" si="4"/>
        <v>1.9651546904420576E-2</v>
      </c>
      <c r="J52" s="235">
        <f t="shared" si="4"/>
        <v>1.8519993588582979E-2</v>
      </c>
      <c r="K52" s="235">
        <f t="shared" si="4"/>
        <v>1.9646646496585991E-2</v>
      </c>
      <c r="L52" s="235">
        <f t="shared" si="4"/>
        <v>1.9657055196307015E-2</v>
      </c>
      <c r="M52" s="235">
        <f t="shared" si="4"/>
        <v>1.9741318197852801E-2</v>
      </c>
      <c r="N52" s="235">
        <f t="shared" si="4"/>
        <v>1.9506589578507351E-2</v>
      </c>
      <c r="O52" s="235">
        <f t="shared" si="4"/>
        <v>1.9953595843633151E-2</v>
      </c>
      <c r="P52" s="235">
        <f t="shared" si="4"/>
        <v>2.0177986187880526E-2</v>
      </c>
      <c r="Q52" s="235">
        <f t="shared" si="4"/>
        <v>2.0218801634272858E-2</v>
      </c>
      <c r="R52" s="235">
        <f t="shared" si="4"/>
        <v>2.0249194771863325E-2</v>
      </c>
      <c r="S52" s="235">
        <f t="shared" si="4"/>
        <v>2.0302709472438087E-2</v>
      </c>
      <c r="T52" s="235">
        <f t="shared" si="4"/>
        <v>2.022945312863601E-2</v>
      </c>
      <c r="U52" s="235">
        <f t="shared" si="4"/>
        <v>2.0363775436680928E-2</v>
      </c>
      <c r="V52" s="235">
        <f t="shared" si="4"/>
        <v>2.0271391765804187E-2</v>
      </c>
      <c r="W52" s="235">
        <f t="shared" si="4"/>
        <v>2.0351131229080919E-2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6.8748134714092272E-3</v>
      </c>
      <c r="C53" s="235">
        <f t="shared" si="5"/>
        <v>7.0489557818691432E-3</v>
      </c>
      <c r="D53" s="235">
        <f t="shared" si="5"/>
        <v>7.1051787205097658E-3</v>
      </c>
      <c r="E53" s="235">
        <f t="shared" si="5"/>
        <v>6.4940256473001853E-3</v>
      </c>
      <c r="F53" s="235">
        <f t="shared" si="5"/>
        <v>6.4867958848646998E-3</v>
      </c>
      <c r="G53" s="235">
        <f t="shared" si="5"/>
        <v>6.4593578096451762E-3</v>
      </c>
      <c r="H53" s="235">
        <f t="shared" si="5"/>
        <v>6.6055121481073467E-3</v>
      </c>
      <c r="I53" s="235">
        <f t="shared" si="5"/>
        <v>6.9396895195049874E-3</v>
      </c>
      <c r="J53" s="235">
        <f t="shared" si="5"/>
        <v>6.5400961070946504E-3</v>
      </c>
      <c r="K53" s="235">
        <f t="shared" si="5"/>
        <v>6.937959003884186E-3</v>
      </c>
      <c r="L53" s="235">
        <f t="shared" si="5"/>
        <v>6.9416347015133356E-3</v>
      </c>
      <c r="M53" s="235">
        <f t="shared" si="5"/>
        <v>6.971391090237004E-3</v>
      </c>
      <c r="N53" s="235">
        <f t="shared" si="5"/>
        <v>6.8884997154499547E-3</v>
      </c>
      <c r="O53" s="235">
        <f t="shared" si="5"/>
        <v>7.046354194200884E-3</v>
      </c>
      <c r="P53" s="235">
        <f t="shared" si="5"/>
        <v>7.1255947409031503E-3</v>
      </c>
      <c r="Q53" s="235">
        <f t="shared" si="5"/>
        <v>7.1400081876888113E-3</v>
      </c>
      <c r="R53" s="235">
        <f t="shared" si="5"/>
        <v>7.1507411309745129E-3</v>
      </c>
      <c r="S53" s="235">
        <f t="shared" si="5"/>
        <v>7.1696391550600674E-3</v>
      </c>
      <c r="T53" s="235">
        <f t="shared" si="5"/>
        <v>7.1437696251043254E-3</v>
      </c>
      <c r="U53" s="235">
        <f t="shared" si="5"/>
        <v>7.1912038102048097E-3</v>
      </c>
      <c r="V53" s="235">
        <f t="shared" si="5"/>
        <v>7.1585797121796061E-3</v>
      </c>
      <c r="W53" s="235">
        <f t="shared" si="5"/>
        <v>7.1867386718932561E-3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4.5507067585748712E-2</v>
      </c>
      <c r="C54" s="235">
        <f t="shared" si="6"/>
        <v>4.6659783353906595E-2</v>
      </c>
      <c r="D54" s="235">
        <f t="shared" si="6"/>
        <v>4.7031944879339802E-2</v>
      </c>
      <c r="E54" s="235">
        <f t="shared" si="6"/>
        <v>4.298648468999075E-2</v>
      </c>
      <c r="F54" s="235">
        <f t="shared" si="6"/>
        <v>4.2938628076986091E-2</v>
      </c>
      <c r="G54" s="235">
        <f t="shared" si="6"/>
        <v>4.2757004772058543E-2</v>
      </c>
      <c r="H54" s="235">
        <f t="shared" si="6"/>
        <v>4.3724457254370769E-2</v>
      </c>
      <c r="I54" s="235">
        <f t="shared" si="6"/>
        <v>4.5936507412395362E-2</v>
      </c>
      <c r="J54" s="235">
        <f t="shared" si="6"/>
        <v>4.3291443004320619E-2</v>
      </c>
      <c r="K54" s="235">
        <f t="shared" si="6"/>
        <v>4.5925052455596665E-2</v>
      </c>
      <c r="L54" s="235">
        <f t="shared" si="6"/>
        <v>4.5949383329609503E-2</v>
      </c>
      <c r="M54" s="235">
        <f t="shared" si="6"/>
        <v>4.6146352454428261E-2</v>
      </c>
      <c r="N54" s="235">
        <f t="shared" si="6"/>
        <v>4.5597662164808421E-2</v>
      </c>
      <c r="O54" s="235">
        <f t="shared" si="6"/>
        <v>4.6642562432009288E-2</v>
      </c>
      <c r="P54" s="235">
        <f t="shared" si="6"/>
        <v>4.7167086468815275E-2</v>
      </c>
      <c r="Q54" s="235">
        <f t="shared" si="6"/>
        <v>4.7262494686034051E-2</v>
      </c>
      <c r="R54" s="235">
        <f t="shared" si="6"/>
        <v>4.733354021730958E-2</v>
      </c>
      <c r="S54" s="235">
        <f t="shared" si="6"/>
        <v>4.7458633598079066E-2</v>
      </c>
      <c r="T54" s="235">
        <f t="shared" si="6"/>
        <v>4.7287393105081961E-2</v>
      </c>
      <c r="U54" s="235">
        <f t="shared" si="6"/>
        <v>4.7601378448279955E-2</v>
      </c>
      <c r="V54" s="235">
        <f t="shared" si="6"/>
        <v>4.7385426838839E-2</v>
      </c>
      <c r="W54" s="235">
        <f t="shared" si="6"/>
        <v>4.757182195896302E-2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1.9957992413220171E-2</v>
      </c>
      <c r="C55" s="235">
        <f t="shared" si="7"/>
        <v>2.0463537898262586E-2</v>
      </c>
      <c r="D55" s="235">
        <f t="shared" si="7"/>
        <v>2.0626756433209749E-2</v>
      </c>
      <c r="E55" s="235">
        <f t="shared" si="7"/>
        <v>1.8852542711025263E-2</v>
      </c>
      <c r="F55" s="235">
        <f t="shared" si="7"/>
        <v>1.883155428065739E-2</v>
      </c>
      <c r="G55" s="235">
        <f t="shared" si="7"/>
        <v>1.8751899916311075E-2</v>
      </c>
      <c r="H55" s="235">
        <f t="shared" si="7"/>
        <v>1.9176194653952781E-2</v>
      </c>
      <c r="I55" s="235">
        <f t="shared" si="7"/>
        <v>2.0146331439592251E-2</v>
      </c>
      <c r="J55" s="235">
        <f t="shared" si="7"/>
        <v>1.8986287996024684E-2</v>
      </c>
      <c r="K55" s="235">
        <f t="shared" si="7"/>
        <v>2.0141307649816063E-2</v>
      </c>
      <c r="L55" s="235">
        <f t="shared" si="7"/>
        <v>2.0151978418659611E-2</v>
      </c>
      <c r="M55" s="235">
        <f t="shared" si="7"/>
        <v>2.0238362984998984E-2</v>
      </c>
      <c r="N55" s="235">
        <f t="shared" si="7"/>
        <v>1.9997724393711912E-2</v>
      </c>
      <c r="O55" s="235">
        <f t="shared" si="7"/>
        <v>2.0455985334522281E-2</v>
      </c>
      <c r="P55" s="235">
        <f t="shared" si="7"/>
        <v>2.0686025354732327E-2</v>
      </c>
      <c r="Q55" s="235">
        <f t="shared" si="7"/>
        <v>2.0727868448045767E-2</v>
      </c>
      <c r="R55" s="235">
        <f t="shared" si="7"/>
        <v>2.0759026820786838E-2</v>
      </c>
      <c r="S55" s="235">
        <f t="shared" si="7"/>
        <v>2.0813888908739166E-2</v>
      </c>
      <c r="T55" s="235">
        <f t="shared" si="7"/>
        <v>2.0738788124588806E-2</v>
      </c>
      <c r="U55" s="235">
        <f t="shared" si="7"/>
        <v>2.0876492385264359E-2</v>
      </c>
      <c r="V55" s="235">
        <f t="shared" si="7"/>
        <v>2.0781782688254702E-2</v>
      </c>
      <c r="W55" s="235">
        <f t="shared" si="7"/>
        <v>2.086352982316482E-2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3.7061358308674436E-2</v>
      </c>
      <c r="C56" s="235">
        <f t="shared" si="8"/>
        <v>3.7254815847889075E-2</v>
      </c>
      <c r="D56" s="235">
        <f t="shared" si="8"/>
        <v>3.7225285297948912E-2</v>
      </c>
      <c r="E56" s="235">
        <f t="shared" si="8"/>
        <v>3.5652223065453098E-2</v>
      </c>
      <c r="F56" s="235">
        <f t="shared" si="8"/>
        <v>3.5798651730622751E-2</v>
      </c>
      <c r="G56" s="235">
        <f t="shared" si="8"/>
        <v>3.590711576524451E-2</v>
      </c>
      <c r="H56" s="235">
        <f t="shared" si="8"/>
        <v>3.6083597063196082E-2</v>
      </c>
      <c r="I56" s="235">
        <f t="shared" si="8"/>
        <v>3.6082331067332815E-2</v>
      </c>
      <c r="J56" s="235">
        <f t="shared" si="8"/>
        <v>3.4669412348683266E-2</v>
      </c>
      <c r="K56" s="235">
        <f t="shared" si="8"/>
        <v>3.5893232225149452E-2</v>
      </c>
      <c r="L56" s="235">
        <f t="shared" si="8"/>
        <v>3.5943692846696039E-2</v>
      </c>
      <c r="M56" s="235">
        <f t="shared" si="8"/>
        <v>3.5909365694235508E-2</v>
      </c>
      <c r="N56" s="235">
        <f t="shared" si="8"/>
        <v>3.5915339415085741E-2</v>
      </c>
      <c r="O56" s="235">
        <f t="shared" si="8"/>
        <v>3.6109701275657567E-2</v>
      </c>
      <c r="P56" s="235">
        <f t="shared" si="8"/>
        <v>3.6384584628971491E-2</v>
      </c>
      <c r="Q56" s="235">
        <f t="shared" si="8"/>
        <v>3.6390200552213696E-2</v>
      </c>
      <c r="R56" s="235">
        <f t="shared" si="8"/>
        <v>3.6406619337004106E-2</v>
      </c>
      <c r="S56" s="235">
        <f t="shared" si="8"/>
        <v>3.6505250052137353E-2</v>
      </c>
      <c r="T56" s="235">
        <f t="shared" si="8"/>
        <v>3.667415480674726E-2</v>
      </c>
      <c r="U56" s="235">
        <f t="shared" si="8"/>
        <v>3.6743511468281989E-2</v>
      </c>
      <c r="V56" s="235">
        <f t="shared" si="8"/>
        <v>3.6669537444766968E-2</v>
      </c>
      <c r="W56" s="235">
        <f t="shared" si="8"/>
        <v>3.6738508009611918E-2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0.18164569391023042</v>
      </c>
      <c r="C57" s="236">
        <f t="shared" si="9"/>
        <v>0.18095871461753746</v>
      </c>
      <c r="D57" s="236">
        <f t="shared" si="9"/>
        <v>0.18100257783306628</v>
      </c>
      <c r="E57" s="236">
        <f t="shared" si="9"/>
        <v>0.17513823783477078</v>
      </c>
      <c r="F57" s="236">
        <f t="shared" si="9"/>
        <v>0.17582267618501649</v>
      </c>
      <c r="G57" s="236">
        <f t="shared" si="9"/>
        <v>0.1762837411354625</v>
      </c>
      <c r="H57" s="236">
        <f t="shared" si="9"/>
        <v>0.17733957808514056</v>
      </c>
      <c r="I57" s="236">
        <f t="shared" si="9"/>
        <v>0.17598443472948452</v>
      </c>
      <c r="J57" s="236">
        <f t="shared" si="9"/>
        <v>0.16938746735264035</v>
      </c>
      <c r="K57" s="236">
        <f t="shared" si="9"/>
        <v>0.17522104868884331</v>
      </c>
      <c r="L57" s="236">
        <f t="shared" si="9"/>
        <v>0.17524428859922819</v>
      </c>
      <c r="M57" s="236">
        <f t="shared" si="9"/>
        <v>0.17504638157069924</v>
      </c>
      <c r="N57" s="236">
        <f t="shared" si="9"/>
        <v>0.175362254512272</v>
      </c>
      <c r="O57" s="236">
        <f t="shared" si="9"/>
        <v>0.1758063964191002</v>
      </c>
      <c r="P57" s="236">
        <f t="shared" si="9"/>
        <v>0.17688547638745133</v>
      </c>
      <c r="Q57" s="236">
        <f t="shared" si="9"/>
        <v>0.1768333584713091</v>
      </c>
      <c r="R57" s="236">
        <f t="shared" si="9"/>
        <v>0.17685263999753653</v>
      </c>
      <c r="S57" s="236">
        <f t="shared" si="9"/>
        <v>0.17727865639704835</v>
      </c>
      <c r="T57" s="236">
        <f t="shared" si="9"/>
        <v>0.17827115645821387</v>
      </c>
      <c r="U57" s="236">
        <f t="shared" si="9"/>
        <v>0.17847331616290721</v>
      </c>
      <c r="V57" s="236">
        <f t="shared" si="9"/>
        <v>0.17812032677135656</v>
      </c>
      <c r="W57" s="236">
        <f t="shared" si="9"/>
        <v>0.17840898418560533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0.11259907052717062</v>
      </c>
      <c r="C58" s="304">
        <f t="shared" si="10"/>
        <v>0.10187528798159198</v>
      </c>
      <c r="D58" s="304">
        <f t="shared" si="10"/>
        <v>9.5576661402568458E-2</v>
      </c>
      <c r="E58" s="304">
        <f t="shared" si="10"/>
        <v>0.1094803826082781</v>
      </c>
      <c r="F58" s="304">
        <f t="shared" si="10"/>
        <v>0.11012332077863947</v>
      </c>
      <c r="G58" s="304">
        <f t="shared" si="10"/>
        <v>0.11255694614067187</v>
      </c>
      <c r="H58" s="304">
        <f t="shared" si="10"/>
        <v>0.10985386410135461</v>
      </c>
      <c r="I58" s="304">
        <f t="shared" si="10"/>
        <v>8.3778839259851343E-2</v>
      </c>
      <c r="J58" s="304">
        <f t="shared" si="10"/>
        <v>8.4315475128175665E-2</v>
      </c>
      <c r="K58" s="304">
        <f t="shared" si="10"/>
        <v>7.9531478647557899E-2</v>
      </c>
      <c r="L58" s="304">
        <f t="shared" si="10"/>
        <v>7.8762548785264674E-2</v>
      </c>
      <c r="M58" s="304">
        <f t="shared" si="10"/>
        <v>7.4314602974471983E-2</v>
      </c>
      <c r="N58" s="304">
        <f t="shared" si="10"/>
        <v>8.3387365315320761E-2</v>
      </c>
      <c r="O58" s="304">
        <f t="shared" si="10"/>
        <v>6.9445809557157331E-2</v>
      </c>
      <c r="P58" s="304">
        <f t="shared" si="10"/>
        <v>6.6035614536867251E-2</v>
      </c>
      <c r="Q58" s="304">
        <f t="shared" si="10"/>
        <v>6.2664366938205263E-2</v>
      </c>
      <c r="R58" s="304">
        <f t="shared" si="10"/>
        <v>6.0012287642083856E-2</v>
      </c>
      <c r="S58" s="304">
        <f t="shared" si="10"/>
        <v>6.0163294557999347E-2</v>
      </c>
      <c r="T58" s="304">
        <f t="shared" si="10"/>
        <v>7.2602679137011975E-2</v>
      </c>
      <c r="U58" s="304">
        <f t="shared" si="10"/>
        <v>6.7494408838743039E-2</v>
      </c>
      <c r="V58" s="304">
        <f t="shared" si="10"/>
        <v>6.8166518103751308E-2</v>
      </c>
      <c r="W58" s="304">
        <f t="shared" si="10"/>
        <v>6.6432032464522339E-2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6.9046623383059794E-2</v>
      </c>
      <c r="C59" s="304">
        <f t="shared" si="11"/>
        <v>7.9083426635945461E-2</v>
      </c>
      <c r="D59" s="304">
        <f t="shared" si="11"/>
        <v>8.5425916430497836E-2</v>
      </c>
      <c r="E59" s="304">
        <f t="shared" si="11"/>
        <v>6.5657855226492687E-2</v>
      </c>
      <c r="F59" s="304">
        <f t="shared" si="11"/>
        <v>6.5699355406377016E-2</v>
      </c>
      <c r="G59" s="304">
        <f t="shared" si="11"/>
        <v>6.3726794994790642E-2</v>
      </c>
      <c r="H59" s="304">
        <f t="shared" si="11"/>
        <v>6.7485713983785944E-2</v>
      </c>
      <c r="I59" s="304">
        <f t="shared" si="11"/>
        <v>9.2205595469633223E-2</v>
      </c>
      <c r="J59" s="304">
        <f t="shared" si="11"/>
        <v>8.5071992224464696E-2</v>
      </c>
      <c r="K59" s="304">
        <f t="shared" si="11"/>
        <v>9.5689570041285379E-2</v>
      </c>
      <c r="L59" s="304">
        <f t="shared" si="11"/>
        <v>9.6481739813963532E-2</v>
      </c>
      <c r="M59" s="304">
        <f t="shared" si="11"/>
        <v>0.10073177859622724</v>
      </c>
      <c r="N59" s="304">
        <f t="shared" si="11"/>
        <v>9.1974889196951237E-2</v>
      </c>
      <c r="O59" s="304">
        <f t="shared" si="11"/>
        <v>0.10636058686194287</v>
      </c>
      <c r="P59" s="304">
        <f t="shared" si="11"/>
        <v>0.1108498618505841</v>
      </c>
      <c r="Q59" s="304">
        <f t="shared" si="11"/>
        <v>0.11416899153310384</v>
      </c>
      <c r="R59" s="304">
        <f t="shared" si="11"/>
        <v>0.11684035235545266</v>
      </c>
      <c r="S59" s="304">
        <f t="shared" si="11"/>
        <v>0.11711536183904897</v>
      </c>
      <c r="T59" s="304">
        <f t="shared" si="11"/>
        <v>0.10566847732120188</v>
      </c>
      <c r="U59" s="304">
        <f t="shared" si="11"/>
        <v>0.11097890732416414</v>
      </c>
      <c r="V59" s="304">
        <f t="shared" si="11"/>
        <v>0.10995380866760526</v>
      </c>
      <c r="W59" s="304">
        <f t="shared" si="11"/>
        <v>0.11197695172108299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7.569286051420962E-2</v>
      </c>
      <c r="C60" s="303">
        <f t="shared" si="12"/>
        <v>7.5361251738876811E-2</v>
      </c>
      <c r="D60" s="303">
        <f t="shared" si="12"/>
        <v>7.4974431495174104E-2</v>
      </c>
      <c r="E60" s="303">
        <f t="shared" si="12"/>
        <v>7.3357348689826005E-2</v>
      </c>
      <c r="F60" s="303">
        <f t="shared" si="12"/>
        <v>7.384046078943772E-2</v>
      </c>
      <c r="G60" s="303">
        <f t="shared" si="12"/>
        <v>7.4189981751197107E-2</v>
      </c>
      <c r="H60" s="303">
        <f t="shared" si="12"/>
        <v>7.4102445906726586E-2</v>
      </c>
      <c r="I60" s="303">
        <f t="shared" si="12"/>
        <v>7.1932127987056518E-2</v>
      </c>
      <c r="J60" s="303">
        <f t="shared" si="12"/>
        <v>7.0112587472170446E-2</v>
      </c>
      <c r="K60" s="303">
        <f t="shared" si="12"/>
        <v>7.0895466270383276E-2</v>
      </c>
      <c r="L60" s="303">
        <f t="shared" si="12"/>
        <v>7.1237898325599333E-2</v>
      </c>
      <c r="M60" s="303">
        <f t="shared" si="12"/>
        <v>7.039123504120931E-2</v>
      </c>
      <c r="N60" s="303">
        <f t="shared" si="12"/>
        <v>7.1661673492542988E-2</v>
      </c>
      <c r="O60" s="303">
        <f t="shared" si="12"/>
        <v>6.9970291743323934E-2</v>
      </c>
      <c r="P60" s="303">
        <f t="shared" si="12"/>
        <v>6.9746213699218559E-2</v>
      </c>
      <c r="Q60" s="303">
        <f t="shared" si="12"/>
        <v>6.9576790016748255E-2</v>
      </c>
      <c r="R60" s="303">
        <f t="shared" si="12"/>
        <v>6.9169382750149527E-2</v>
      </c>
      <c r="S60" s="303">
        <f t="shared" si="12"/>
        <v>6.9471034027918044E-2</v>
      </c>
      <c r="T60" s="303">
        <f t="shared" si="12"/>
        <v>7.1603005277633261E-2</v>
      </c>
      <c r="U60" s="303">
        <f t="shared" si="12"/>
        <v>7.1021789651450756E-2</v>
      </c>
      <c r="V60" s="303">
        <f t="shared" si="12"/>
        <v>7.1277118905579875E-2</v>
      </c>
      <c r="W60" s="303">
        <f t="shared" si="12"/>
        <v>7.1068944646611662E-2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5.3264698539102477E-2</v>
      </c>
      <c r="C61" s="304">
        <f t="shared" si="13"/>
        <v>5.2364973703318364E-2</v>
      </c>
      <c r="D61" s="304">
        <f t="shared" si="13"/>
        <v>5.1794733621420418E-2</v>
      </c>
      <c r="E61" s="304">
        <f t="shared" si="13"/>
        <v>5.2171456200688714E-2</v>
      </c>
      <c r="F61" s="304">
        <f t="shared" si="13"/>
        <v>5.267815443592707E-2</v>
      </c>
      <c r="G61" s="304">
        <f t="shared" si="13"/>
        <v>5.3117188458348827E-2</v>
      </c>
      <c r="H61" s="304">
        <f t="shared" si="13"/>
        <v>5.2552843578982066E-2</v>
      </c>
      <c r="I61" s="304">
        <f t="shared" si="13"/>
        <v>4.9292316558324507E-2</v>
      </c>
      <c r="J61" s="304">
        <f t="shared" si="13"/>
        <v>4.8776396252917055E-2</v>
      </c>
      <c r="K61" s="304">
        <f t="shared" si="13"/>
        <v>4.8261300418044752E-2</v>
      </c>
      <c r="L61" s="304">
        <f t="shared" si="13"/>
        <v>4.8591741000017064E-2</v>
      </c>
      <c r="M61" s="304">
        <f t="shared" si="13"/>
        <v>4.7648001466378369E-2</v>
      </c>
      <c r="N61" s="304">
        <f t="shared" si="13"/>
        <v>4.9188861971749563E-2</v>
      </c>
      <c r="O61" s="304">
        <f t="shared" si="13"/>
        <v>4.6982501040528618E-2</v>
      </c>
      <c r="P61" s="304">
        <f t="shared" si="13"/>
        <v>4.6499911282058104E-2</v>
      </c>
      <c r="Q61" s="304">
        <f t="shared" si="13"/>
        <v>4.6283465651941837E-2</v>
      </c>
      <c r="R61" s="304">
        <f t="shared" si="13"/>
        <v>4.5841043589453373E-2</v>
      </c>
      <c r="S61" s="304">
        <f t="shared" si="13"/>
        <v>4.6081042584296253E-2</v>
      </c>
      <c r="T61" s="304">
        <f t="shared" si="13"/>
        <v>4.8297409724966212E-2</v>
      </c>
      <c r="U61" s="304">
        <f t="shared" si="13"/>
        <v>4.7561446396752936E-2</v>
      </c>
      <c r="V61" s="304">
        <f t="shared" si="13"/>
        <v>4.79232074192266E-2</v>
      </c>
      <c r="W61" s="304">
        <f t="shared" si="13"/>
        <v>4.7623168310086866E-2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2.2428161975107153E-2</v>
      </c>
      <c r="C62" s="304">
        <f t="shared" si="14"/>
        <v>2.299627803555844E-2</v>
      </c>
      <c r="D62" s="304">
        <f t="shared" si="14"/>
        <v>2.3179697873753683E-2</v>
      </c>
      <c r="E62" s="304">
        <f t="shared" si="14"/>
        <v>2.1185892489137291E-2</v>
      </c>
      <c r="F62" s="304">
        <f t="shared" si="14"/>
        <v>2.1162306353510654E-2</v>
      </c>
      <c r="G62" s="304">
        <f t="shared" si="14"/>
        <v>2.1072793292848283E-2</v>
      </c>
      <c r="H62" s="304">
        <f t="shared" si="14"/>
        <v>2.154960232774452E-2</v>
      </c>
      <c r="I62" s="304">
        <f t="shared" si="14"/>
        <v>2.2639811428732004E-2</v>
      </c>
      <c r="J62" s="304">
        <f t="shared" si="14"/>
        <v>2.1336191219253394E-2</v>
      </c>
      <c r="K62" s="304">
        <f t="shared" si="14"/>
        <v>2.2634165852338534E-2</v>
      </c>
      <c r="L62" s="304">
        <f t="shared" si="14"/>
        <v>2.2646157325582273E-2</v>
      </c>
      <c r="M62" s="304">
        <f t="shared" si="14"/>
        <v>2.2743233574830941E-2</v>
      </c>
      <c r="N62" s="304">
        <f t="shared" si="14"/>
        <v>2.2472811520793428E-2</v>
      </c>
      <c r="O62" s="304">
        <f t="shared" si="14"/>
        <v>2.2987790702795316E-2</v>
      </c>
      <c r="P62" s="304">
        <f t="shared" si="14"/>
        <v>2.3246302417160455E-2</v>
      </c>
      <c r="Q62" s="304">
        <f t="shared" si="14"/>
        <v>2.3293324364806418E-2</v>
      </c>
      <c r="R62" s="304">
        <f t="shared" si="14"/>
        <v>2.3328339160696161E-2</v>
      </c>
      <c r="S62" s="304">
        <f t="shared" si="14"/>
        <v>2.3389991443621787E-2</v>
      </c>
      <c r="T62" s="304">
        <f t="shared" si="14"/>
        <v>2.3305595552667039E-2</v>
      </c>
      <c r="U62" s="304">
        <f t="shared" si="14"/>
        <v>2.3460343254697823E-2</v>
      </c>
      <c r="V62" s="304">
        <f t="shared" si="14"/>
        <v>2.3353911486353275E-2</v>
      </c>
      <c r="W62" s="304">
        <f t="shared" si="14"/>
        <v>2.3445776336524803E-2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0.22242329866558824</v>
      </c>
      <c r="C63" s="303">
        <f t="shared" si="15"/>
        <v>0.22158209953167859</v>
      </c>
      <c r="D63" s="303">
        <f t="shared" si="15"/>
        <v>0.22163580959150975</v>
      </c>
      <c r="E63" s="303">
        <f t="shared" si="15"/>
        <v>0.21445498510380101</v>
      </c>
      <c r="F63" s="303">
        <f t="shared" si="15"/>
        <v>0.21529307287961194</v>
      </c>
      <c r="G63" s="303">
        <f t="shared" si="15"/>
        <v>0.21585764220668877</v>
      </c>
      <c r="H63" s="303">
        <f t="shared" si="15"/>
        <v>0.21715050377772305</v>
      </c>
      <c r="I63" s="303">
        <f t="shared" si="15"/>
        <v>0.21549114456671581</v>
      </c>
      <c r="J63" s="303">
        <f t="shared" si="15"/>
        <v>0.20741322532976375</v>
      </c>
      <c r="K63" s="303">
        <f t="shared" si="15"/>
        <v>0.21455638614960398</v>
      </c>
      <c r="L63" s="303">
        <f t="shared" si="15"/>
        <v>0.21458484318272833</v>
      </c>
      <c r="M63" s="303">
        <f t="shared" si="15"/>
        <v>0.21434250804575414</v>
      </c>
      <c r="N63" s="303">
        <f t="shared" si="15"/>
        <v>0.21472929123951678</v>
      </c>
      <c r="O63" s="303">
        <f t="shared" si="15"/>
        <v>0.21527313847236754</v>
      </c>
      <c r="P63" s="303">
        <f t="shared" si="15"/>
        <v>0.2165944608825936</v>
      </c>
      <c r="Q63" s="303">
        <f t="shared" si="15"/>
        <v>0.21653064302609273</v>
      </c>
      <c r="R63" s="303">
        <f t="shared" si="15"/>
        <v>0.21655425305820805</v>
      </c>
      <c r="S63" s="303">
        <f t="shared" si="15"/>
        <v>0.21707590579230415</v>
      </c>
      <c r="T63" s="303">
        <f t="shared" si="15"/>
        <v>0.21829121198964965</v>
      </c>
      <c r="U63" s="303">
        <f t="shared" si="15"/>
        <v>0.21853875448519242</v>
      </c>
      <c r="V63" s="303">
        <f t="shared" si="15"/>
        <v>0.21810652257717142</v>
      </c>
      <c r="W63" s="303">
        <f t="shared" si="15"/>
        <v>0.21845998063543512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0.137876412890413</v>
      </c>
      <c r="C64" s="304">
        <f t="shared" si="16"/>
        <v>0.12474525058970448</v>
      </c>
      <c r="D64" s="304">
        <f t="shared" si="16"/>
        <v>0.11703264661538994</v>
      </c>
      <c r="E64" s="304">
        <f t="shared" si="16"/>
        <v>0.13405761135707525</v>
      </c>
      <c r="F64" s="304">
        <f t="shared" si="16"/>
        <v>0.13484488258608907</v>
      </c>
      <c r="G64" s="304">
        <f t="shared" si="16"/>
        <v>0.13782483200898593</v>
      </c>
      <c r="H64" s="304">
        <f t="shared" si="16"/>
        <v>0.13451493563431172</v>
      </c>
      <c r="I64" s="304">
        <f t="shared" si="16"/>
        <v>0.10258633378757312</v>
      </c>
      <c r="J64" s="304">
        <f t="shared" si="16"/>
        <v>0.10324343893246</v>
      </c>
      <c r="K64" s="304">
        <f t="shared" si="16"/>
        <v>9.7385484058234148E-2</v>
      </c>
      <c r="L64" s="304">
        <f t="shared" si="16"/>
        <v>9.6443937288079151E-2</v>
      </c>
      <c r="M64" s="304">
        <f t="shared" si="16"/>
        <v>9.0997473029965692E-2</v>
      </c>
      <c r="N64" s="304">
        <f t="shared" si="16"/>
        <v>0.10210697793712749</v>
      </c>
      <c r="O64" s="304">
        <f t="shared" si="16"/>
        <v>8.5035685172029349E-2</v>
      </c>
      <c r="P64" s="304">
        <f t="shared" si="16"/>
        <v>8.0859936167592572E-2</v>
      </c>
      <c r="Q64" s="304">
        <f t="shared" si="16"/>
        <v>7.6731877883516639E-2</v>
      </c>
      <c r="R64" s="304">
        <f t="shared" si="16"/>
        <v>7.3484433847449598E-2</v>
      </c>
      <c r="S64" s="304">
        <f t="shared" si="16"/>
        <v>7.3669340275101247E-2</v>
      </c>
      <c r="T64" s="304">
        <f t="shared" si="16"/>
        <v>8.8901239759606482E-2</v>
      </c>
      <c r="U64" s="304">
        <f t="shared" si="16"/>
        <v>8.2646214904583307E-2</v>
      </c>
      <c r="V64" s="304">
        <f t="shared" si="16"/>
        <v>8.3469205841328137E-2</v>
      </c>
      <c r="W64" s="304">
        <f t="shared" si="16"/>
        <v>8.134534587492534E-2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8.4546885775175259E-2</v>
      </c>
      <c r="C65" s="304">
        <f t="shared" si="17"/>
        <v>9.6836848941974099E-2</v>
      </c>
      <c r="D65" s="304">
        <f t="shared" si="17"/>
        <v>0.10460316297611981</v>
      </c>
      <c r="E65" s="304">
        <f t="shared" si="17"/>
        <v>8.0397373746725745E-2</v>
      </c>
      <c r="F65" s="304">
        <f t="shared" si="17"/>
        <v>8.0448190293522875E-2</v>
      </c>
      <c r="G65" s="304">
        <f t="shared" si="17"/>
        <v>7.803281019770282E-2</v>
      </c>
      <c r="H65" s="304">
        <f t="shared" si="17"/>
        <v>8.2635568143411345E-2</v>
      </c>
      <c r="I65" s="304">
        <f t="shared" si="17"/>
        <v>0.11290481077914266</v>
      </c>
      <c r="J65" s="304">
        <f t="shared" si="17"/>
        <v>0.10416978639730372</v>
      </c>
      <c r="K65" s="304">
        <f t="shared" si="17"/>
        <v>0.11717090209136982</v>
      </c>
      <c r="L65" s="304">
        <f t="shared" si="17"/>
        <v>0.11814090589464918</v>
      </c>
      <c r="M65" s="304">
        <f t="shared" si="17"/>
        <v>0.12334503501578843</v>
      </c>
      <c r="N65" s="304">
        <f t="shared" si="17"/>
        <v>0.11262231330238927</v>
      </c>
      <c r="O65" s="304">
        <f t="shared" si="17"/>
        <v>0.13023745330033817</v>
      </c>
      <c r="P65" s="304">
        <f t="shared" si="17"/>
        <v>0.135734524715001</v>
      </c>
      <c r="Q65" s="304">
        <f t="shared" si="17"/>
        <v>0.13979876514257611</v>
      </c>
      <c r="R65" s="304">
        <f t="shared" si="17"/>
        <v>0.14306981921075845</v>
      </c>
      <c r="S65" s="304">
        <f t="shared" si="17"/>
        <v>0.14340656551720291</v>
      </c>
      <c r="T65" s="304">
        <f t="shared" si="17"/>
        <v>0.12938997223004314</v>
      </c>
      <c r="U65" s="304">
        <f t="shared" si="17"/>
        <v>0.13589253958060912</v>
      </c>
      <c r="V65" s="304">
        <f t="shared" si="17"/>
        <v>0.13463731673584325</v>
      </c>
      <c r="W65" s="304">
        <f t="shared" si="17"/>
        <v>0.13711463476050978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0.19283714622279421</v>
      </c>
      <c r="C66" s="303">
        <f t="shared" si="18"/>
        <v>0.18714903400106703</v>
      </c>
      <c r="D66" s="303">
        <f t="shared" si="18"/>
        <v>0.18509338376705212</v>
      </c>
      <c r="E66" s="303">
        <f t="shared" si="18"/>
        <v>0.2271391338871625</v>
      </c>
      <c r="F66" s="303">
        <f t="shared" si="18"/>
        <v>0.22529239697345502</v>
      </c>
      <c r="G66" s="303">
        <f t="shared" si="18"/>
        <v>0.22496755254921355</v>
      </c>
      <c r="H66" s="303">
        <f t="shared" si="18"/>
        <v>0.21635746498252828</v>
      </c>
      <c r="I66" s="303">
        <f t="shared" si="18"/>
        <v>0.20743045022843959</v>
      </c>
      <c r="J66" s="303">
        <f t="shared" si="18"/>
        <v>0.24221357153331896</v>
      </c>
      <c r="K66" s="303">
        <f t="shared" si="18"/>
        <v>0.21042743901504007</v>
      </c>
      <c r="L66" s="303">
        <f t="shared" si="18"/>
        <v>0.20982761598522506</v>
      </c>
      <c r="M66" s="303">
        <f t="shared" si="18"/>
        <v>0.20989216587226836</v>
      </c>
      <c r="N66" s="303">
        <f t="shared" si="18"/>
        <v>0.2114137964872754</v>
      </c>
      <c r="O66" s="303">
        <f t="shared" si="18"/>
        <v>0.20525625903057662</v>
      </c>
      <c r="P66" s="303">
        <f t="shared" si="18"/>
        <v>0.19945853553009388</v>
      </c>
      <c r="Q66" s="303">
        <f t="shared" si="18"/>
        <v>0.19912956509429222</v>
      </c>
      <c r="R66" s="303">
        <f t="shared" si="18"/>
        <v>0.199024384422926</v>
      </c>
      <c r="S66" s="303">
        <f t="shared" si="18"/>
        <v>0.19687832501646388</v>
      </c>
      <c r="T66" s="303">
        <f t="shared" si="18"/>
        <v>0.19346217422478523</v>
      </c>
      <c r="U66" s="303">
        <f t="shared" si="18"/>
        <v>0.19152107309778413</v>
      </c>
      <c r="V66" s="303">
        <f t="shared" si="18"/>
        <v>0.19350273203238766</v>
      </c>
      <c r="W66" s="303">
        <f t="shared" si="18"/>
        <v>0.19181060074615214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0.12207428913044974</v>
      </c>
      <c r="C67" s="303">
        <f t="shared" si="19"/>
        <v>0.12516648920908996</v>
      </c>
      <c r="D67" s="303">
        <f t="shared" si="19"/>
        <v>0.12616482542518107</v>
      </c>
      <c r="E67" s="303">
        <f t="shared" si="19"/>
        <v>0.11531273797986799</v>
      </c>
      <c r="F67" s="303">
        <f t="shared" si="19"/>
        <v>0.11518436095355823</v>
      </c>
      <c r="G67" s="303">
        <f t="shared" si="19"/>
        <v>0.11469715013082667</v>
      </c>
      <c r="H67" s="303">
        <f t="shared" si="19"/>
        <v>0.11729237501151622</v>
      </c>
      <c r="I67" s="303">
        <f t="shared" si="19"/>
        <v>0.12322627637865936</v>
      </c>
      <c r="J67" s="303">
        <f t="shared" si="19"/>
        <v>0.11613079924839707</v>
      </c>
      <c r="K67" s="303">
        <f t="shared" si="19"/>
        <v>0.12319554805924859</v>
      </c>
      <c r="L67" s="303">
        <f t="shared" si="19"/>
        <v>0.12326081647373044</v>
      </c>
      <c r="M67" s="303">
        <f t="shared" si="19"/>
        <v>0.12378919299123713</v>
      </c>
      <c r="N67" s="303">
        <f t="shared" si="19"/>
        <v>0.12231731223487087</v>
      </c>
      <c r="O67" s="303">
        <f t="shared" si="19"/>
        <v>0.1251202934880665</v>
      </c>
      <c r="P67" s="303">
        <f t="shared" si="19"/>
        <v>0.12652734743203406</v>
      </c>
      <c r="Q67" s="303">
        <f t="shared" si="19"/>
        <v>0.12678328328798077</v>
      </c>
      <c r="R67" s="303">
        <f t="shared" si="19"/>
        <v>0.12697386539283764</v>
      </c>
      <c r="S67" s="303">
        <f t="shared" si="19"/>
        <v>0.12730943273089096</v>
      </c>
      <c r="T67" s="303">
        <f t="shared" si="19"/>
        <v>0.1268500741617285</v>
      </c>
      <c r="U67" s="303">
        <f t="shared" si="19"/>
        <v>0.12769235074867952</v>
      </c>
      <c r="V67" s="303">
        <f t="shared" si="19"/>
        <v>0.12711305305696591</v>
      </c>
      <c r="W67" s="303">
        <f t="shared" si="19"/>
        <v>0.12761306443967352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7.6457646380688027E-2</v>
      </c>
      <c r="C68" s="237">
        <f t="shared" si="20"/>
        <v>7.8394355099903792E-2</v>
      </c>
      <c r="D68" s="237">
        <f t="shared" si="20"/>
        <v>7.9019633673489104E-2</v>
      </c>
      <c r="E68" s="237">
        <f t="shared" si="20"/>
        <v>7.2222747365190409E-2</v>
      </c>
      <c r="F68" s="237">
        <f t="shared" si="20"/>
        <v>7.2142342184452396E-2</v>
      </c>
      <c r="G68" s="237">
        <f t="shared" si="20"/>
        <v>7.1837191992199817E-2</v>
      </c>
      <c r="H68" s="237">
        <f t="shared" si="20"/>
        <v>7.346263488946779E-2</v>
      </c>
      <c r="I68" s="237">
        <f t="shared" si="20"/>
        <v>7.7179159766398164E-2</v>
      </c>
      <c r="J68" s="237">
        <f t="shared" si="20"/>
        <v>7.2735116019003274E-2</v>
      </c>
      <c r="K68" s="237">
        <f t="shared" si="20"/>
        <v>7.7159913985848386E-2</v>
      </c>
      <c r="L68" s="237">
        <f t="shared" si="20"/>
        <v>7.7200792940703047E-2</v>
      </c>
      <c r="M68" s="237">
        <f t="shared" si="20"/>
        <v>7.7531726057079517E-2</v>
      </c>
      <c r="N68" s="237">
        <f t="shared" si="20"/>
        <v>7.6609856765958495E-2</v>
      </c>
      <c r="O68" s="237">
        <f t="shared" si="20"/>
        <v>7.8365421766542015E-2</v>
      </c>
      <c r="P68" s="237">
        <f t="shared" si="20"/>
        <v>7.9246688687305805E-2</v>
      </c>
      <c r="Q68" s="237">
        <f t="shared" si="20"/>
        <v>7.9406986595321541E-2</v>
      </c>
      <c r="R68" s="237">
        <f t="shared" si="20"/>
        <v>7.9526352100403971E-2</v>
      </c>
      <c r="S68" s="237">
        <f t="shared" si="20"/>
        <v>7.9736524848920839E-2</v>
      </c>
      <c r="T68" s="237">
        <f t="shared" si="20"/>
        <v>7.9448819097831525E-2</v>
      </c>
      <c r="U68" s="237">
        <f t="shared" si="20"/>
        <v>7.9976354305274083E-2</v>
      </c>
      <c r="V68" s="237">
        <f t="shared" si="20"/>
        <v>7.961352820669361E-2</v>
      </c>
      <c r="W68" s="237">
        <f t="shared" si="20"/>
        <v>7.9926695653808777E-2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0.53760770135316538</v>
      </c>
      <c r="C72" s="324">
        <f>IF(C$5=0,0,C$5/MAE_fec!C$5)</f>
        <v>0.54058568662272433</v>
      </c>
      <c r="D72" s="324">
        <f>IF(D$5=0,0,D$5/MAE_fec!D$5)</f>
        <v>0.54644575619256519</v>
      </c>
      <c r="E72" s="324">
        <f>IF(E$5=0,0,E$5/MAE_fec!E$5)</f>
        <v>0.54672959952106026</v>
      </c>
      <c r="F72" s="324">
        <f>IF(F$5=0,0,F$5/MAE_fec!F$5)</f>
        <v>0.54893512069050876</v>
      </c>
      <c r="G72" s="324">
        <f>IF(G$5=0,0,G$5/MAE_fec!G$5)</f>
        <v>0.54795348622657614</v>
      </c>
      <c r="H72" s="324">
        <f>IF(H$5=0,0,H$5/MAE_fec!H$5)</f>
        <v>0.54616608155913149</v>
      </c>
      <c r="I72" s="324">
        <f>IF(I$5=0,0,I$5/MAE_fec!I$5)</f>
        <v>0.5556362591906987</v>
      </c>
      <c r="J72" s="324">
        <f>IF(J$5=0,0,J$5/MAE_fec!J$5)</f>
        <v>0.56246534398096437</v>
      </c>
      <c r="K72" s="324">
        <f>IF(K$5=0,0,K$5/MAE_fec!K$5)</f>
        <v>0.55816125961831453</v>
      </c>
      <c r="L72" s="324">
        <f>IF(L$5=0,0,L$5/MAE_fec!L$5)</f>
        <v>0.55856774199655224</v>
      </c>
      <c r="M72" s="324">
        <f>IF(M$5=0,0,M$5/MAE_fec!M$5)</f>
        <v>0.56016400466374505</v>
      </c>
      <c r="N72" s="324">
        <f>IF(N$5=0,0,N$5/MAE_fec!N$5)</f>
        <v>0.55682407178682325</v>
      </c>
      <c r="O72" s="324">
        <f>IF(O$5=0,0,O$5/MAE_fec!O$5)</f>
        <v>0.56107266942341605</v>
      </c>
      <c r="P72" s="324">
        <f>IF(P$5=0,0,P$5/MAE_fec!P$5)</f>
        <v>0.56220800976899443</v>
      </c>
      <c r="Q72" s="324">
        <f>IF(Q$5=0,0,Q$5/MAE_fec!Q$5)</f>
        <v>0.56336828307209241</v>
      </c>
      <c r="R72" s="324">
        <f>IF(R$5=0,0,R$5/MAE_fec!R$5)</f>
        <v>0.56400524174466349</v>
      </c>
      <c r="S72" s="324">
        <f>IF(S$5=0,0,S$5/MAE_fec!S$5)</f>
        <v>0.56382127372428026</v>
      </c>
      <c r="T72" s="324">
        <f>IF(T$5=0,0,T$5/MAE_fec!T$5)</f>
        <v>0.55899180480216726</v>
      </c>
      <c r="U72" s="324">
        <f>IF(U$5=0,0,U$5/MAE_fec!U$5)</f>
        <v>0.56031975933424549</v>
      </c>
      <c r="V72" s="324">
        <f>IF(V$5=0,0,V$5/MAE_fec!V$5)</f>
        <v>0.5603001762668034</v>
      </c>
      <c r="W72" s="324">
        <f>IF(W$5=0,0,W$5/MAE_fec!W$5)</f>
        <v>0.56063021351704267</v>
      </c>
      <c r="DA72" s="95"/>
    </row>
    <row r="73" spans="1:105" ht="12" customHeight="1" x14ac:dyDescent="0.25">
      <c r="A73" s="202" t="s">
        <v>92</v>
      </c>
      <c r="B73" s="337">
        <f>IF(B$6=0,0,B$6/MAE_fec!B$6)</f>
        <v>0.48139876981362656</v>
      </c>
      <c r="C73" s="337">
        <f>IF(C$6=0,0,C$6/MAE_fec!C$6)</f>
        <v>0.48139876981362667</v>
      </c>
      <c r="D73" s="337">
        <f>IF(D$6=0,0,D$6/MAE_fec!D$6)</f>
        <v>0.48139876981362678</v>
      </c>
      <c r="E73" s="337">
        <f>IF(E$6=0,0,E$6/MAE_fec!E$6)</f>
        <v>0.48139876981362667</v>
      </c>
      <c r="F73" s="337">
        <f>IF(F$6=0,0,F$6/MAE_fec!F$6)</f>
        <v>0.48139876981362656</v>
      </c>
      <c r="G73" s="337">
        <f>IF(G$6=0,0,G$6/MAE_fec!G$6)</f>
        <v>0.48139876981362678</v>
      </c>
      <c r="H73" s="337">
        <f>IF(H$6=0,0,H$6/MAE_fec!H$6)</f>
        <v>0.48139876981362684</v>
      </c>
      <c r="I73" s="337">
        <f>IF(I$6=0,0,I$6/MAE_fec!I$6)</f>
        <v>0.48139876981362673</v>
      </c>
      <c r="J73" s="337">
        <f>IF(J$6=0,0,J$6/MAE_fec!J$6)</f>
        <v>0.48139876981362661</v>
      </c>
      <c r="K73" s="337">
        <f>IF(K$6=0,0,K$6/MAE_fec!K$6)</f>
        <v>0.48139876981362684</v>
      </c>
      <c r="L73" s="337">
        <f>IF(L$6=0,0,L$6/MAE_fec!L$6)</f>
        <v>0.48139876981362667</v>
      </c>
      <c r="M73" s="337">
        <f>IF(M$6=0,0,M$6/MAE_fec!M$6)</f>
        <v>0.48139876981362673</v>
      </c>
      <c r="N73" s="337">
        <f>IF(N$6=0,0,N$6/MAE_fec!N$6)</f>
        <v>0.481398769813627</v>
      </c>
      <c r="O73" s="337">
        <f>IF(O$6=0,0,O$6/MAE_fec!O$6)</f>
        <v>0.48139876981362673</v>
      </c>
      <c r="P73" s="337">
        <f>IF(P$6=0,0,P$6/MAE_fec!P$6)</f>
        <v>0.48139876981362678</v>
      </c>
      <c r="Q73" s="337">
        <f>IF(Q$6=0,0,Q$6/MAE_fec!Q$6)</f>
        <v>0.48139876981362689</v>
      </c>
      <c r="R73" s="337">
        <f>IF(R$6=0,0,R$6/MAE_fec!R$6)</f>
        <v>0.48139876981362684</v>
      </c>
      <c r="S73" s="337">
        <f>IF(S$6=0,0,S$6/MAE_fec!S$6)</f>
        <v>0.48139876981362684</v>
      </c>
      <c r="T73" s="337">
        <f>IF(T$6=0,0,T$6/MAE_fec!T$6)</f>
        <v>0.48139876981362678</v>
      </c>
      <c r="U73" s="337">
        <f>IF(U$6=0,0,U$6/MAE_fec!U$6)</f>
        <v>0.48139876981362673</v>
      </c>
      <c r="V73" s="337">
        <f>IF(V$6=0,0,V$6/MAE_fec!V$6)</f>
        <v>0.48139876981362673</v>
      </c>
      <c r="W73" s="337">
        <f>IF(W$6=0,0,W$6/MAE_fec!W$6)</f>
        <v>0.48139876981362667</v>
      </c>
      <c r="DA73" s="174"/>
    </row>
    <row r="74" spans="1:105" ht="12" customHeight="1" x14ac:dyDescent="0.25">
      <c r="A74" s="202" t="s">
        <v>93</v>
      </c>
      <c r="B74" s="337">
        <f>IF(B$7=0,0,B$7/MAE_fec!B$7)</f>
        <v>0.12499981380850282</v>
      </c>
      <c r="C74" s="337">
        <f>IF(C$7=0,0,C$7/MAE_fec!C$7)</f>
        <v>0.12499981380850284</v>
      </c>
      <c r="D74" s="337">
        <f>IF(D$7=0,0,D$7/MAE_fec!D$7)</f>
        <v>0.12499981380850281</v>
      </c>
      <c r="E74" s="337">
        <f>IF(E$7=0,0,E$7/MAE_fec!E$7)</f>
        <v>0.12499981380850284</v>
      </c>
      <c r="F74" s="337">
        <f>IF(F$7=0,0,F$7/MAE_fec!F$7)</f>
        <v>0.12499981380850284</v>
      </c>
      <c r="G74" s="337">
        <f>IF(G$7=0,0,G$7/MAE_fec!G$7)</f>
        <v>0.12499981380850284</v>
      </c>
      <c r="H74" s="337">
        <f>IF(H$7=0,0,H$7/MAE_fec!H$7)</f>
        <v>0.12499981380850282</v>
      </c>
      <c r="I74" s="337">
        <f>IF(I$7=0,0,I$7/MAE_fec!I$7)</f>
        <v>0.12499981380850284</v>
      </c>
      <c r="J74" s="337">
        <f>IF(J$7=0,0,J$7/MAE_fec!J$7)</f>
        <v>0.12499981380850284</v>
      </c>
      <c r="K74" s="337">
        <f>IF(K$7=0,0,K$7/MAE_fec!K$7)</f>
        <v>0.12499981380850284</v>
      </c>
      <c r="L74" s="337">
        <f>IF(L$7=0,0,L$7/MAE_fec!L$7)</f>
        <v>0.12499981380850284</v>
      </c>
      <c r="M74" s="337">
        <f>IF(M$7=0,0,M$7/MAE_fec!M$7)</f>
        <v>0.12499981380850282</v>
      </c>
      <c r="N74" s="337">
        <f>IF(N$7=0,0,N$7/MAE_fec!N$7)</f>
        <v>0.12499981380850284</v>
      </c>
      <c r="O74" s="337">
        <f>IF(O$7=0,0,O$7/MAE_fec!O$7)</f>
        <v>0.12499981380850284</v>
      </c>
      <c r="P74" s="337">
        <f>IF(P$7=0,0,P$7/MAE_fec!P$7)</f>
        <v>0.12499981380850282</v>
      </c>
      <c r="Q74" s="337">
        <f>IF(Q$7=0,0,Q$7/MAE_fec!Q$7)</f>
        <v>0.12499981380850284</v>
      </c>
      <c r="R74" s="337">
        <f>IF(R$7=0,0,R$7/MAE_fec!R$7)</f>
        <v>0.12499981380850282</v>
      </c>
      <c r="S74" s="337">
        <f>IF(S$7=0,0,S$7/MAE_fec!S$7)</f>
        <v>0.12499981380850286</v>
      </c>
      <c r="T74" s="337">
        <f>IF(T$7=0,0,T$7/MAE_fec!T$7)</f>
        <v>0.12499981380850282</v>
      </c>
      <c r="U74" s="337">
        <f>IF(U$7=0,0,U$7/MAE_fec!U$7)</f>
        <v>0.12499981380850284</v>
      </c>
      <c r="V74" s="337">
        <f>IF(V$7=0,0,V$7/MAE_fec!V$7)</f>
        <v>0.12499981380850284</v>
      </c>
      <c r="W74" s="337">
        <f>IF(W$7=0,0,W$7/MAE_fec!W$7)</f>
        <v>0.12499981380850282</v>
      </c>
      <c r="DA74" s="174"/>
    </row>
    <row r="75" spans="1:105" ht="12" customHeight="1" x14ac:dyDescent="0.25">
      <c r="A75" s="202" t="s">
        <v>94</v>
      </c>
      <c r="B75" s="337">
        <f>IF(B$8=0,0,B$8/MAE_fec!B$8)</f>
        <v>0.66981817020432077</v>
      </c>
      <c r="C75" s="337">
        <f>IF(C$8=0,0,C$8/MAE_fec!C$8)</f>
        <v>0.66981817020432077</v>
      </c>
      <c r="D75" s="337">
        <f>IF(D$8=0,0,D$8/MAE_fec!D$8)</f>
        <v>0.66981817020432077</v>
      </c>
      <c r="E75" s="337">
        <f>IF(E$8=0,0,E$8/MAE_fec!E$8)</f>
        <v>0.66981817020432066</v>
      </c>
      <c r="F75" s="337">
        <f>IF(F$8=0,0,F$8/MAE_fec!F$8)</f>
        <v>0.66981817020432066</v>
      </c>
      <c r="G75" s="337">
        <f>IF(G$8=0,0,G$8/MAE_fec!G$8)</f>
        <v>0.66981817020432066</v>
      </c>
      <c r="H75" s="337">
        <f>IF(H$8=0,0,H$8/MAE_fec!H$8)</f>
        <v>0.66981817020432077</v>
      </c>
      <c r="I75" s="337">
        <f>IF(I$8=0,0,I$8/MAE_fec!I$8)</f>
        <v>0.66981817020432088</v>
      </c>
      <c r="J75" s="337">
        <f>IF(J$8=0,0,J$8/MAE_fec!J$8)</f>
        <v>0.66981817020432088</v>
      </c>
      <c r="K75" s="337">
        <f>IF(K$8=0,0,K$8/MAE_fec!K$8)</f>
        <v>0.66981817020432088</v>
      </c>
      <c r="L75" s="337">
        <f>IF(L$8=0,0,L$8/MAE_fec!L$8)</f>
        <v>0.66981817020432077</v>
      </c>
      <c r="M75" s="337">
        <f>IF(M$8=0,0,M$8/MAE_fec!M$8)</f>
        <v>0.669818170204321</v>
      </c>
      <c r="N75" s="337">
        <f>IF(N$8=0,0,N$8/MAE_fec!N$8)</f>
        <v>0.66981817020432077</v>
      </c>
      <c r="O75" s="337">
        <f>IF(O$8=0,0,O$8/MAE_fec!O$8)</f>
        <v>0.669818170204321</v>
      </c>
      <c r="P75" s="337">
        <f>IF(P$8=0,0,P$8/MAE_fec!P$8)</f>
        <v>0.66981817020432077</v>
      </c>
      <c r="Q75" s="337">
        <f>IF(Q$8=0,0,Q$8/MAE_fec!Q$8)</f>
        <v>0.66981817020432088</v>
      </c>
      <c r="R75" s="337">
        <f>IF(R$8=0,0,R$8/MAE_fec!R$8)</f>
        <v>0.66981817020432088</v>
      </c>
      <c r="S75" s="337">
        <f>IF(S$8=0,0,S$8/MAE_fec!S$8)</f>
        <v>0.66981817020432077</v>
      </c>
      <c r="T75" s="337">
        <f>IF(T$8=0,0,T$8/MAE_fec!T$8)</f>
        <v>0.66981817020432066</v>
      </c>
      <c r="U75" s="337">
        <f>IF(U$8=0,0,U$8/MAE_fec!U$8)</f>
        <v>0.66981817020432088</v>
      </c>
      <c r="V75" s="337">
        <f>IF(V$8=0,0,V$8/MAE_fec!V$8)</f>
        <v>0.66981817020432066</v>
      </c>
      <c r="W75" s="337">
        <f>IF(W$8=0,0,W$8/MAE_fec!W$8)</f>
        <v>0.66981817020432088</v>
      </c>
      <c r="DA75" s="174"/>
    </row>
    <row r="76" spans="1:105" ht="12" customHeight="1" x14ac:dyDescent="0.25">
      <c r="A76" s="202" t="s">
        <v>95</v>
      </c>
      <c r="B76" s="337">
        <f>IF(B$9=0,0,B$9/MAE_fec!B$9)</f>
        <v>0.47453786181114155</v>
      </c>
      <c r="C76" s="337">
        <f>IF(C$9=0,0,C$9/MAE_fec!C$9)</f>
        <v>0.47453786181114199</v>
      </c>
      <c r="D76" s="337">
        <f>IF(D$9=0,0,D$9/MAE_fec!D$9)</f>
        <v>0.47453786181114171</v>
      </c>
      <c r="E76" s="337">
        <f>IF(E$9=0,0,E$9/MAE_fec!E$9)</f>
        <v>0.47453786181114166</v>
      </c>
      <c r="F76" s="337">
        <f>IF(F$9=0,0,F$9/MAE_fec!F$9)</f>
        <v>0.47453786181114166</v>
      </c>
      <c r="G76" s="337">
        <f>IF(G$9=0,0,G$9/MAE_fec!G$9)</f>
        <v>0.47453786181114183</v>
      </c>
      <c r="H76" s="337">
        <f>IF(H$9=0,0,H$9/MAE_fec!H$9)</f>
        <v>0.47453786181114194</v>
      </c>
      <c r="I76" s="337">
        <f>IF(I$9=0,0,I$9/MAE_fec!I$9)</f>
        <v>0.47453786181114166</v>
      </c>
      <c r="J76" s="337">
        <f>IF(J$9=0,0,J$9/MAE_fec!J$9)</f>
        <v>0.47453786181114199</v>
      </c>
      <c r="K76" s="337">
        <f>IF(K$9=0,0,K$9/MAE_fec!K$9)</f>
        <v>0.47453786181114166</v>
      </c>
      <c r="L76" s="337">
        <f>IF(L$9=0,0,L$9/MAE_fec!L$9)</f>
        <v>0.47453786181114183</v>
      </c>
      <c r="M76" s="337">
        <f>IF(M$9=0,0,M$9/MAE_fec!M$9)</f>
        <v>0.47453786181114177</v>
      </c>
      <c r="N76" s="337">
        <f>IF(N$9=0,0,N$9/MAE_fec!N$9)</f>
        <v>0.47453786181114183</v>
      </c>
      <c r="O76" s="337">
        <f>IF(O$9=0,0,O$9/MAE_fec!O$9)</f>
        <v>0.4745378618111416</v>
      </c>
      <c r="P76" s="337">
        <f>IF(P$9=0,0,P$9/MAE_fec!P$9)</f>
        <v>0.47453786181114183</v>
      </c>
      <c r="Q76" s="337">
        <f>IF(Q$9=0,0,Q$9/MAE_fec!Q$9)</f>
        <v>0.47453786181114188</v>
      </c>
      <c r="R76" s="337">
        <f>IF(R$9=0,0,R$9/MAE_fec!R$9)</f>
        <v>0.47453786181114183</v>
      </c>
      <c r="S76" s="337">
        <f>IF(S$9=0,0,S$9/MAE_fec!S$9)</f>
        <v>0.47453786181114188</v>
      </c>
      <c r="T76" s="337">
        <f>IF(T$9=0,0,T$9/MAE_fec!T$9)</f>
        <v>0.47453786181114166</v>
      </c>
      <c r="U76" s="337">
        <f>IF(U$9=0,0,U$9/MAE_fec!U$9)</f>
        <v>0.47453786181114166</v>
      </c>
      <c r="V76" s="337">
        <f>IF(V$9=0,0,V$9/MAE_fec!V$9)</f>
        <v>0.47453786181114188</v>
      </c>
      <c r="W76" s="337">
        <f>IF(W$9=0,0,W$9/MAE_fec!W$9)</f>
        <v>0.47453786181114194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0.73244921631547399</v>
      </c>
      <c r="C77" s="337">
        <f>IF(C$10=0,0,C$10/MAE_fec!C$10)</f>
        <v>0.74610487974022155</v>
      </c>
      <c r="D77" s="337">
        <f>IF(D$10=0,0,D$10/MAE_fec!D$10)</f>
        <v>0.75030273224049693</v>
      </c>
      <c r="E77" s="337">
        <f>IF(E$10=0,0,E$10/MAE_fec!E$10)</f>
        <v>0.72988305976984669</v>
      </c>
      <c r="F77" s="337">
        <f>IF(F$10=0,0,F$10/MAE_fec!F$10)</f>
        <v>0.72835863366373488</v>
      </c>
      <c r="G77" s="337">
        <f>IF(G$10=0,0,G$10/MAE_fec!G$10)</f>
        <v>0.72556780181762981</v>
      </c>
      <c r="H77" s="337">
        <f>IF(H$10=0,0,H$10/MAE_fec!H$10)</f>
        <v>0.72713925974007043</v>
      </c>
      <c r="I77" s="337">
        <f>IF(I$10=0,0,I$10/MAE_fec!I$10)</f>
        <v>0.75331496902312556</v>
      </c>
      <c r="J77" s="337">
        <f>IF(J$10=0,0,J$10/MAE_fec!J$10)</f>
        <v>0.75152482246804375</v>
      </c>
      <c r="K77" s="337">
        <f>IF(K$10=0,0,K$10/MAE_fec!K$10)</f>
        <v>0.75842078168757288</v>
      </c>
      <c r="L77" s="337">
        <f>IF(L$10=0,0,L$10/MAE_fec!L$10)</f>
        <v>0.75826776417001962</v>
      </c>
      <c r="M77" s="337">
        <f>IF(M$10=0,0,M$10/MAE_fec!M$10)</f>
        <v>0.76430345882266837</v>
      </c>
      <c r="N77" s="337">
        <f>IF(N$10=0,0,N$10/MAE_fec!N$10)</f>
        <v>0.75697500125595596</v>
      </c>
      <c r="O77" s="337">
        <f>IF(O$10=0,0,O$10/MAE_fec!O$10)</f>
        <v>0.7712684071282836</v>
      </c>
      <c r="P77" s="337">
        <f>IF(P$10=0,0,P$10/MAE_fec!P$10)</f>
        <v>0.77830452528513594</v>
      </c>
      <c r="Q77" s="337">
        <f>IF(Q$10=0,0,Q$10/MAE_fec!Q$10)</f>
        <v>0.77932825563483921</v>
      </c>
      <c r="R77" s="337">
        <f>IF(R$10=0,0,R$10/MAE_fec!R$10)</f>
        <v>0.782139020160317</v>
      </c>
      <c r="S77" s="337">
        <f>IF(S$10=0,0,S$10/MAE_fec!S$10)</f>
        <v>0.78273001234566586</v>
      </c>
      <c r="T77" s="337">
        <f>IF(T$10=0,0,T$10/MAE_fec!T$10)</f>
        <v>0.77348013715516173</v>
      </c>
      <c r="U77" s="337">
        <f>IF(U$10=0,0,U$10/MAE_fec!U$10)</f>
        <v>0.77760630545979947</v>
      </c>
      <c r="V77" s="337">
        <f>IF(V$10=0,0,V$10/MAE_fec!V$10)</f>
        <v>0.77621148302152065</v>
      </c>
      <c r="W77" s="337">
        <f>IF(W$10=0,0,W$10/MAE_fec!W$10)</f>
        <v>0.77826870074418808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0.53600611324848568</v>
      </c>
      <c r="C78" s="355">
        <f>IF(C$16=0,0,C$16/MAE_fec!C$16)</f>
        <v>0.54335458883996945</v>
      </c>
      <c r="D78" s="355">
        <f>IF(D$16=0,0,D$16/MAE_fec!D$16)</f>
        <v>0.55374786892676997</v>
      </c>
      <c r="E78" s="355">
        <f>IF(E$16=0,0,E$16/MAE_fec!E$16)</f>
        <v>0.53787899713675669</v>
      </c>
      <c r="F78" s="355">
        <f>IF(F$16=0,0,F$16/MAE_fec!F$16)</f>
        <v>0.5422619295027129</v>
      </c>
      <c r="G78" s="355">
        <f>IF(G$16=0,0,G$16/MAE_fec!G$16)</f>
        <v>0.54093131056444799</v>
      </c>
      <c r="H78" s="355">
        <f>IF(H$16=0,0,H$16/MAE_fec!H$16)</f>
        <v>0.54115016040931407</v>
      </c>
      <c r="I78" s="355">
        <f>IF(I$16=0,0,I$16/MAE_fec!I$16)</f>
        <v>0.56136019091805567</v>
      </c>
      <c r="J78" s="355">
        <f>IF(J$16=0,0,J$16/MAE_fec!J$16)</f>
        <v>0.5602273538508914</v>
      </c>
      <c r="K78" s="355">
        <f>IF(K$16=0,0,K$16/MAE_fec!K$16)</f>
        <v>0.56442026834448189</v>
      </c>
      <c r="L78" s="355">
        <f>IF(L$16=0,0,L$16/MAE_fec!L$16)</f>
        <v>0.5658988682517434</v>
      </c>
      <c r="M78" s="355">
        <f>IF(M$16=0,0,M$16/MAE_fec!M$16)</f>
        <v>0.568965727394383</v>
      </c>
      <c r="N78" s="355">
        <f>IF(N$16=0,0,N$16/MAE_fec!N$16)</f>
        <v>0.56279925302724043</v>
      </c>
      <c r="O78" s="355">
        <f>IF(O$16=0,0,O$16/MAE_fec!O$16)</f>
        <v>0.57337681735558621</v>
      </c>
      <c r="P78" s="355">
        <f>IF(P$16=0,0,P$16/MAE_fec!P$16)</f>
        <v>0.57699492228651095</v>
      </c>
      <c r="Q78" s="355">
        <f>IF(Q$16=0,0,Q$16/MAE_fec!Q$16)</f>
        <v>0.58000792908749199</v>
      </c>
      <c r="R78" s="355">
        <f>IF(R$16=0,0,R$16/MAE_fec!R$16)</f>
        <v>0.5821124199372375</v>
      </c>
      <c r="S78" s="355">
        <f>IF(S$16=0,0,S$16/MAE_fec!S$16)</f>
        <v>0.58265490853058144</v>
      </c>
      <c r="T78" s="355">
        <f>IF(T$16=0,0,T$16/MAE_fec!T$16)</f>
        <v>0.57421536311598975</v>
      </c>
      <c r="U78" s="355">
        <f>IF(U$16=0,0,U$16/MAE_fec!U$16)</f>
        <v>0.57811935692480654</v>
      </c>
      <c r="V78" s="355">
        <f>IF(V$16=0,0,V$16/MAE_fec!V$16)</f>
        <v>0.57818397828777046</v>
      </c>
      <c r="W78" s="355">
        <f>IF(W$16=0,0,W$16/MAE_fec!W$16)</f>
        <v>0.57950406177580593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0.46478052537720471</v>
      </c>
      <c r="C79" s="351">
        <f>IF(C$24=0,0,C$24/MAE_fec!C$24)</f>
        <v>0.46563005322059592</v>
      </c>
      <c r="D79" s="351">
        <f>IF(D$24=0,0,D$24/MAE_fec!D$24)</f>
        <v>0.4660173772446356</v>
      </c>
      <c r="E79" s="351">
        <f>IF(E$24=0,0,E$24/MAE_fec!E$24)</f>
        <v>0.46406230676339488</v>
      </c>
      <c r="F79" s="351">
        <f>IF(F$24=0,0,F$24/MAE_fec!F$24)</f>
        <v>0.46385121924823636</v>
      </c>
      <c r="G79" s="351">
        <f>IF(G$24=0,0,G$24/MAE_fec!G$24)</f>
        <v>0.46360713853212587</v>
      </c>
      <c r="H79" s="351">
        <f>IF(H$24=0,0,H$24/MAE_fec!H$24)</f>
        <v>0.46425400219112184</v>
      </c>
      <c r="I79" s="351">
        <f>IF(I$24=0,0,I$24/MAE_fec!I$24)</f>
        <v>0.46655504858315533</v>
      </c>
      <c r="J79" s="351">
        <f>IF(J$24=0,0,J$24/MAE_fec!J$24)</f>
        <v>0.46554979790685092</v>
      </c>
      <c r="K79" s="351">
        <f>IF(K$24=0,0,K$24/MAE_fec!K$24)</f>
        <v>0.46699249019245881</v>
      </c>
      <c r="L79" s="351">
        <f>IF(L$24=0,0,L$24/MAE_fec!L$24)</f>
        <v>0.46686024849818497</v>
      </c>
      <c r="M79" s="351">
        <f>IF(M$24=0,0,M$24/MAE_fec!M$24)</f>
        <v>0.4673642040440768</v>
      </c>
      <c r="N79" s="351">
        <f>IF(N$24=0,0,N$24/MAE_fec!N$24)</f>
        <v>0.4664446662372328</v>
      </c>
      <c r="O79" s="351">
        <f>IF(O$24=0,0,O$24/MAE_fec!O$24)</f>
        <v>0.46789220310674406</v>
      </c>
      <c r="P79" s="351">
        <f>IF(P$24=0,0,P$24/MAE_fec!P$24)</f>
        <v>0.46835546589289873</v>
      </c>
      <c r="Q79" s="351">
        <f>IF(Q$24=0,0,Q$24/MAE_fec!Q$24)</f>
        <v>0.46850035681558744</v>
      </c>
      <c r="R79" s="351">
        <f>IF(R$24=0,0,R$24/MAE_fec!R$24)</f>
        <v>0.46874194884181625</v>
      </c>
      <c r="S79" s="351">
        <f>IF(S$24=0,0,S$24/MAE_fec!S$24)</f>
        <v>0.46868567585109577</v>
      </c>
      <c r="T79" s="351">
        <f>IF(T$24=0,0,T$24/MAE_fec!T$24)</f>
        <v>0.46759568142201452</v>
      </c>
      <c r="U79" s="351">
        <f>IF(U$24=0,0,U$24/MAE_fec!U$24)</f>
        <v>0.46806618999643945</v>
      </c>
      <c r="V79" s="351">
        <f>IF(V$24=0,0,V$24/MAE_fec!V$24)</f>
        <v>0.46780601801689742</v>
      </c>
      <c r="W79" s="351">
        <f>IF(W$24=0,0,W$24/MAE_fec!W$24)</f>
        <v>0.46802494147614965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0.45943381135584477</v>
      </c>
      <c r="C80" s="351">
        <f>IF(C$27=0,0,C$27/MAE_fec!C$27)</f>
        <v>0.46573250471997391</v>
      </c>
      <c r="D80" s="351">
        <f>IF(D$27=0,0,D$27/MAE_fec!D$27)</f>
        <v>0.47464103050865991</v>
      </c>
      <c r="E80" s="351">
        <f>IF(E$27=0,0,E$27/MAE_fec!E$27)</f>
        <v>0.46103914040293442</v>
      </c>
      <c r="F80" s="351">
        <f>IF(F$27=0,0,F$27/MAE_fec!F$27)</f>
        <v>0.46479593957375381</v>
      </c>
      <c r="G80" s="351">
        <f>IF(G$27=0,0,G$27/MAE_fec!G$27)</f>
        <v>0.46365540905524105</v>
      </c>
      <c r="H80" s="351">
        <f>IF(H$27=0,0,H$27/MAE_fec!H$27)</f>
        <v>0.46384299463655471</v>
      </c>
      <c r="I80" s="351">
        <f>IF(I$27=0,0,I$27/MAE_fec!I$27)</f>
        <v>0.48116587792976206</v>
      </c>
      <c r="J80" s="351">
        <f>IF(J$27=0,0,J$27/MAE_fec!J$27)</f>
        <v>0.4801948747293357</v>
      </c>
      <c r="K80" s="351">
        <f>IF(K$27=0,0,K$27/MAE_fec!K$27)</f>
        <v>0.4837888014381273</v>
      </c>
      <c r="L80" s="351">
        <f>IF(L$27=0,0,L$27/MAE_fec!L$27)</f>
        <v>0.48505617278720881</v>
      </c>
      <c r="M80" s="351">
        <f>IF(M$27=0,0,M$27/MAE_fec!M$27)</f>
        <v>0.48768490919518526</v>
      </c>
      <c r="N80" s="351">
        <f>IF(N$27=0,0,N$27/MAE_fec!N$27)</f>
        <v>0.48239935973763448</v>
      </c>
      <c r="O80" s="351">
        <f>IF(O$27=0,0,O$27/MAE_fec!O$27)</f>
        <v>0.49146584344764527</v>
      </c>
      <c r="P80" s="351">
        <f>IF(P$27=0,0,P$27/MAE_fec!P$27)</f>
        <v>0.49456707624558111</v>
      </c>
      <c r="Q80" s="351">
        <f>IF(Q$27=0,0,Q$27/MAE_fec!Q$27)</f>
        <v>0.4971496535035646</v>
      </c>
      <c r="R80" s="351">
        <f>IF(R$27=0,0,R$27/MAE_fec!R$27)</f>
        <v>0.49895350280334655</v>
      </c>
      <c r="S80" s="351">
        <f>IF(S$27=0,0,S$27/MAE_fec!S$27)</f>
        <v>0.49941849302621288</v>
      </c>
      <c r="T80" s="351">
        <f>IF(T$27=0,0,T$27/MAE_fec!T$27)</f>
        <v>0.4921845969565628</v>
      </c>
      <c r="U80" s="351">
        <f>IF(U$27=0,0,U$27/MAE_fec!U$27)</f>
        <v>0.4955308773641196</v>
      </c>
      <c r="V80" s="351">
        <f>IF(V$27=0,0,V$27/MAE_fec!V$27)</f>
        <v>0.49558626710380349</v>
      </c>
      <c r="W80" s="351">
        <f>IF(W$27=0,0,W$27/MAE_fec!W$27)</f>
        <v>0.49671776723640515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0.65897773132577664</v>
      </c>
      <c r="C81" s="351">
        <f>IF(C$35=0,0,C$35/MAE_fec!C$35)</f>
        <v>0.65709949448982607</v>
      </c>
      <c r="D81" s="351">
        <f>IF(D$35=0,0,D$35/MAE_fec!D$35)</f>
        <v>0.6684434771816159</v>
      </c>
      <c r="E81" s="351">
        <f>IF(E$35=0,0,E$35/MAE_fec!E$35)</f>
        <v>0.68874277014169549</v>
      </c>
      <c r="F81" s="351">
        <f>IF(F$35=0,0,F$35/MAE_fec!F$35)</f>
        <v>0.69340561967364334</v>
      </c>
      <c r="G81" s="351">
        <f>IF(G$35=0,0,G$35/MAE_fec!G$35)</f>
        <v>0.69198092930600008</v>
      </c>
      <c r="H81" s="351">
        <f>IF(H$35=0,0,H$35/MAE_fec!H$35)</f>
        <v>0.68543920213832532</v>
      </c>
      <c r="I81" s="351">
        <f>IF(I$35=0,0,I$35/MAE_fec!I$35)</f>
        <v>0.69071913381305716</v>
      </c>
      <c r="J81" s="351">
        <f>IF(J$35=0,0,J$35/MAE_fec!J$35)</f>
        <v>0.70880136295283203</v>
      </c>
      <c r="K81" s="351">
        <f>IF(K$35=0,0,K$35/MAE_fec!K$35)</f>
        <v>0.69527993994007919</v>
      </c>
      <c r="L81" s="351">
        <f>IF(L$35=0,0,L$35/MAE_fec!L$35)</f>
        <v>0.6946064433970216</v>
      </c>
      <c r="M81" s="351">
        <f>IF(M$35=0,0,M$35/MAE_fec!M$35)</f>
        <v>0.69506419696622035</v>
      </c>
      <c r="N81" s="351">
        <f>IF(N$35=0,0,N$35/MAE_fec!N$35)</f>
        <v>0.69077619881528018</v>
      </c>
      <c r="O81" s="351">
        <f>IF(O$35=0,0,O$35/MAE_fec!O$35)</f>
        <v>0.69096525477244264</v>
      </c>
      <c r="P81" s="351">
        <f>IF(P$35=0,0,P$35/MAE_fec!P$35)</f>
        <v>0.69217592821408291</v>
      </c>
      <c r="Q81" s="351">
        <f>IF(Q$35=0,0,Q$35/MAE_fec!Q$35)</f>
        <v>0.69158359538984671</v>
      </c>
      <c r="R81" s="351">
        <f>IF(R$35=0,0,R$35/MAE_fec!R$35)</f>
        <v>0.6891711877042811</v>
      </c>
      <c r="S81" s="351">
        <f>IF(S$35=0,0,S$35/MAE_fec!S$35)</f>
        <v>0.68822694128926143</v>
      </c>
      <c r="T81" s="351">
        <f>IF(T$35=0,0,T$35/MAE_fec!T$35)</f>
        <v>0.68446224606032846</v>
      </c>
      <c r="U81" s="351">
        <f>IF(U$35=0,0,U$35/MAE_fec!U$35)</f>
        <v>0.68267425263339987</v>
      </c>
      <c r="V81" s="351">
        <f>IF(V$35=0,0,V$35/MAE_fec!V$35)</f>
        <v>0.68116972353526795</v>
      </c>
      <c r="W81" s="351">
        <f>IF(W$35=0,0,W$35/MAE_fec!W$35)</f>
        <v>0.68043159149284149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0.62888367586192861</v>
      </c>
      <c r="C82" s="351">
        <f>IF(C$46=0,0,C$46/MAE_fec!C$46)</f>
        <v>0.62888367586192906</v>
      </c>
      <c r="D82" s="351">
        <f>IF(D$46=0,0,D$46/MAE_fec!D$46)</f>
        <v>0.62888367586192873</v>
      </c>
      <c r="E82" s="351">
        <f>IF(E$46=0,0,E$46/MAE_fec!E$46)</f>
        <v>0.62888367586192895</v>
      </c>
      <c r="F82" s="351">
        <f>IF(F$46=0,0,F$46/MAE_fec!F$46)</f>
        <v>0.62888367586192873</v>
      </c>
      <c r="G82" s="351">
        <f>IF(G$46=0,0,G$46/MAE_fec!G$46)</f>
        <v>0.62888367586192873</v>
      </c>
      <c r="H82" s="351">
        <f>IF(H$46=0,0,H$46/MAE_fec!H$46)</f>
        <v>0.62888367586192884</v>
      </c>
      <c r="I82" s="351">
        <f>IF(I$46=0,0,I$46/MAE_fec!I$46)</f>
        <v>0.62888367586192917</v>
      </c>
      <c r="J82" s="351">
        <f>IF(J$46=0,0,J$46/MAE_fec!J$46)</f>
        <v>0.62888367586192861</v>
      </c>
      <c r="K82" s="351">
        <f>IF(K$46=0,0,K$46/MAE_fec!K$46)</f>
        <v>0.62888367586192884</v>
      </c>
      <c r="L82" s="351">
        <f>IF(L$46=0,0,L$46/MAE_fec!L$46)</f>
        <v>0.62888367586192873</v>
      </c>
      <c r="M82" s="351">
        <f>IF(M$46=0,0,M$46/MAE_fec!M$46)</f>
        <v>0.62888367586192873</v>
      </c>
      <c r="N82" s="351">
        <f>IF(N$46=0,0,N$46/MAE_fec!N$46)</f>
        <v>0.62888367586192884</v>
      </c>
      <c r="O82" s="351">
        <f>IF(O$46=0,0,O$46/MAE_fec!O$46)</f>
        <v>0.62888367586192861</v>
      </c>
      <c r="P82" s="351">
        <f>IF(P$46=0,0,P$46/MAE_fec!P$46)</f>
        <v>0.62888367586192884</v>
      </c>
      <c r="Q82" s="351">
        <f>IF(Q$46=0,0,Q$46/MAE_fec!Q$46)</f>
        <v>0.62888367586192906</v>
      </c>
      <c r="R82" s="351">
        <f>IF(R$46=0,0,R$46/MAE_fec!R$46)</f>
        <v>0.62888367586192906</v>
      </c>
      <c r="S82" s="351">
        <f>IF(S$46=0,0,S$46/MAE_fec!S$46)</f>
        <v>0.62888367586192873</v>
      </c>
      <c r="T82" s="351">
        <f>IF(T$46=0,0,T$46/MAE_fec!T$46)</f>
        <v>0.62888367586192906</v>
      </c>
      <c r="U82" s="351">
        <f>IF(U$46=0,0,U$46/MAE_fec!U$46)</f>
        <v>0.62888367586192884</v>
      </c>
      <c r="V82" s="351">
        <f>IF(V$46=0,0,V$46/MAE_fec!V$46)</f>
        <v>0.62888367586192895</v>
      </c>
      <c r="W82" s="351">
        <f>IF(W$46=0,0,W$46/MAE_fec!W$46)</f>
        <v>0.62888367586192884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0.58167247961884194</v>
      </c>
      <c r="C83" s="339">
        <f>IF(C$47=0,0,C$47/MAE_fec!C$47)</f>
        <v>0.58167247961884205</v>
      </c>
      <c r="D83" s="339">
        <f>IF(D$47=0,0,D$47/MAE_fec!D$47)</f>
        <v>0.58167247961884194</v>
      </c>
      <c r="E83" s="339">
        <f>IF(E$47=0,0,E$47/MAE_fec!E$47)</f>
        <v>0.58167247961884194</v>
      </c>
      <c r="F83" s="339">
        <f>IF(F$47=0,0,F$47/MAE_fec!F$47)</f>
        <v>0.58167247961884183</v>
      </c>
      <c r="G83" s="339">
        <f>IF(G$47=0,0,G$47/MAE_fec!G$47)</f>
        <v>0.58167247961884216</v>
      </c>
      <c r="H83" s="339">
        <f>IF(H$47=0,0,H$47/MAE_fec!H$47)</f>
        <v>0.58167247961884194</v>
      </c>
      <c r="I83" s="339">
        <f>IF(I$47=0,0,I$47/MAE_fec!I$47)</f>
        <v>0.58167247961884183</v>
      </c>
      <c r="J83" s="339">
        <f>IF(J$47=0,0,J$47/MAE_fec!J$47)</f>
        <v>0.58167247961884183</v>
      </c>
      <c r="K83" s="339">
        <f>IF(K$47=0,0,K$47/MAE_fec!K$47)</f>
        <v>0.58167247961884194</v>
      </c>
      <c r="L83" s="339">
        <f>IF(L$47=0,0,L$47/MAE_fec!L$47)</f>
        <v>0.58167247961884228</v>
      </c>
      <c r="M83" s="339">
        <f>IF(M$47=0,0,M$47/MAE_fec!M$47)</f>
        <v>0.58167247961884194</v>
      </c>
      <c r="N83" s="339">
        <f>IF(N$47=0,0,N$47/MAE_fec!N$47)</f>
        <v>0.58167247961884216</v>
      </c>
      <c r="O83" s="339">
        <f>IF(O$47=0,0,O$47/MAE_fec!O$47)</f>
        <v>0.58167247961884194</v>
      </c>
      <c r="P83" s="339">
        <f>IF(P$47=0,0,P$47/MAE_fec!P$47)</f>
        <v>0.58167247961884172</v>
      </c>
      <c r="Q83" s="339">
        <f>IF(Q$47=0,0,Q$47/MAE_fec!Q$47)</f>
        <v>0.58167247961884183</v>
      </c>
      <c r="R83" s="339">
        <f>IF(R$47=0,0,R$47/MAE_fec!R$47)</f>
        <v>0.58167247961884216</v>
      </c>
      <c r="S83" s="339">
        <f>IF(S$47=0,0,S$47/MAE_fec!S$47)</f>
        <v>0.58167247961884205</v>
      </c>
      <c r="T83" s="339">
        <f>IF(T$47=0,0,T$47/MAE_fec!T$47)</f>
        <v>0.58167247961884194</v>
      </c>
      <c r="U83" s="339">
        <f>IF(U$47=0,0,U$47/MAE_fec!U$47)</f>
        <v>0.58167247961884216</v>
      </c>
      <c r="V83" s="339">
        <f>IF(V$47=0,0,V$47/MAE_fec!V$47)</f>
        <v>0.58167247961884183</v>
      </c>
      <c r="W83" s="339">
        <f>IF(W$47=0,0,W$47/MAE_fec!W$47)</f>
        <v>0.58167247961884183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SI: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179.29014947836771</v>
      </c>
      <c r="C5" s="225">
        <v>154.21031243784569</v>
      </c>
      <c r="D5" s="225">
        <v>133.0827170388327</v>
      </c>
      <c r="E5" s="225">
        <v>190.81245311837469</v>
      </c>
      <c r="F5" s="225">
        <v>198.88882091844229</v>
      </c>
      <c r="G5" s="225">
        <v>222.63836615806571</v>
      </c>
      <c r="H5" s="225">
        <v>248.89968923864981</v>
      </c>
      <c r="I5" s="225">
        <v>189.2467846786067</v>
      </c>
      <c r="J5" s="225">
        <v>161.49131819909289</v>
      </c>
      <c r="K5" s="225">
        <v>126.90566819879849</v>
      </c>
      <c r="L5" s="225">
        <v>148.61488571855139</v>
      </c>
      <c r="M5" s="225">
        <v>136.80170819840049</v>
      </c>
      <c r="N5" s="225">
        <v>145.53792107852499</v>
      </c>
      <c r="O5" s="225">
        <v>122.71363955856491</v>
      </c>
      <c r="P5" s="225">
        <v>118.24390403895509</v>
      </c>
      <c r="Q5" s="225">
        <v>115.51289327866429</v>
      </c>
      <c r="R5" s="225">
        <v>115.8158332794556</v>
      </c>
      <c r="S5" s="225">
        <v>117.97474715847591</v>
      </c>
      <c r="T5" s="225">
        <v>176.4722675992335</v>
      </c>
      <c r="U5" s="225">
        <v>166.5387431991555</v>
      </c>
      <c r="V5" s="225">
        <v>160.35017183899481</v>
      </c>
      <c r="W5" s="225">
        <v>169.96271903896681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5.3609794137016866</v>
      </c>
      <c r="C10" s="262">
        <v>4.3399201901999724</v>
      </c>
      <c r="D10" s="262">
        <v>3.9651300299497292</v>
      </c>
      <c r="E10" s="262">
        <v>6.3739094223541901</v>
      </c>
      <c r="F10" s="262">
        <v>6.9806854167082806</v>
      </c>
      <c r="G10" s="262">
        <v>7.9176512186756574</v>
      </c>
      <c r="H10" s="262">
        <v>8.5435173833557307</v>
      </c>
      <c r="I10" s="262">
        <v>6.1387049414584141</v>
      </c>
      <c r="J10" s="262">
        <v>5.6398610721811941</v>
      </c>
      <c r="K10" s="262">
        <v>4.0322046700640648</v>
      </c>
      <c r="L10" s="262">
        <v>4.8311389496987553</v>
      </c>
      <c r="M10" s="262">
        <v>4.2932875622356184</v>
      </c>
      <c r="N10" s="262">
        <v>4.6574337778352666</v>
      </c>
      <c r="O10" s="262">
        <v>3.7029200775587641</v>
      </c>
      <c r="P10" s="262">
        <v>3.354639935199518</v>
      </c>
      <c r="Q10" s="262">
        <v>3.374778206505888</v>
      </c>
      <c r="R10" s="262">
        <v>3.3514749897182612</v>
      </c>
      <c r="S10" s="262">
        <v>3.39917033331034</v>
      </c>
      <c r="T10" s="262">
        <v>5.1387561012193039</v>
      </c>
      <c r="U10" s="262">
        <v>4.8097455812255658</v>
      </c>
      <c r="V10" s="262">
        <v>4.7735276876295636</v>
      </c>
      <c r="W10" s="262">
        <v>4.9847095481348047</v>
      </c>
      <c r="DA10" s="68" t="s">
        <v>2643</v>
      </c>
    </row>
    <row r="11" spans="1:105" ht="12" customHeight="1" x14ac:dyDescent="0.25">
      <c r="A11" s="37" t="s">
        <v>160</v>
      </c>
      <c r="B11" s="228">
        <v>2.0731120466623221</v>
      </c>
      <c r="C11" s="228">
        <v>1.2835599337349941</v>
      </c>
      <c r="D11" s="228">
        <v>0.92870817283124651</v>
      </c>
      <c r="E11" s="228">
        <v>2.323909281317853</v>
      </c>
      <c r="F11" s="228">
        <v>2.2183437611501442</v>
      </c>
      <c r="G11" s="228">
        <v>2.4989913506230561</v>
      </c>
      <c r="H11" s="228">
        <v>3.325991369087721</v>
      </c>
      <c r="I11" s="228">
        <v>2.1302417590976899</v>
      </c>
      <c r="J11" s="228">
        <v>1.5924177063517999</v>
      </c>
      <c r="K11" s="228">
        <v>1.481931026419852</v>
      </c>
      <c r="L11" s="228">
        <v>1.5841297504980749</v>
      </c>
      <c r="M11" s="228">
        <v>1.4611807444919309</v>
      </c>
      <c r="N11" s="228">
        <v>1.367492881608561</v>
      </c>
      <c r="O11" s="228">
        <v>1.1772131310332841</v>
      </c>
      <c r="P11" s="228">
        <v>0.90102942593542223</v>
      </c>
      <c r="Q11" s="228">
        <v>0.87695339379621007</v>
      </c>
      <c r="R11" s="228">
        <v>0.8733488735186874</v>
      </c>
      <c r="S11" s="228">
        <v>0.7548828418150757</v>
      </c>
      <c r="T11" s="228">
        <v>0.77094572512704618</v>
      </c>
      <c r="U11" s="228">
        <v>0.76521103577018768</v>
      </c>
      <c r="V11" s="228">
        <v>0.59852756278400499</v>
      </c>
      <c r="W11" s="228">
        <v>0.63538646267893728</v>
      </c>
      <c r="DA11" s="69" t="s">
        <v>2644</v>
      </c>
    </row>
    <row r="12" spans="1:105" ht="12" customHeight="1" x14ac:dyDescent="0.25">
      <c r="A12" s="37" t="s">
        <v>162</v>
      </c>
      <c r="B12" s="228">
        <v>3.287867367039365</v>
      </c>
      <c r="C12" s="228">
        <v>3.0563602564649779</v>
      </c>
      <c r="D12" s="228">
        <v>3.0364218571184818</v>
      </c>
      <c r="E12" s="228">
        <v>4.050000141036338</v>
      </c>
      <c r="F12" s="228">
        <v>4.7623416555581368</v>
      </c>
      <c r="G12" s="228">
        <v>5.4186598680526012</v>
      </c>
      <c r="H12" s="228">
        <v>5.2175260142680093</v>
      </c>
      <c r="I12" s="228">
        <v>4.0084631823607237</v>
      </c>
      <c r="J12" s="228">
        <v>4.0474433658293938</v>
      </c>
      <c r="K12" s="228">
        <v>2.5502736436442128</v>
      </c>
      <c r="L12" s="228">
        <v>3.2470091992006802</v>
      </c>
      <c r="M12" s="228">
        <v>2.832106817743687</v>
      </c>
      <c r="N12" s="228">
        <v>3.2899408962267058</v>
      </c>
      <c r="O12" s="228">
        <v>2.5257069465254789</v>
      </c>
      <c r="P12" s="228">
        <v>2.4536105092640952</v>
      </c>
      <c r="Q12" s="228">
        <v>2.4978248127096778</v>
      </c>
      <c r="R12" s="228">
        <v>2.4781261161995731</v>
      </c>
      <c r="S12" s="228">
        <v>2.6442874914952639</v>
      </c>
      <c r="T12" s="228">
        <v>4.3678103760922573</v>
      </c>
      <c r="U12" s="228">
        <v>4.0445345454553783</v>
      </c>
      <c r="V12" s="228">
        <v>4.1750001248455586</v>
      </c>
      <c r="W12" s="228">
        <v>4.3493230854558673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41.845060607356253</v>
      </c>
      <c r="C16" s="263">
        <f t="shared" si="0"/>
        <v>34.916628467247619</v>
      </c>
      <c r="D16" s="263">
        <f t="shared" si="0"/>
        <v>29.133254395753731</v>
      </c>
      <c r="E16" s="263">
        <f t="shared" si="0"/>
        <v>47.249202538929133</v>
      </c>
      <c r="F16" s="263">
        <f t="shared" si="0"/>
        <v>48.785801980405012</v>
      </c>
      <c r="G16" s="263">
        <f t="shared" si="0"/>
        <v>54.777713263483427</v>
      </c>
      <c r="H16" s="263">
        <f t="shared" si="0"/>
        <v>60.278988619918387</v>
      </c>
      <c r="I16" s="263">
        <f t="shared" si="0"/>
        <v>42.695804061093312</v>
      </c>
      <c r="J16" s="263">
        <f t="shared" si="0"/>
        <v>39.097876893984193</v>
      </c>
      <c r="K16" s="263">
        <f t="shared" si="0"/>
        <v>28.559269642565479</v>
      </c>
      <c r="L16" s="263">
        <f t="shared" si="0"/>
        <v>33.241009667182396</v>
      </c>
      <c r="M16" s="263">
        <f t="shared" si="0"/>
        <v>30.325099673236789</v>
      </c>
      <c r="N16" s="263">
        <f t="shared" si="0"/>
        <v>33.100910354314493</v>
      </c>
      <c r="O16" s="263">
        <f t="shared" si="0"/>
        <v>26.55813322075733</v>
      </c>
      <c r="P16" s="263">
        <f t="shared" si="0"/>
        <v>24.853732709549341</v>
      </c>
      <c r="Q16" s="263">
        <f t="shared" si="0"/>
        <v>23.944213525539691</v>
      </c>
      <c r="R16" s="263">
        <f t="shared" si="0"/>
        <v>23.822548203240551</v>
      </c>
      <c r="S16" s="263">
        <f t="shared" si="0"/>
        <v>24.059186039882679</v>
      </c>
      <c r="T16" s="263">
        <f t="shared" si="0"/>
        <v>37.026391048076263</v>
      </c>
      <c r="U16" s="263">
        <f t="shared" si="0"/>
        <v>34.25220950697576</v>
      </c>
      <c r="V16" s="263">
        <f t="shared" si="0"/>
        <v>33.180274472694173</v>
      </c>
      <c r="W16" s="263">
        <f t="shared" si="0"/>
        <v>34.834058593504167</v>
      </c>
      <c r="DA16" s="70"/>
    </row>
    <row r="17" spans="1:105" ht="12" customHeight="1" x14ac:dyDescent="0.25">
      <c r="A17" s="60" t="s">
        <v>2558</v>
      </c>
      <c r="B17" s="331">
        <v>41.845060607356253</v>
      </c>
      <c r="C17" s="331">
        <v>34.916628467247619</v>
      </c>
      <c r="D17" s="331">
        <v>29.133254395753731</v>
      </c>
      <c r="E17" s="331">
        <v>47.249202538929133</v>
      </c>
      <c r="F17" s="331">
        <v>48.785801980405012</v>
      </c>
      <c r="G17" s="331">
        <v>54.777713263483427</v>
      </c>
      <c r="H17" s="331">
        <v>60.278988619918387</v>
      </c>
      <c r="I17" s="331">
        <v>42.695804061093312</v>
      </c>
      <c r="J17" s="331">
        <v>39.097876893984193</v>
      </c>
      <c r="K17" s="331">
        <v>28.559269642565479</v>
      </c>
      <c r="L17" s="331">
        <v>33.241009667182396</v>
      </c>
      <c r="M17" s="331">
        <v>30.325099673236789</v>
      </c>
      <c r="N17" s="331">
        <v>33.100910354314493</v>
      </c>
      <c r="O17" s="331">
        <v>26.55813322075733</v>
      </c>
      <c r="P17" s="331">
        <v>24.853732709549341</v>
      </c>
      <c r="Q17" s="331">
        <v>23.944213525539691</v>
      </c>
      <c r="R17" s="331">
        <v>23.822548203240551</v>
      </c>
      <c r="S17" s="331">
        <v>24.059186039882679</v>
      </c>
      <c r="T17" s="331">
        <v>37.026391048076263</v>
      </c>
      <c r="U17" s="331">
        <v>34.25220950697576</v>
      </c>
      <c r="V17" s="331">
        <v>33.180274472694173</v>
      </c>
      <c r="W17" s="331">
        <v>34.834058593504167</v>
      </c>
      <c r="DA17" s="72" t="s">
        <v>2649</v>
      </c>
    </row>
    <row r="18" spans="1:105" ht="12" customHeight="1" x14ac:dyDescent="0.25">
      <c r="A18" s="59" t="s">
        <v>30</v>
      </c>
      <c r="B18" s="232">
        <v>2.213373215749189</v>
      </c>
      <c r="C18" s="232">
        <v>3.2109627191287</v>
      </c>
      <c r="D18" s="232">
        <v>0</v>
      </c>
      <c r="E18" s="232">
        <v>0</v>
      </c>
      <c r="F18" s="232">
        <v>0</v>
      </c>
      <c r="G18" s="232">
        <v>0</v>
      </c>
      <c r="H18" s="232">
        <v>0.90476774330379117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9.7670119514775919E-3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4.839065378905901</v>
      </c>
      <c r="C19" s="232">
        <v>2.3591525894882071</v>
      </c>
      <c r="D19" s="232">
        <v>2.3141276807986122</v>
      </c>
      <c r="E19" s="232">
        <v>5.2429211995755836</v>
      </c>
      <c r="F19" s="232">
        <v>6.0873086717322913</v>
      </c>
      <c r="G19" s="232">
        <v>6.0964483265190834</v>
      </c>
      <c r="H19" s="232">
        <v>7.6698820862610164</v>
      </c>
      <c r="I19" s="232">
        <v>3.9479981309438599</v>
      </c>
      <c r="J19" s="232">
        <v>4.3076370753254363</v>
      </c>
      <c r="K19" s="232">
        <v>3.9526203049987632</v>
      </c>
      <c r="L19" s="232">
        <v>3.1587630351635538</v>
      </c>
      <c r="M19" s="232">
        <v>3.924654197237925</v>
      </c>
      <c r="N19" s="232">
        <v>4.7976850487756577</v>
      </c>
      <c r="O19" s="232">
        <v>3.8511697569957422</v>
      </c>
      <c r="P19" s="232">
        <v>4.4975653546082386</v>
      </c>
      <c r="Q19" s="232">
        <v>2.98354387150389</v>
      </c>
      <c r="R19" s="232">
        <v>2.9752519532896602</v>
      </c>
      <c r="S19" s="232">
        <v>2.867237577547856</v>
      </c>
      <c r="T19" s="232">
        <v>5.5563673890598126</v>
      </c>
      <c r="U19" s="232">
        <v>4.4989467485297121</v>
      </c>
      <c r="V19" s="232">
        <v>3.3056875803663952</v>
      </c>
      <c r="W19" s="232">
        <v>3.6813050162353211</v>
      </c>
      <c r="DA19" s="71" t="s">
        <v>2651</v>
      </c>
    </row>
    <row r="20" spans="1:105" ht="12" customHeight="1" x14ac:dyDescent="0.25">
      <c r="A20" s="59" t="s">
        <v>160</v>
      </c>
      <c r="B20" s="232">
        <v>11.493923588729929</v>
      </c>
      <c r="C20" s="232">
        <v>7.2174273771436592</v>
      </c>
      <c r="D20" s="232">
        <v>5.5244032500516509</v>
      </c>
      <c r="E20" s="232">
        <v>13.31266065762502</v>
      </c>
      <c r="F20" s="232">
        <v>13.27933650169337</v>
      </c>
      <c r="G20" s="232">
        <v>15.076931688985921</v>
      </c>
      <c r="H20" s="232">
        <v>19.78092017631948</v>
      </c>
      <c r="I20" s="232">
        <v>13.145654628831521</v>
      </c>
      <c r="J20" s="232">
        <v>9.8230423030671705</v>
      </c>
      <c r="K20" s="232">
        <v>9.0435283159855722</v>
      </c>
      <c r="L20" s="232">
        <v>9.8639642427533634</v>
      </c>
      <c r="M20" s="232">
        <v>8.9851476325176094</v>
      </c>
      <c r="N20" s="232">
        <v>8.3102543113081282</v>
      </c>
      <c r="O20" s="232">
        <v>7.2188799637976961</v>
      </c>
      <c r="P20" s="232">
        <v>5.4675035593580326</v>
      </c>
      <c r="Q20" s="232">
        <v>5.4467373156292336</v>
      </c>
      <c r="R20" s="232">
        <v>5.4325223227566228</v>
      </c>
      <c r="S20" s="232">
        <v>4.7062773295231004</v>
      </c>
      <c r="T20" s="232">
        <v>4.71984851892456</v>
      </c>
      <c r="U20" s="232">
        <v>4.7336235625027969</v>
      </c>
      <c r="V20" s="232">
        <v>3.7458175278172821</v>
      </c>
      <c r="W20" s="232">
        <v>3.9709511069859742</v>
      </c>
      <c r="DA20" s="71" t="s">
        <v>2652</v>
      </c>
    </row>
    <row r="21" spans="1:105" ht="12" customHeight="1" x14ac:dyDescent="0.25">
      <c r="A21" s="59" t="s">
        <v>70</v>
      </c>
      <c r="B21" s="232">
        <v>5.0698253886370956</v>
      </c>
      <c r="C21" s="232">
        <v>4.9432438042954363</v>
      </c>
      <c r="D21" s="232">
        <v>3.2326246628061841</v>
      </c>
      <c r="E21" s="232">
        <v>5.4929398400155058</v>
      </c>
      <c r="F21" s="232">
        <v>0.91106960799643788</v>
      </c>
      <c r="G21" s="232">
        <v>0.91243751328149314</v>
      </c>
      <c r="H21" s="232">
        <v>0.89283129341384848</v>
      </c>
      <c r="I21" s="232">
        <v>0.86605157805430766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18.228873035334129</v>
      </c>
      <c r="C22" s="232">
        <v>17.185841977191622</v>
      </c>
      <c r="D22" s="232">
        <v>18.062098802097282</v>
      </c>
      <c r="E22" s="232">
        <v>23.20068084171303</v>
      </c>
      <c r="F22" s="232">
        <v>28.50808719898291</v>
      </c>
      <c r="G22" s="232">
        <v>32.691895734696942</v>
      </c>
      <c r="H22" s="232">
        <v>31.03058732062026</v>
      </c>
      <c r="I22" s="232">
        <v>24.736099723263621</v>
      </c>
      <c r="J22" s="232">
        <v>24.96719751559159</v>
      </c>
      <c r="K22" s="232">
        <v>15.56312102158115</v>
      </c>
      <c r="L22" s="232">
        <v>20.218282389265489</v>
      </c>
      <c r="M22" s="232">
        <v>17.415297843481259</v>
      </c>
      <c r="N22" s="232">
        <v>19.992970994230699</v>
      </c>
      <c r="O22" s="232">
        <v>15.488083499963899</v>
      </c>
      <c r="P22" s="232">
        <v>14.888663795583071</v>
      </c>
      <c r="Q22" s="232">
        <v>15.51393233840656</v>
      </c>
      <c r="R22" s="232">
        <v>15.41477392719427</v>
      </c>
      <c r="S22" s="232">
        <v>16.485671132811721</v>
      </c>
      <c r="T22" s="232">
        <v>26.74040812814042</v>
      </c>
      <c r="U22" s="232">
        <v>25.019639195943249</v>
      </c>
      <c r="V22" s="232">
        <v>26.128769364510489</v>
      </c>
      <c r="W22" s="232">
        <v>27.181802470282879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19.075099649445669</v>
      </c>
      <c r="C24" s="263">
        <f t="shared" si="1"/>
        <v>17.347258414416451</v>
      </c>
      <c r="D24" s="263">
        <f t="shared" si="1"/>
        <v>16.39340012238095</v>
      </c>
      <c r="E24" s="263">
        <f t="shared" si="1"/>
        <v>22.482381237193479</v>
      </c>
      <c r="F24" s="263">
        <f t="shared" si="1"/>
        <v>24.326409162793659</v>
      </c>
      <c r="G24" s="263">
        <f t="shared" si="1"/>
        <v>26.999009139520211</v>
      </c>
      <c r="H24" s="263">
        <f t="shared" si="1"/>
        <v>29.245455676964891</v>
      </c>
      <c r="I24" s="263">
        <f t="shared" si="1"/>
        <v>25.98680532331948</v>
      </c>
      <c r="J24" s="263">
        <f t="shared" si="1"/>
        <v>23.98303693665822</v>
      </c>
      <c r="K24" s="263">
        <f t="shared" si="1"/>
        <v>17.897774423212059</v>
      </c>
      <c r="L24" s="263">
        <f t="shared" si="1"/>
        <v>21.46895680623707</v>
      </c>
      <c r="M24" s="263">
        <f t="shared" si="1"/>
        <v>20.24776488363926</v>
      </c>
      <c r="N24" s="263">
        <f t="shared" si="1"/>
        <v>20.59355543100034</v>
      </c>
      <c r="O24" s="263">
        <f t="shared" si="1"/>
        <v>18.81904906772753</v>
      </c>
      <c r="P24" s="263">
        <f t="shared" si="1"/>
        <v>18.545328136436929</v>
      </c>
      <c r="Q24" s="263">
        <f t="shared" si="1"/>
        <v>18.857808922578311</v>
      </c>
      <c r="R24" s="263">
        <f t="shared" si="1"/>
        <v>19.399380127716871</v>
      </c>
      <c r="S24" s="263">
        <f t="shared" si="1"/>
        <v>19.872309843715321</v>
      </c>
      <c r="T24" s="263">
        <f t="shared" si="1"/>
        <v>27.021837812162431</v>
      </c>
      <c r="U24" s="263">
        <f t="shared" si="1"/>
        <v>26.466717458714381</v>
      </c>
      <c r="V24" s="263">
        <f t="shared" si="1"/>
        <v>25.907719992294901</v>
      </c>
      <c r="W24" s="263">
        <f t="shared" si="1"/>
        <v>27.699879571038121</v>
      </c>
      <c r="DA24" s="70"/>
    </row>
    <row r="25" spans="1:105" ht="12" customHeight="1" x14ac:dyDescent="0.25">
      <c r="A25" s="60" t="s">
        <v>2568</v>
      </c>
      <c r="B25" s="264">
        <v>19.075099649445669</v>
      </c>
      <c r="C25" s="264">
        <v>17.347258414416451</v>
      </c>
      <c r="D25" s="264">
        <v>16.39340012238095</v>
      </c>
      <c r="E25" s="264">
        <v>22.482381237193479</v>
      </c>
      <c r="F25" s="264">
        <v>24.326409162793659</v>
      </c>
      <c r="G25" s="264">
        <v>26.999009139520211</v>
      </c>
      <c r="H25" s="264">
        <v>29.245455676964891</v>
      </c>
      <c r="I25" s="264">
        <v>25.98680532331948</v>
      </c>
      <c r="J25" s="264">
        <v>23.98303693665822</v>
      </c>
      <c r="K25" s="264">
        <v>17.897774423212059</v>
      </c>
      <c r="L25" s="264">
        <v>21.46895680623707</v>
      </c>
      <c r="M25" s="264">
        <v>20.24776488363926</v>
      </c>
      <c r="N25" s="264">
        <v>20.59355543100034</v>
      </c>
      <c r="O25" s="264">
        <v>18.81904906772753</v>
      </c>
      <c r="P25" s="264">
        <v>18.545328136436929</v>
      </c>
      <c r="Q25" s="264">
        <v>18.857808922578311</v>
      </c>
      <c r="R25" s="264">
        <v>19.399380127716871</v>
      </c>
      <c r="S25" s="264">
        <v>19.872309843715321</v>
      </c>
      <c r="T25" s="264">
        <v>27.021837812162431</v>
      </c>
      <c r="U25" s="264">
        <v>26.466717458714381</v>
      </c>
      <c r="V25" s="264">
        <v>25.907719992294901</v>
      </c>
      <c r="W25" s="264">
        <v>27.699879571038121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59.778658010508927</v>
      </c>
      <c r="C27" s="263">
        <f t="shared" si="2"/>
        <v>49.880897810353758</v>
      </c>
      <c r="D27" s="263">
        <f t="shared" si="2"/>
        <v>41.618934851076752</v>
      </c>
      <c r="E27" s="263">
        <f t="shared" si="2"/>
        <v>67.498860769898755</v>
      </c>
      <c r="F27" s="263">
        <f t="shared" si="2"/>
        <v>69.694002829150008</v>
      </c>
      <c r="G27" s="263">
        <f t="shared" si="2"/>
        <v>78.253876090690625</v>
      </c>
      <c r="H27" s="263">
        <f t="shared" si="2"/>
        <v>86.112840885597706</v>
      </c>
      <c r="I27" s="263">
        <f t="shared" si="2"/>
        <v>60.994005801561869</v>
      </c>
      <c r="J27" s="263">
        <f t="shared" si="2"/>
        <v>55.854109848548852</v>
      </c>
      <c r="K27" s="263">
        <f t="shared" si="2"/>
        <v>40.798956632236397</v>
      </c>
      <c r="L27" s="263">
        <f t="shared" si="2"/>
        <v>47.487156667403418</v>
      </c>
      <c r="M27" s="263">
        <f t="shared" si="2"/>
        <v>43.321570961766852</v>
      </c>
      <c r="N27" s="263">
        <f t="shared" si="2"/>
        <v>47.287014791877851</v>
      </c>
      <c r="O27" s="263">
        <f t="shared" si="2"/>
        <v>37.940190315367623</v>
      </c>
      <c r="P27" s="263">
        <f t="shared" si="2"/>
        <v>35.505332442213337</v>
      </c>
      <c r="Q27" s="263">
        <f t="shared" si="2"/>
        <v>34.206019322199552</v>
      </c>
      <c r="R27" s="263">
        <f t="shared" si="2"/>
        <v>34.032211718915079</v>
      </c>
      <c r="S27" s="263">
        <f t="shared" si="2"/>
        <v>34.370265771260968</v>
      </c>
      <c r="T27" s="263">
        <f t="shared" si="2"/>
        <v>52.894844354394657</v>
      </c>
      <c r="U27" s="263">
        <f t="shared" si="2"/>
        <v>48.931727867108243</v>
      </c>
      <c r="V27" s="263">
        <f t="shared" si="2"/>
        <v>47.400392103848823</v>
      </c>
      <c r="W27" s="263">
        <f t="shared" si="2"/>
        <v>49.762940847863128</v>
      </c>
      <c r="DA27" s="70"/>
    </row>
    <row r="28" spans="1:105" ht="12" customHeight="1" x14ac:dyDescent="0.25">
      <c r="A28" s="60" t="s">
        <v>2573</v>
      </c>
      <c r="B28" s="331">
        <v>59.778658010508927</v>
      </c>
      <c r="C28" s="331">
        <v>49.880897810353758</v>
      </c>
      <c r="D28" s="331">
        <v>41.618934851076752</v>
      </c>
      <c r="E28" s="331">
        <v>67.498860769898755</v>
      </c>
      <c r="F28" s="331">
        <v>69.694002829150008</v>
      </c>
      <c r="G28" s="331">
        <v>78.253876090690625</v>
      </c>
      <c r="H28" s="331">
        <v>86.112840885597706</v>
      </c>
      <c r="I28" s="331">
        <v>60.994005801561869</v>
      </c>
      <c r="J28" s="331">
        <v>55.854109848548852</v>
      </c>
      <c r="K28" s="331">
        <v>40.798956632236397</v>
      </c>
      <c r="L28" s="331">
        <v>47.487156667403418</v>
      </c>
      <c r="M28" s="331">
        <v>43.321570961766852</v>
      </c>
      <c r="N28" s="331">
        <v>47.287014791877851</v>
      </c>
      <c r="O28" s="331">
        <v>37.940190315367623</v>
      </c>
      <c r="P28" s="331">
        <v>35.505332442213337</v>
      </c>
      <c r="Q28" s="331">
        <v>34.206019322199552</v>
      </c>
      <c r="R28" s="331">
        <v>34.032211718915079</v>
      </c>
      <c r="S28" s="331">
        <v>34.370265771260968</v>
      </c>
      <c r="T28" s="331">
        <v>52.894844354394657</v>
      </c>
      <c r="U28" s="331">
        <v>48.931727867108243</v>
      </c>
      <c r="V28" s="331">
        <v>47.400392103848823</v>
      </c>
      <c r="W28" s="331">
        <v>49.762940847863128</v>
      </c>
      <c r="DA28" s="72" t="s">
        <v>2658</v>
      </c>
    </row>
    <row r="29" spans="1:105" ht="12" customHeight="1" x14ac:dyDescent="0.25">
      <c r="A29" s="59" t="s">
        <v>30</v>
      </c>
      <c r="B29" s="232">
        <v>3.1619617367845558</v>
      </c>
      <c r="C29" s="232">
        <v>4.5870895987552869</v>
      </c>
      <c r="D29" s="232">
        <v>0</v>
      </c>
      <c r="E29" s="232">
        <v>0</v>
      </c>
      <c r="F29" s="232">
        <v>0</v>
      </c>
      <c r="G29" s="232">
        <v>0</v>
      </c>
      <c r="H29" s="232">
        <v>1.2925253475768439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1.3952874216396559E-2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6.9129505412941459</v>
      </c>
      <c r="C30" s="232">
        <v>3.3702179849831531</v>
      </c>
      <c r="D30" s="232">
        <v>3.30589668685516</v>
      </c>
      <c r="E30" s="232">
        <v>7.4898874279651189</v>
      </c>
      <c r="F30" s="232">
        <v>8.6961552453318429</v>
      </c>
      <c r="G30" s="232">
        <v>8.7092118950272592</v>
      </c>
      <c r="H30" s="232">
        <v>10.95697440894431</v>
      </c>
      <c r="I30" s="232">
        <v>5.6399973299198001</v>
      </c>
      <c r="J30" s="232">
        <v>6.1537672504649086</v>
      </c>
      <c r="K30" s="232">
        <v>5.6466004357125161</v>
      </c>
      <c r="L30" s="232">
        <v>4.5125186216622177</v>
      </c>
      <c r="M30" s="232">
        <v>5.6066488531970364</v>
      </c>
      <c r="N30" s="232">
        <v>6.8538357839652271</v>
      </c>
      <c r="O30" s="232">
        <v>5.5016710814224883</v>
      </c>
      <c r="P30" s="232">
        <v>6.4250933637260594</v>
      </c>
      <c r="Q30" s="232">
        <v>4.262205530719843</v>
      </c>
      <c r="R30" s="232">
        <v>4.2503599332709436</v>
      </c>
      <c r="S30" s="232">
        <v>4.096053682211223</v>
      </c>
      <c r="T30" s="232">
        <v>7.9376676986568748</v>
      </c>
      <c r="U30" s="232">
        <v>6.4270667836138751</v>
      </c>
      <c r="V30" s="232">
        <v>4.7224108290948514</v>
      </c>
      <c r="W30" s="232">
        <v>5.25900716605046</v>
      </c>
      <c r="DA30" s="71" t="s">
        <v>2660</v>
      </c>
    </row>
    <row r="31" spans="1:105" ht="12" customHeight="1" x14ac:dyDescent="0.25">
      <c r="A31" s="59" t="s">
        <v>160</v>
      </c>
      <c r="B31" s="232">
        <v>16.419890841042761</v>
      </c>
      <c r="C31" s="232">
        <v>10.310610538776659</v>
      </c>
      <c r="D31" s="232">
        <v>7.892004642930929</v>
      </c>
      <c r="E31" s="232">
        <v>19.018086653750021</v>
      </c>
      <c r="F31" s="232">
        <v>18.97048071670482</v>
      </c>
      <c r="G31" s="232">
        <v>21.53847384140845</v>
      </c>
      <c r="H31" s="232">
        <v>28.25845739474212</v>
      </c>
      <c r="I31" s="232">
        <v>18.779506612616458</v>
      </c>
      <c r="J31" s="232">
        <v>14.03291757581025</v>
      </c>
      <c r="K31" s="232">
        <v>12.919326165693681</v>
      </c>
      <c r="L31" s="232">
        <v>14.091377489647661</v>
      </c>
      <c r="M31" s="232">
        <v>12.835925189310871</v>
      </c>
      <c r="N31" s="232">
        <v>11.87179187329733</v>
      </c>
      <c r="O31" s="232">
        <v>10.312685662568139</v>
      </c>
      <c r="P31" s="232">
        <v>7.8107193705114764</v>
      </c>
      <c r="Q31" s="232">
        <v>7.7810533080417619</v>
      </c>
      <c r="R31" s="232">
        <v>7.760746175366604</v>
      </c>
      <c r="S31" s="232">
        <v>6.7232533278901414</v>
      </c>
      <c r="T31" s="232">
        <v>6.7426407413208</v>
      </c>
      <c r="U31" s="232">
        <v>6.7623193750039974</v>
      </c>
      <c r="V31" s="232">
        <v>5.351167896881833</v>
      </c>
      <c r="W31" s="232">
        <v>5.6727872956942518</v>
      </c>
      <c r="DA31" s="71" t="s">
        <v>2661</v>
      </c>
    </row>
    <row r="32" spans="1:105" ht="12" customHeight="1" x14ac:dyDescent="0.25">
      <c r="A32" s="59" t="s">
        <v>70</v>
      </c>
      <c r="B32" s="232">
        <v>7.2426076980529954</v>
      </c>
      <c r="C32" s="232">
        <v>7.0617768632791957</v>
      </c>
      <c r="D32" s="232">
        <v>4.6180352325802616</v>
      </c>
      <c r="E32" s="232">
        <v>7.8470569143078643</v>
      </c>
      <c r="F32" s="232">
        <v>1.301528011423482</v>
      </c>
      <c r="G32" s="232">
        <v>1.303482161830704</v>
      </c>
      <c r="H32" s="232">
        <v>1.275473276305497</v>
      </c>
      <c r="I32" s="232">
        <v>1.237216540077583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26.04124719333447</v>
      </c>
      <c r="C33" s="232">
        <v>24.551202824559461</v>
      </c>
      <c r="D33" s="232">
        <v>25.802998288710398</v>
      </c>
      <c r="E33" s="232">
        <v>33.143829773875758</v>
      </c>
      <c r="F33" s="232">
        <v>40.725838855689858</v>
      </c>
      <c r="G33" s="232">
        <v>46.702708192424211</v>
      </c>
      <c r="H33" s="232">
        <v>44.329410458028931</v>
      </c>
      <c r="I33" s="232">
        <v>35.337285318948027</v>
      </c>
      <c r="J33" s="232">
        <v>35.667425022273697</v>
      </c>
      <c r="K33" s="232">
        <v>22.233030030830211</v>
      </c>
      <c r="L33" s="232">
        <v>28.883260556093539</v>
      </c>
      <c r="M33" s="232">
        <v>24.878996919258942</v>
      </c>
      <c r="N33" s="232">
        <v>28.561387134615298</v>
      </c>
      <c r="O33" s="232">
        <v>22.12583357137699</v>
      </c>
      <c r="P33" s="232">
        <v>21.26951970797581</v>
      </c>
      <c r="Q33" s="232">
        <v>22.162760483437939</v>
      </c>
      <c r="R33" s="232">
        <v>22.02110561027753</v>
      </c>
      <c r="S33" s="232">
        <v>23.550958761159599</v>
      </c>
      <c r="T33" s="232">
        <v>38.200583040200591</v>
      </c>
      <c r="U33" s="232">
        <v>35.742341708490358</v>
      </c>
      <c r="V33" s="232">
        <v>37.326813377872128</v>
      </c>
      <c r="W33" s="232">
        <v>38.831146386118419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53.230351797355148</v>
      </c>
      <c r="C35" s="263">
        <v>47.725607555627867</v>
      </c>
      <c r="D35" s="263">
        <v>41.971997639671521</v>
      </c>
      <c r="E35" s="263">
        <v>47.208099149999171</v>
      </c>
      <c r="F35" s="263">
        <v>49.101921529385322</v>
      </c>
      <c r="G35" s="263">
        <v>54.6901164456958</v>
      </c>
      <c r="H35" s="263">
        <v>64.718886672813113</v>
      </c>
      <c r="I35" s="263">
        <v>53.431464551173647</v>
      </c>
      <c r="J35" s="263">
        <v>36.916433447720451</v>
      </c>
      <c r="K35" s="263">
        <v>35.617462830720463</v>
      </c>
      <c r="L35" s="263">
        <v>41.586623628029713</v>
      </c>
      <c r="M35" s="263">
        <v>38.61398511752202</v>
      </c>
      <c r="N35" s="263">
        <v>39.899006723497038</v>
      </c>
      <c r="O35" s="263">
        <v>35.69334687715363</v>
      </c>
      <c r="P35" s="263">
        <v>35.984870815555908</v>
      </c>
      <c r="Q35" s="263">
        <v>35.13007330184081</v>
      </c>
      <c r="R35" s="263">
        <v>35.210218239864837</v>
      </c>
      <c r="S35" s="263">
        <v>36.27381517030657</v>
      </c>
      <c r="T35" s="263">
        <v>54.390438283380803</v>
      </c>
      <c r="U35" s="263">
        <v>52.078342785131532</v>
      </c>
      <c r="V35" s="263">
        <v>49.08825758252739</v>
      </c>
      <c r="W35" s="263">
        <v>52.68113047842661</v>
      </c>
      <c r="DA35" s="70" t="s">
        <v>2665</v>
      </c>
    </row>
    <row r="36" spans="1:105" ht="12" customHeight="1" x14ac:dyDescent="0.25">
      <c r="A36" s="46" t="s">
        <v>30</v>
      </c>
      <c r="B36" s="231">
        <v>2.8155924073977889</v>
      </c>
      <c r="C36" s="231">
        <v>4.3888872819617903</v>
      </c>
      <c r="D36" s="231">
        <v>0</v>
      </c>
      <c r="E36" s="231">
        <v>0</v>
      </c>
      <c r="F36" s="231">
        <v>0</v>
      </c>
      <c r="G36" s="231">
        <v>0</v>
      </c>
      <c r="H36" s="231">
        <v>0.97140914910350717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1.432251383197935E-2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6.1556883596502683</v>
      </c>
      <c r="C38" s="231">
        <v>3.2245951454153299</v>
      </c>
      <c r="D38" s="231">
        <v>3.33394135227593</v>
      </c>
      <c r="E38" s="231">
        <v>5.1748956523178906</v>
      </c>
      <c r="F38" s="231">
        <v>6.1088956027840888</v>
      </c>
      <c r="G38" s="231">
        <v>6.0866992982848949</v>
      </c>
      <c r="H38" s="231">
        <v>8.2348135046602593</v>
      </c>
      <c r="I38" s="231">
        <v>4.9407038190399861</v>
      </c>
      <c r="J38" s="231">
        <v>4.0672949541322199</v>
      </c>
      <c r="K38" s="231">
        <v>4.9294785391646947</v>
      </c>
      <c r="L38" s="231">
        <v>3.951814063071871</v>
      </c>
      <c r="M38" s="231">
        <v>4.9973962294116339</v>
      </c>
      <c r="N38" s="231">
        <v>5.7830091670989496</v>
      </c>
      <c r="O38" s="231">
        <v>5.1758584414289883</v>
      </c>
      <c r="P38" s="231">
        <v>6.5118712815284034</v>
      </c>
      <c r="Q38" s="231">
        <v>4.3773463176559746</v>
      </c>
      <c r="R38" s="231">
        <v>4.3974838333903667</v>
      </c>
      <c r="S38" s="231">
        <v>4.3138397801106052</v>
      </c>
      <c r="T38" s="231">
        <v>8.1479524321999754</v>
      </c>
      <c r="U38" s="231">
        <v>6.8367626677765836</v>
      </c>
      <c r="V38" s="231">
        <v>4.8793599504667453</v>
      </c>
      <c r="W38" s="231">
        <v>5.5622636976358706</v>
      </c>
      <c r="DA38" s="73" t="s">
        <v>2668</v>
      </c>
    </row>
    <row r="39" spans="1:105" ht="12" customHeight="1" x14ac:dyDescent="0.25">
      <c r="A39" s="46" t="s">
        <v>160</v>
      </c>
      <c r="B39" s="231">
        <v>14.62121424320404</v>
      </c>
      <c r="C39" s="231">
        <v>9.8651021499944775</v>
      </c>
      <c r="D39" s="231">
        <v>7.9589542940165803</v>
      </c>
      <c r="E39" s="231">
        <v>13.13993232694474</v>
      </c>
      <c r="F39" s="231">
        <v>13.32642794011621</v>
      </c>
      <c r="G39" s="231">
        <v>15.052821678558781</v>
      </c>
      <c r="H39" s="231">
        <v>21.237899979498959</v>
      </c>
      <c r="I39" s="231">
        <v>16.451068079133329</v>
      </c>
      <c r="J39" s="231">
        <v>9.2749713345974119</v>
      </c>
      <c r="K39" s="231">
        <v>11.27856341161843</v>
      </c>
      <c r="L39" s="231">
        <v>12.340448516782301</v>
      </c>
      <c r="M39" s="231">
        <v>11.441095353331139</v>
      </c>
      <c r="N39" s="231">
        <v>10.01697201350945</v>
      </c>
      <c r="O39" s="231">
        <v>9.7019615223173332</v>
      </c>
      <c r="P39" s="231">
        <v>7.9162116840299142</v>
      </c>
      <c r="Q39" s="231">
        <v>7.9912535423154543</v>
      </c>
      <c r="R39" s="231">
        <v>8.0293801882696361</v>
      </c>
      <c r="S39" s="231">
        <v>7.0807269405601199</v>
      </c>
      <c r="T39" s="231">
        <v>6.9212668145570788</v>
      </c>
      <c r="U39" s="231">
        <v>7.1933860666395022</v>
      </c>
      <c r="V39" s="231">
        <v>5.5290137324357174</v>
      </c>
      <c r="W39" s="231">
        <v>5.9999041345568189</v>
      </c>
      <c r="DA39" s="73" t="s">
        <v>2669</v>
      </c>
    </row>
    <row r="40" spans="1:105" ht="12" customHeight="1" x14ac:dyDescent="0.25">
      <c r="A40" s="46" t="s">
        <v>70</v>
      </c>
      <c r="B40" s="231">
        <v>6.4492340331530844</v>
      </c>
      <c r="C40" s="231">
        <v>6.7566464521879377</v>
      </c>
      <c r="D40" s="231">
        <v>4.6572110645153613</v>
      </c>
      <c r="E40" s="231">
        <v>5.4216703655284793</v>
      </c>
      <c r="F40" s="231">
        <v>0.91430046055736292</v>
      </c>
      <c r="G40" s="231">
        <v>0.910978404862544</v>
      </c>
      <c r="H40" s="231">
        <v>0.95859351026500739</v>
      </c>
      <c r="I40" s="231">
        <v>1.0838162018469739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7.6091399997440731E-2</v>
      </c>
      <c r="T41" s="231">
        <v>9.4303439999050387E-2</v>
      </c>
      <c r="U41" s="231">
        <v>2.7442799999671589E-2</v>
      </c>
      <c r="V41" s="231">
        <v>0.11251547999828169</v>
      </c>
      <c r="W41" s="231">
        <v>4.864859999928605E-2</v>
      </c>
      <c r="DA41" s="73" t="s">
        <v>2671</v>
      </c>
    </row>
    <row r="42" spans="1:105" ht="12" customHeight="1" x14ac:dyDescent="0.25">
      <c r="A42" s="46" t="s">
        <v>162</v>
      </c>
      <c r="B42" s="231">
        <v>23.188622753949971</v>
      </c>
      <c r="C42" s="231">
        <v>23.490376526068339</v>
      </c>
      <c r="D42" s="231">
        <v>26.021890928863652</v>
      </c>
      <c r="E42" s="231">
        <v>22.89965800521944</v>
      </c>
      <c r="F42" s="231">
        <v>28.609183125930219</v>
      </c>
      <c r="G42" s="231">
        <v>32.639617063989583</v>
      </c>
      <c r="H42" s="231">
        <v>33.316170529285372</v>
      </c>
      <c r="I42" s="231">
        <v>30.955876451153369</v>
      </c>
      <c r="J42" s="231">
        <v>23.574167158990821</v>
      </c>
      <c r="K42" s="231">
        <v>19.409420879937329</v>
      </c>
      <c r="L42" s="231">
        <v>25.294361048175531</v>
      </c>
      <c r="M42" s="231">
        <v>22.175493534779239</v>
      </c>
      <c r="N42" s="231">
        <v>24.099025542888651</v>
      </c>
      <c r="O42" s="231">
        <v>20.815526913407311</v>
      </c>
      <c r="P42" s="231">
        <v>21.55678784999759</v>
      </c>
      <c r="Q42" s="231">
        <v>22.761473441869381</v>
      </c>
      <c r="R42" s="231">
        <v>22.783354218204838</v>
      </c>
      <c r="S42" s="231">
        <v>24.803157049638401</v>
      </c>
      <c r="T42" s="231">
        <v>39.212593082792708</v>
      </c>
      <c r="U42" s="231">
        <v>38.020751250715769</v>
      </c>
      <c r="V42" s="231">
        <v>38.567368419626654</v>
      </c>
      <c r="W42" s="231">
        <v>41.070314046234628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0.57194279998862096</v>
      </c>
      <c r="F44" s="231">
        <v>0.14311439999743519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0.99999999999999989</v>
      </c>
      <c r="C51" s="234">
        <f t="shared" si="3"/>
        <v>0.99999999999999989</v>
      </c>
      <c r="D51" s="234">
        <f t="shared" si="3"/>
        <v>0.99999999999999989</v>
      </c>
      <c r="E51" s="234">
        <f t="shared" si="3"/>
        <v>1.0000000000000002</v>
      </c>
      <c r="F51" s="234">
        <f t="shared" si="3"/>
        <v>0.99999999999999989</v>
      </c>
      <c r="G51" s="234">
        <f t="shared" si="3"/>
        <v>1.0000000000000002</v>
      </c>
      <c r="H51" s="234">
        <f t="shared" si="3"/>
        <v>1.0000000000000002</v>
      </c>
      <c r="I51" s="234">
        <f t="shared" si="3"/>
        <v>1.0000000000000002</v>
      </c>
      <c r="J51" s="234">
        <f t="shared" si="3"/>
        <v>1</v>
      </c>
      <c r="K51" s="234">
        <f t="shared" si="3"/>
        <v>0.99999999999999978</v>
      </c>
      <c r="L51" s="234">
        <f t="shared" si="3"/>
        <v>0.99999999999999978</v>
      </c>
      <c r="M51" s="234">
        <f t="shared" si="3"/>
        <v>1.0000000000000002</v>
      </c>
      <c r="N51" s="234">
        <f t="shared" si="3"/>
        <v>1</v>
      </c>
      <c r="O51" s="234">
        <f t="shared" si="3"/>
        <v>0.99999999999999978</v>
      </c>
      <c r="P51" s="234">
        <f t="shared" si="3"/>
        <v>0.99999999999999944</v>
      </c>
      <c r="Q51" s="234">
        <f t="shared" si="3"/>
        <v>0.99999999999999978</v>
      </c>
      <c r="R51" s="234">
        <f t="shared" si="3"/>
        <v>1</v>
      </c>
      <c r="S51" s="234">
        <f t="shared" si="3"/>
        <v>0.99999999999999967</v>
      </c>
      <c r="T51" s="234">
        <f t="shared" si="3"/>
        <v>0.99999999999999978</v>
      </c>
      <c r="U51" s="234">
        <f t="shared" si="3"/>
        <v>0.99999999999999978</v>
      </c>
      <c r="V51" s="234">
        <f t="shared" si="3"/>
        <v>1.0000000000000002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2.9901137509780015E-2</v>
      </c>
      <c r="C56" s="302">
        <f t="shared" si="8"/>
        <v>2.8142866203900423E-2</v>
      </c>
      <c r="D56" s="302">
        <f t="shared" si="8"/>
        <v>2.9794477586392597E-2</v>
      </c>
      <c r="E56" s="302">
        <f t="shared" si="8"/>
        <v>3.3404053656812406E-2</v>
      </c>
      <c r="F56" s="302">
        <f t="shared" si="8"/>
        <v>3.509843029121696E-2</v>
      </c>
      <c r="G56" s="302">
        <f t="shared" si="8"/>
        <v>3.55628338246715E-2</v>
      </c>
      <c r="H56" s="302">
        <f t="shared" si="8"/>
        <v>3.4325142829584016E-2</v>
      </c>
      <c r="I56" s="302">
        <f t="shared" si="8"/>
        <v>3.2437565329755169E-2</v>
      </c>
      <c r="J56" s="302">
        <f t="shared" si="8"/>
        <v>3.4923617783763149E-2</v>
      </c>
      <c r="K56" s="302">
        <f t="shared" si="8"/>
        <v>3.1773243286088625E-2</v>
      </c>
      <c r="L56" s="302">
        <f t="shared" si="8"/>
        <v>3.2507772867706015E-2</v>
      </c>
      <c r="M56" s="302">
        <f t="shared" si="8"/>
        <v>3.1383289132685087E-2</v>
      </c>
      <c r="N56" s="302">
        <f t="shared" si="8"/>
        <v>3.2001513717667768E-2</v>
      </c>
      <c r="O56" s="302">
        <f t="shared" si="8"/>
        <v>3.0175293397532641E-2</v>
      </c>
      <c r="P56" s="302">
        <f t="shared" si="8"/>
        <v>2.8370510619256467E-2</v>
      </c>
      <c r="Q56" s="302">
        <f t="shared" si="8"/>
        <v>2.921559759017155E-2</v>
      </c>
      <c r="R56" s="302">
        <f t="shared" si="8"/>
        <v>2.893796897036853E-2</v>
      </c>
      <c r="S56" s="302">
        <f t="shared" si="8"/>
        <v>2.8812694370467455E-2</v>
      </c>
      <c r="T56" s="302">
        <f t="shared" si="8"/>
        <v>2.9119340795741119E-2</v>
      </c>
      <c r="U56" s="302">
        <f t="shared" si="8"/>
        <v>2.8880640557457714E-2</v>
      </c>
      <c r="V56" s="302">
        <f t="shared" si="8"/>
        <v>2.9769395522834804E-2</v>
      </c>
      <c r="W56" s="302">
        <f t="shared" si="8"/>
        <v>2.9328252550442996E-2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0.2333929707187013</v>
      </c>
      <c r="C57" s="303">
        <f t="shared" si="9"/>
        <v>0.2264221368549573</v>
      </c>
      <c r="D57" s="303">
        <f t="shared" si="9"/>
        <v>0.2189108777156453</v>
      </c>
      <c r="E57" s="303">
        <f t="shared" si="9"/>
        <v>0.24762116815099616</v>
      </c>
      <c r="F57" s="303">
        <f t="shared" si="9"/>
        <v>0.24529182562960866</v>
      </c>
      <c r="G57" s="303">
        <f t="shared" si="9"/>
        <v>0.24603896538026651</v>
      </c>
      <c r="H57" s="303">
        <f t="shared" si="9"/>
        <v>0.24218185568774148</v>
      </c>
      <c r="I57" s="303">
        <f t="shared" si="9"/>
        <v>0.22560913853095352</v>
      </c>
      <c r="J57" s="303">
        <f t="shared" si="9"/>
        <v>0.24210513190425992</v>
      </c>
      <c r="K57" s="303">
        <f t="shared" si="9"/>
        <v>0.22504329434542839</v>
      </c>
      <c r="L57" s="303">
        <f t="shared" si="9"/>
        <v>0.22367214095992113</v>
      </c>
      <c r="M57" s="303">
        <f t="shared" si="9"/>
        <v>0.22167193723383166</v>
      </c>
      <c r="N57" s="303">
        <f t="shared" si="9"/>
        <v>0.22743838931473329</v>
      </c>
      <c r="O57" s="303">
        <f t="shared" si="9"/>
        <v>0.21642364545860038</v>
      </c>
      <c r="P57" s="303">
        <f t="shared" si="9"/>
        <v>0.21019039342071583</v>
      </c>
      <c r="Q57" s="303">
        <f t="shared" si="9"/>
        <v>0.20728606864496474</v>
      </c>
      <c r="R57" s="303">
        <f t="shared" si="9"/>
        <v>0.20569336271801791</v>
      </c>
      <c r="S57" s="303">
        <f t="shared" si="9"/>
        <v>0.20393505067286888</v>
      </c>
      <c r="T57" s="303">
        <f t="shared" si="9"/>
        <v>0.20981421926397395</v>
      </c>
      <c r="U57" s="303">
        <f t="shared" si="9"/>
        <v>0.20567111801735663</v>
      </c>
      <c r="V57" s="303">
        <f t="shared" si="9"/>
        <v>0.20692384730345026</v>
      </c>
      <c r="W57" s="303">
        <f t="shared" si="9"/>
        <v>0.20495117276582209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0.2333929707187013</v>
      </c>
      <c r="C58" s="304">
        <f t="shared" si="10"/>
        <v>0.2264221368549573</v>
      </c>
      <c r="D58" s="304">
        <f t="shared" si="10"/>
        <v>0.2189108777156453</v>
      </c>
      <c r="E58" s="304">
        <f t="shared" si="10"/>
        <v>0.24762116815099616</v>
      </c>
      <c r="F58" s="304">
        <f t="shared" si="10"/>
        <v>0.24529182562960866</v>
      </c>
      <c r="G58" s="304">
        <f t="shared" si="10"/>
        <v>0.24603896538026651</v>
      </c>
      <c r="H58" s="304">
        <f t="shared" si="10"/>
        <v>0.24218185568774148</v>
      </c>
      <c r="I58" s="304">
        <f t="shared" si="10"/>
        <v>0.22560913853095352</v>
      </c>
      <c r="J58" s="304">
        <f t="shared" si="10"/>
        <v>0.24210513190425992</v>
      </c>
      <c r="K58" s="304">
        <f t="shared" si="10"/>
        <v>0.22504329434542839</v>
      </c>
      <c r="L58" s="304">
        <f t="shared" si="10"/>
        <v>0.22367214095992113</v>
      </c>
      <c r="M58" s="304">
        <f t="shared" si="10"/>
        <v>0.22167193723383166</v>
      </c>
      <c r="N58" s="304">
        <f t="shared" si="10"/>
        <v>0.22743838931473329</v>
      </c>
      <c r="O58" s="304">
        <f t="shared" si="10"/>
        <v>0.21642364545860038</v>
      </c>
      <c r="P58" s="304">
        <f t="shared" si="10"/>
        <v>0.21019039342071583</v>
      </c>
      <c r="Q58" s="304">
        <f t="shared" si="10"/>
        <v>0.20728606864496474</v>
      </c>
      <c r="R58" s="304">
        <f t="shared" si="10"/>
        <v>0.20569336271801791</v>
      </c>
      <c r="S58" s="304">
        <f t="shared" si="10"/>
        <v>0.20393505067286888</v>
      </c>
      <c r="T58" s="304">
        <f t="shared" si="10"/>
        <v>0.20981421926397395</v>
      </c>
      <c r="U58" s="304">
        <f t="shared" si="10"/>
        <v>0.20567111801735663</v>
      </c>
      <c r="V58" s="304">
        <f t="shared" si="10"/>
        <v>0.20692384730345026</v>
      </c>
      <c r="W58" s="304">
        <f t="shared" si="10"/>
        <v>0.20495117276582209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0.10639234617709535</v>
      </c>
      <c r="C60" s="303">
        <f t="shared" si="12"/>
        <v>0.11249091023927629</v>
      </c>
      <c r="D60" s="303">
        <f t="shared" si="12"/>
        <v>0.12318203660958815</v>
      </c>
      <c r="E60" s="303">
        <f t="shared" si="12"/>
        <v>0.11782449661839441</v>
      </c>
      <c r="F60" s="303">
        <f t="shared" si="12"/>
        <v>0.12231159624989237</v>
      </c>
      <c r="G60" s="303">
        <f t="shared" si="12"/>
        <v>0.12126844804615494</v>
      </c>
      <c r="H60" s="303">
        <f t="shared" si="12"/>
        <v>0.11749896420691705</v>
      </c>
      <c r="I60" s="303">
        <f t="shared" si="12"/>
        <v>0.13731702426253767</v>
      </c>
      <c r="J60" s="303">
        <f t="shared" si="12"/>
        <v>0.14850976017850684</v>
      </c>
      <c r="K60" s="303">
        <f t="shared" si="12"/>
        <v>0.14103211209742883</v>
      </c>
      <c r="L60" s="303">
        <f t="shared" si="12"/>
        <v>0.14446033923476032</v>
      </c>
      <c r="M60" s="303">
        <f t="shared" si="12"/>
        <v>0.14800812906717783</v>
      </c>
      <c r="N60" s="303">
        <f t="shared" si="12"/>
        <v>0.14149958497681911</v>
      </c>
      <c r="O60" s="303">
        <f t="shared" si="12"/>
        <v>0.15335743553385658</v>
      </c>
      <c r="P60" s="303">
        <f t="shared" si="12"/>
        <v>0.15683961289308604</v>
      </c>
      <c r="Q60" s="303">
        <f t="shared" si="12"/>
        <v>0.1632528489879097</v>
      </c>
      <c r="R60" s="303">
        <f t="shared" si="12"/>
        <v>0.16750196910389192</v>
      </c>
      <c r="S60" s="303">
        <f t="shared" si="12"/>
        <v>0.16844545398364597</v>
      </c>
      <c r="T60" s="303">
        <f t="shared" si="12"/>
        <v>0.15312229042995421</v>
      </c>
      <c r="U60" s="303">
        <f t="shared" si="12"/>
        <v>0.15892228409015993</v>
      </c>
      <c r="V60" s="303">
        <f t="shared" si="12"/>
        <v>0.16156964283336378</v>
      </c>
      <c r="W60" s="303">
        <f t="shared" si="12"/>
        <v>0.16297620871014343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0.10639234617709535</v>
      </c>
      <c r="C61" s="304">
        <f t="shared" si="13"/>
        <v>0.11249091023927629</v>
      </c>
      <c r="D61" s="304">
        <f t="shared" si="13"/>
        <v>0.12318203660958815</v>
      </c>
      <c r="E61" s="304">
        <f t="shared" si="13"/>
        <v>0.11782449661839441</v>
      </c>
      <c r="F61" s="304">
        <f t="shared" si="13"/>
        <v>0.12231159624989237</v>
      </c>
      <c r="G61" s="304">
        <f t="shared" si="13"/>
        <v>0.12126844804615494</v>
      </c>
      <c r="H61" s="304">
        <f t="shared" si="13"/>
        <v>0.11749896420691705</v>
      </c>
      <c r="I61" s="304">
        <f t="shared" si="13"/>
        <v>0.13731702426253767</v>
      </c>
      <c r="J61" s="304">
        <f t="shared" si="13"/>
        <v>0.14850976017850684</v>
      </c>
      <c r="K61" s="304">
        <f t="shared" si="13"/>
        <v>0.14103211209742883</v>
      </c>
      <c r="L61" s="304">
        <f t="shared" si="13"/>
        <v>0.14446033923476032</v>
      </c>
      <c r="M61" s="304">
        <f t="shared" si="13"/>
        <v>0.14800812906717783</v>
      </c>
      <c r="N61" s="304">
        <f t="shared" si="13"/>
        <v>0.14149958497681911</v>
      </c>
      <c r="O61" s="304">
        <f t="shared" si="13"/>
        <v>0.15335743553385658</v>
      </c>
      <c r="P61" s="304">
        <f t="shared" si="13"/>
        <v>0.15683961289308604</v>
      </c>
      <c r="Q61" s="304">
        <f t="shared" si="13"/>
        <v>0.1632528489879097</v>
      </c>
      <c r="R61" s="304">
        <f t="shared" si="13"/>
        <v>0.16750196910389192</v>
      </c>
      <c r="S61" s="304">
        <f t="shared" si="13"/>
        <v>0.16844545398364597</v>
      </c>
      <c r="T61" s="304">
        <f t="shared" si="13"/>
        <v>0.15312229042995421</v>
      </c>
      <c r="U61" s="304">
        <f t="shared" si="13"/>
        <v>0.15892228409015993</v>
      </c>
      <c r="V61" s="304">
        <f t="shared" si="13"/>
        <v>0.16156964283336378</v>
      </c>
      <c r="W61" s="304">
        <f t="shared" si="13"/>
        <v>0.16297620871014343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0.33341852959814466</v>
      </c>
      <c r="C63" s="303">
        <f t="shared" si="15"/>
        <v>0.32346019550708194</v>
      </c>
      <c r="D63" s="303">
        <f t="shared" si="15"/>
        <v>0.3127298253080647</v>
      </c>
      <c r="E63" s="303">
        <f t="shared" si="15"/>
        <v>0.3537445259299945</v>
      </c>
      <c r="F63" s="303">
        <f t="shared" si="15"/>
        <v>0.35041689375658375</v>
      </c>
      <c r="G63" s="303">
        <f t="shared" si="15"/>
        <v>0.35148423625752367</v>
      </c>
      <c r="H63" s="303">
        <f t="shared" si="15"/>
        <v>0.3459740795539164</v>
      </c>
      <c r="I63" s="303">
        <f t="shared" si="15"/>
        <v>0.32229876932993357</v>
      </c>
      <c r="J63" s="303">
        <f t="shared" si="15"/>
        <v>0.34586447414894278</v>
      </c>
      <c r="K63" s="303">
        <f t="shared" si="15"/>
        <v>0.3214904204934691</v>
      </c>
      <c r="L63" s="303">
        <f t="shared" si="15"/>
        <v>0.31953162994274442</v>
      </c>
      <c r="M63" s="303">
        <f t="shared" si="15"/>
        <v>0.31667419604833102</v>
      </c>
      <c r="N63" s="303">
        <f t="shared" si="15"/>
        <v>0.32491198473533328</v>
      </c>
      <c r="O63" s="303">
        <f t="shared" si="15"/>
        <v>0.30917663636942921</v>
      </c>
      <c r="P63" s="303">
        <f t="shared" si="15"/>
        <v>0.30027199060102255</v>
      </c>
      <c r="Q63" s="303">
        <f t="shared" si="15"/>
        <v>0.29612295520709242</v>
      </c>
      <c r="R63" s="303">
        <f t="shared" si="15"/>
        <v>0.29384766102573995</v>
      </c>
      <c r="S63" s="303">
        <f t="shared" si="15"/>
        <v>0.29133578667552695</v>
      </c>
      <c r="T63" s="303">
        <f t="shared" si="15"/>
        <v>0.29973459894853416</v>
      </c>
      <c r="U63" s="303">
        <f t="shared" si="15"/>
        <v>0.29381588288193811</v>
      </c>
      <c r="V63" s="303">
        <f t="shared" si="15"/>
        <v>0.29560549614778614</v>
      </c>
      <c r="W63" s="303">
        <f t="shared" si="15"/>
        <v>0.29278738966546031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0.33341852959814466</v>
      </c>
      <c r="C64" s="304">
        <f t="shared" si="16"/>
        <v>0.32346019550708194</v>
      </c>
      <c r="D64" s="304">
        <f t="shared" si="16"/>
        <v>0.3127298253080647</v>
      </c>
      <c r="E64" s="304">
        <f t="shared" si="16"/>
        <v>0.3537445259299945</v>
      </c>
      <c r="F64" s="304">
        <f t="shared" si="16"/>
        <v>0.35041689375658375</v>
      </c>
      <c r="G64" s="304">
        <f t="shared" si="16"/>
        <v>0.35148423625752367</v>
      </c>
      <c r="H64" s="304">
        <f t="shared" si="16"/>
        <v>0.3459740795539164</v>
      </c>
      <c r="I64" s="304">
        <f t="shared" si="16"/>
        <v>0.32229876932993357</v>
      </c>
      <c r="J64" s="304">
        <f t="shared" si="16"/>
        <v>0.34586447414894278</v>
      </c>
      <c r="K64" s="304">
        <f t="shared" si="16"/>
        <v>0.3214904204934691</v>
      </c>
      <c r="L64" s="304">
        <f t="shared" si="16"/>
        <v>0.31953162994274442</v>
      </c>
      <c r="M64" s="304">
        <f t="shared" si="16"/>
        <v>0.31667419604833102</v>
      </c>
      <c r="N64" s="304">
        <f t="shared" si="16"/>
        <v>0.32491198473533328</v>
      </c>
      <c r="O64" s="304">
        <f t="shared" si="16"/>
        <v>0.30917663636942921</v>
      </c>
      <c r="P64" s="304">
        <f t="shared" si="16"/>
        <v>0.30027199060102255</v>
      </c>
      <c r="Q64" s="304">
        <f t="shared" si="16"/>
        <v>0.29612295520709242</v>
      </c>
      <c r="R64" s="304">
        <f t="shared" si="16"/>
        <v>0.29384766102573995</v>
      </c>
      <c r="S64" s="304">
        <f t="shared" si="16"/>
        <v>0.29133578667552695</v>
      </c>
      <c r="T64" s="304">
        <f t="shared" si="16"/>
        <v>0.29973459894853416</v>
      </c>
      <c r="U64" s="304">
        <f t="shared" si="16"/>
        <v>0.29381588288193811</v>
      </c>
      <c r="V64" s="304">
        <f t="shared" si="16"/>
        <v>0.29560549614778614</v>
      </c>
      <c r="W64" s="304">
        <f t="shared" si="16"/>
        <v>0.29278738966546031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0.29689501599627854</v>
      </c>
      <c r="C66" s="303">
        <f t="shared" si="18"/>
        <v>0.30948389119478392</v>
      </c>
      <c r="D66" s="303">
        <f t="shared" si="18"/>
        <v>0.31538278278030918</v>
      </c>
      <c r="E66" s="303">
        <f t="shared" si="18"/>
        <v>0.24740575564380271</v>
      </c>
      <c r="F66" s="303">
        <f t="shared" si="18"/>
        <v>0.2468812540726982</v>
      </c>
      <c r="G66" s="303">
        <f t="shared" si="18"/>
        <v>0.24564551649138347</v>
      </c>
      <c r="H66" s="303">
        <f t="shared" si="18"/>
        <v>0.26001995772184111</v>
      </c>
      <c r="I66" s="303">
        <f t="shared" si="18"/>
        <v>0.28233750254682016</v>
      </c>
      <c r="J66" s="303">
        <f t="shared" si="18"/>
        <v>0.22859701598452747</v>
      </c>
      <c r="K66" s="303">
        <f t="shared" si="18"/>
        <v>0.28066092977758483</v>
      </c>
      <c r="L66" s="303">
        <f t="shared" si="18"/>
        <v>0.27982811699486787</v>
      </c>
      <c r="M66" s="303">
        <f t="shared" si="18"/>
        <v>0.28226244851797472</v>
      </c>
      <c r="N66" s="303">
        <f t="shared" si="18"/>
        <v>0.27414852725544658</v>
      </c>
      <c r="O66" s="303">
        <f t="shared" si="18"/>
        <v>0.29086698924058096</v>
      </c>
      <c r="P66" s="303">
        <f t="shared" si="18"/>
        <v>0.30432749246591861</v>
      </c>
      <c r="Q66" s="303">
        <f t="shared" si="18"/>
        <v>0.30412252956986124</v>
      </c>
      <c r="R66" s="303">
        <f t="shared" si="18"/>
        <v>0.30401903818198167</v>
      </c>
      <c r="S66" s="303">
        <f t="shared" si="18"/>
        <v>0.30747101429749046</v>
      </c>
      <c r="T66" s="303">
        <f t="shared" si="18"/>
        <v>0.30820955056179627</v>
      </c>
      <c r="U66" s="303">
        <f t="shared" si="18"/>
        <v>0.31271007445308746</v>
      </c>
      <c r="V66" s="303">
        <f t="shared" si="18"/>
        <v>0.30613161819256529</v>
      </c>
      <c r="W66" s="303">
        <f t="shared" si="18"/>
        <v>0.30995697630813129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1.4433221648702534</v>
      </c>
      <c r="C72" s="322">
        <f>IF(C$5=0,0,C$5/MAE_fec!C$5)</f>
        <v>1.3494497388346769</v>
      </c>
      <c r="D72" s="322">
        <f>IF(D$5=0,0,D$5/MAE_fec!D$5)</f>
        <v>1.2321227982916478</v>
      </c>
      <c r="E72" s="322">
        <f>IF(E$5=0,0,E$5/MAE_fec!E$5)</f>
        <v>1.2981912125349817</v>
      </c>
      <c r="F72" s="322">
        <f>IF(F$5=0,0,F$5/MAE_fec!F$5)</f>
        <v>1.2678055456460486</v>
      </c>
      <c r="G72" s="322">
        <f>IF(G$5=0,0,G$5/MAE_fec!G$5)</f>
        <v>1.2870625876305954</v>
      </c>
      <c r="H72" s="322">
        <f>IF(H$5=0,0,H$5/MAE_fec!H$5)</f>
        <v>1.3099527173309784</v>
      </c>
      <c r="I72" s="322">
        <f>IF(I$5=0,0,I$5/MAE_fec!I$5)</f>
        <v>1.0695821254949909</v>
      </c>
      <c r="J72" s="322">
        <f>IF(J$5=0,0,J$5/MAE_fec!J$5)</f>
        <v>0.99064760633240589</v>
      </c>
      <c r="K72" s="322">
        <f>IF(K$5=0,0,K$5/MAE_fec!K$5)</f>
        <v>1.0242581124168963</v>
      </c>
      <c r="L72" s="322">
        <f>IF(L$5=0,0,L$5/MAE_fec!L$5)</f>
        <v>1.0075309424500967</v>
      </c>
      <c r="M72" s="322">
        <f>IF(M$5=0,0,M$5/MAE_fec!M$5)</f>
        <v>0.96703686665462951</v>
      </c>
      <c r="N72" s="322">
        <f>IF(N$5=0,0,N$5/MAE_fec!N$5)</f>
        <v>1.0380023169724033</v>
      </c>
      <c r="O72" s="322">
        <f>IF(O$5=0,0,O$5/MAE_fec!O$5)</f>
        <v>0.92176268077387746</v>
      </c>
      <c r="P72" s="322">
        <f>IF(P$5=0,0,P$5/MAE_fec!P$5)</f>
        <v>0.89384477045962307</v>
      </c>
      <c r="Q72" s="322">
        <f>IF(Q$5=0,0,Q$5/MAE_fec!Q$5)</f>
        <v>0.85649771235338878</v>
      </c>
      <c r="R72" s="322">
        <f>IF(R$5=0,0,R$5/MAE_fec!R$5)</f>
        <v>0.82772568454279982</v>
      </c>
      <c r="S72" s="322">
        <f>IF(S$5=0,0,S$5/MAE_fec!S$5)</f>
        <v>0.82712885620927035</v>
      </c>
      <c r="T72" s="322">
        <f>IF(T$5=0,0,T$5/MAE_fec!T$5)</f>
        <v>0.94549573875289328</v>
      </c>
      <c r="U72" s="322">
        <f>IF(U$5=0,0,U$5/MAE_fec!U$5)</f>
        <v>0.89923852678694571</v>
      </c>
      <c r="V72" s="322">
        <f>IF(V$5=0,0,V$5/MAE_fec!V$5)</f>
        <v>0.89120083233216207</v>
      </c>
      <c r="W72" s="322">
        <f>IF(W$5=0,0,W$5/MAE_fec!W$5)</f>
        <v>0.87849498343296784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1.5865059171456071</v>
      </c>
      <c r="C77" s="334">
        <f>IF(C$10=0,0,C$10/MAE_fec!C$10)</f>
        <v>1.4069477086423587</v>
      </c>
      <c r="D77" s="334">
        <f>IF(D$10=0,0,D$10/MAE_fec!D$10)</f>
        <v>1.354070273707892</v>
      </c>
      <c r="E77" s="334">
        <f>IF(E$10=0,0,E$10/MAE_fec!E$10)</f>
        <v>1.6237976916034755</v>
      </c>
      <c r="F77" s="334">
        <f>IF(F$10=0,0,F$10/MAE_fec!F$10)</f>
        <v>1.6492934172824201</v>
      </c>
      <c r="G77" s="334">
        <f>IF(G$10=0,0,G$10/MAE_fec!G$10)</f>
        <v>1.6879120460069661</v>
      </c>
      <c r="H77" s="334">
        <f>IF(H$10=0,0,H$10/MAE_fec!H$10)</f>
        <v>1.6590176889292099</v>
      </c>
      <c r="I77" s="334">
        <f>IF(I$10=0,0,I$10/MAE_fec!I$10)</f>
        <v>1.3036284144322061</v>
      </c>
      <c r="J77" s="334">
        <f>IF(J$10=0,0,J$10/MAE_fec!J$10)</f>
        <v>1.3333356817775233</v>
      </c>
      <c r="K77" s="334">
        <f>IF(K$10=0,0,K$10/MAE_fec!K$10)</f>
        <v>1.2319949464185049</v>
      </c>
      <c r="L77" s="334">
        <f>IF(L$10=0,0,L$10/MAE_fec!L$10)</f>
        <v>1.2369998797831878</v>
      </c>
      <c r="M77" s="334">
        <f>IF(M$10=0,0,M$10/MAE_fec!M$10)</f>
        <v>1.1531462261907139</v>
      </c>
      <c r="N77" s="334">
        <f>IF(N$10=0,0,N$10/MAE_fec!N$10)</f>
        <v>1.2573390531379078</v>
      </c>
      <c r="O77" s="334">
        <f>IF(O$10=0,0,O$10/MAE_fec!O$10)</f>
        <v>1.058846863898758</v>
      </c>
      <c r="P77" s="334">
        <f>IF(P$10=0,0,P$10/MAE_fec!P$10)</f>
        <v>0.96486013157340877</v>
      </c>
      <c r="Q77" s="334">
        <f>IF(Q$10=0,0,Q$10/MAE_fec!Q$10)</f>
        <v>0.95122786009543914</v>
      </c>
      <c r="R77" s="334">
        <f>IF(R$10=0,0,R$10/MAE_fec!R$10)</f>
        <v>0.91237828038200841</v>
      </c>
      <c r="S77" s="334">
        <f>IF(S$10=0,0,S$10/MAE_fec!S$10)</f>
        <v>0.9063005536847516</v>
      </c>
      <c r="T77" s="334">
        <f>IF(T$10=0,0,T$10/MAE_fec!T$10)</f>
        <v>1.0387827421783908</v>
      </c>
      <c r="U77" s="334">
        <f>IF(U$10=0,0,U$10/MAE_fec!U$10)</f>
        <v>0.98090038357421327</v>
      </c>
      <c r="V77" s="334">
        <f>IF(V$10=0,0,V$10/MAE_fec!V$10)</f>
        <v>1.0023040197794</v>
      </c>
      <c r="W77" s="334">
        <f>IF(W$10=0,0,W$10/MAE_fec!W$10)</f>
        <v>0.97354722680014605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1.8489714595623916</v>
      </c>
      <c r="C78" s="350">
        <f>IF(C$16=0,0,C$16/MAE_fec!C$16)</f>
        <v>1.6971291474345793</v>
      </c>
      <c r="D78" s="350">
        <f>IF(D$16=0,0,D$16/MAE_fec!D$16)</f>
        <v>1.5100856689570195</v>
      </c>
      <c r="E78" s="350">
        <f>IF(E$16=0,0,E$16/MAE_fec!E$16)</f>
        <v>1.8057493074668227</v>
      </c>
      <c r="F78" s="350">
        <f>IF(F$16=0,0,F$16/MAE_fec!F$16)</f>
        <v>1.7472253974423357</v>
      </c>
      <c r="G78" s="350">
        <f>IF(G$16=0,0,G$16/MAE_fec!G$16)</f>
        <v>1.773330671998012</v>
      </c>
      <c r="H78" s="350">
        <f>IF(H$16=0,0,H$16/MAE_fec!H$16)</f>
        <v>1.7724933627068975</v>
      </c>
      <c r="I78" s="350">
        <f>IF(I$16=0,0,I$16/MAE_fec!I$16)</f>
        <v>1.3853120077605978</v>
      </c>
      <c r="J78" s="350">
        <f>IF(J$16=0,0,J$16/MAE_fec!J$16)</f>
        <v>1.4102965920449193</v>
      </c>
      <c r="K78" s="350">
        <f>IF(K$16=0,0,K$16/MAE_fec!K$16)</f>
        <v>1.3302464992585803</v>
      </c>
      <c r="L78" s="350">
        <f>IF(L$16=0,0,L$16/MAE_fec!L$16)</f>
        <v>1.302834915856945</v>
      </c>
      <c r="M78" s="350">
        <f>IF(M$16=0,0,M$16/MAE_fec!M$16)</f>
        <v>1.2438600472788564</v>
      </c>
      <c r="N78" s="350">
        <f>IF(N$16=0,0,N$16/MAE_fec!N$16)</f>
        <v>1.3606971786859279</v>
      </c>
      <c r="O78" s="350">
        <f>IF(O$16=0,0,O$16/MAE_fec!O$16)</f>
        <v>1.15960524863957</v>
      </c>
      <c r="P78" s="350">
        <f>IF(P$16=0,0,P$16/MAE_fec!P$16)</f>
        <v>1.0900784489908852</v>
      </c>
      <c r="Q78" s="350">
        <f>IF(Q$16=0,0,Q$16/MAE_fec!Q$16)</f>
        <v>1.0336503702304094</v>
      </c>
      <c r="R78" s="350">
        <f>IF(R$16=0,0,R$16/MAE_fec!R$16)</f>
        <v>0.99361671299762511</v>
      </c>
      <c r="S78" s="350">
        <f>IF(S$16=0,0,S$16/MAE_fec!S$16)</f>
        <v>0.98328303726945565</v>
      </c>
      <c r="T78" s="350">
        <f>IF(T$16=0,0,T$16/MAE_fec!T$16)</f>
        <v>1.1430961929699581</v>
      </c>
      <c r="U78" s="350">
        <f>IF(U$16=0,0,U$16/MAE_fec!U$16)</f>
        <v>1.0691939536763855</v>
      </c>
      <c r="V78" s="350">
        <f>IF(V$16=0,0,V$16/MAE_fec!V$16)</f>
        <v>1.0683607855513104</v>
      </c>
      <c r="W78" s="350">
        <f>IF(W$16=0,0,W$16/MAE_fec!W$16)</f>
        <v>1.0431648824657513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1.7538853086018606</v>
      </c>
      <c r="C79" s="350">
        <f>IF(C$24=0,0,C$24/MAE_fec!C$24)</f>
        <v>1.7350120762027896</v>
      </c>
      <c r="D79" s="350">
        <f>IF(D$24=0,0,D$24/MAE_fec!D$24)</f>
        <v>1.7264072301388105</v>
      </c>
      <c r="E79" s="350">
        <f>IF(E$24=0,0,E$24/MAE_fec!E$24)</f>
        <v>1.7698413563255748</v>
      </c>
      <c r="F79" s="350">
        <f>IF(F$24=0,0,F$24/MAE_fec!F$24)</f>
        <v>1.7745309068342705</v>
      </c>
      <c r="G79" s="350">
        <f>IF(G$24=0,0,G$24/MAE_fec!G$24)</f>
        <v>1.7799534390268537</v>
      </c>
      <c r="H79" s="350">
        <f>IF(H$24=0,0,H$24/MAE_fec!H$24)</f>
        <v>1.7655826232122638</v>
      </c>
      <c r="I79" s="350">
        <f>IF(I$24=0,0,I$24/MAE_fec!I$24)</f>
        <v>1.7144622465751262</v>
      </c>
      <c r="J79" s="350">
        <f>IF(J$24=0,0,J$24/MAE_fec!J$24)</f>
        <v>1.7367950397623164</v>
      </c>
      <c r="K79" s="350">
        <f>IF(K$24=0,0,K$24/MAE_fec!K$24)</f>
        <v>1.7047439810495946</v>
      </c>
      <c r="L79" s="350">
        <f>IF(L$24=0,0,L$24/MAE_fec!L$24)</f>
        <v>1.7076818814942847</v>
      </c>
      <c r="M79" s="350">
        <f>IF(M$24=0,0,M$24/MAE_fec!M$24)</f>
        <v>1.6964859328147823</v>
      </c>
      <c r="N79" s="350">
        <f>IF(N$24=0,0,N$24/MAE_fec!N$24)</f>
        <v>1.7169145166020068</v>
      </c>
      <c r="O79" s="350">
        <f>IF(O$24=0,0,O$24/MAE_fec!O$24)</f>
        <v>1.6847558299185261</v>
      </c>
      <c r="P79" s="350">
        <f>IF(P$24=0,0,P$24/MAE_fec!P$24)</f>
        <v>1.6744639174250691</v>
      </c>
      <c r="Q79" s="350">
        <f>IF(Q$24=0,0,Q$24/MAE_fec!Q$24)</f>
        <v>1.6712449999078947</v>
      </c>
      <c r="R79" s="350">
        <f>IF(R$24=0,0,R$24/MAE_fec!R$24)</f>
        <v>1.6658777568066241</v>
      </c>
      <c r="S79" s="350">
        <f>IF(S$24=0,0,S$24/MAE_fec!S$24)</f>
        <v>1.6671279256385494</v>
      </c>
      <c r="T79" s="350">
        <f>IF(T$24=0,0,T$24/MAE_fec!T$24)</f>
        <v>1.6913433981904789</v>
      </c>
      <c r="U79" s="350">
        <f>IF(U$24=0,0,U$24/MAE_fec!U$24)</f>
        <v>1.6808905122256932</v>
      </c>
      <c r="V79" s="350">
        <f>IF(V$24=0,0,V$24/MAE_fec!V$24)</f>
        <v>1.6866705302343186</v>
      </c>
      <c r="W79" s="350">
        <f>IF(W$24=0,0,W$24/MAE_fec!W$24)</f>
        <v>1.6818068952678786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1.8489714595623907</v>
      </c>
      <c r="C80" s="350">
        <f>IF(C$27=0,0,C$27/MAE_fec!C$27)</f>
        <v>1.6971291474345795</v>
      </c>
      <c r="D80" s="350">
        <f>IF(D$27=0,0,D$27/MAE_fec!D$27)</f>
        <v>1.5100856689570188</v>
      </c>
      <c r="E80" s="350">
        <f>IF(E$27=0,0,E$27/MAE_fec!E$27)</f>
        <v>1.8057493074668225</v>
      </c>
      <c r="F80" s="350">
        <f>IF(F$27=0,0,F$27/MAE_fec!F$27)</f>
        <v>1.747225397442336</v>
      </c>
      <c r="G80" s="350">
        <f>IF(G$27=0,0,G$27/MAE_fec!G$27)</f>
        <v>1.773330671998012</v>
      </c>
      <c r="H80" s="350">
        <f>IF(H$27=0,0,H$27/MAE_fec!H$27)</f>
        <v>1.7724933627068973</v>
      </c>
      <c r="I80" s="350">
        <f>IF(I$27=0,0,I$27/MAE_fec!I$27)</f>
        <v>1.3853120077605978</v>
      </c>
      <c r="J80" s="350">
        <f>IF(J$27=0,0,J$27/MAE_fec!J$27)</f>
        <v>1.4102965920449195</v>
      </c>
      <c r="K80" s="350">
        <f>IF(K$27=0,0,K$27/MAE_fec!K$27)</f>
        <v>1.3302464992585807</v>
      </c>
      <c r="L80" s="350">
        <f>IF(L$27=0,0,L$27/MAE_fec!L$27)</f>
        <v>1.3028349158569459</v>
      </c>
      <c r="M80" s="350">
        <f>IF(M$27=0,0,M$27/MAE_fec!M$27)</f>
        <v>1.2438600472788566</v>
      </c>
      <c r="N80" s="350">
        <f>IF(N$27=0,0,N$27/MAE_fec!N$27)</f>
        <v>1.3606971786859274</v>
      </c>
      <c r="O80" s="350">
        <f>IF(O$27=0,0,O$27/MAE_fec!O$27)</f>
        <v>1.1596052486395703</v>
      </c>
      <c r="P80" s="350">
        <f>IF(P$27=0,0,P$27/MAE_fec!P$27)</f>
        <v>1.090078448990885</v>
      </c>
      <c r="Q80" s="350">
        <f>IF(Q$27=0,0,Q$27/MAE_fec!Q$27)</f>
        <v>1.0336503702304094</v>
      </c>
      <c r="R80" s="350">
        <f>IF(R$27=0,0,R$27/MAE_fec!R$27)</f>
        <v>0.99361671299762522</v>
      </c>
      <c r="S80" s="350">
        <f>IF(S$27=0,0,S$27/MAE_fec!S$27)</f>
        <v>0.98328303726945565</v>
      </c>
      <c r="T80" s="350">
        <f>IF(T$27=0,0,T$27/MAE_fec!T$27)</f>
        <v>1.1430961929699583</v>
      </c>
      <c r="U80" s="350">
        <f>IF(U$27=0,0,U$27/MAE_fec!U$27)</f>
        <v>1.0691939536763855</v>
      </c>
      <c r="V80" s="350">
        <f>IF(V$27=0,0,V$27/MAE_fec!V$27)</f>
        <v>1.0683607855513104</v>
      </c>
      <c r="W80" s="350">
        <f>IF(W$27=0,0,W$27/MAE_fec!W$27)</f>
        <v>1.043164882465752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2.7238347097277726</v>
      </c>
      <c r="C81" s="350">
        <f>IF(C$35=0,0,C$35/MAE_fec!C$35)</f>
        <v>2.7125250847669782</v>
      </c>
      <c r="D81" s="350">
        <f>IF(D$35=0,0,D$35/MAE_fec!D$35)</f>
        <v>2.5681400965322361</v>
      </c>
      <c r="E81" s="350">
        <f>IF(E$35=0,0,E$35/MAE_fec!E$35)</f>
        <v>1.7813159826774192</v>
      </c>
      <c r="F81" s="350">
        <f>IF(F$35=0,0,F$35/MAE_fec!F$35)</f>
        <v>1.7549331011679004</v>
      </c>
      <c r="G81" s="350">
        <f>IF(G$35=0,0,G$35/MAE_fec!G$35)</f>
        <v>1.7747576461528989</v>
      </c>
      <c r="H81" s="350">
        <f>IF(H$35=0,0,H$35/MAE_fec!H$35)</f>
        <v>1.9757620199447579</v>
      </c>
      <c r="I81" s="350">
        <f>IF(I$35=0,0,I$35/MAE_fec!I$35)</f>
        <v>1.8097604925672237</v>
      </c>
      <c r="J81" s="350">
        <f>IF(J$35=0,0,J$35/MAE_fec!J$35)</f>
        <v>1.1782028071644894</v>
      </c>
      <c r="K81" s="350">
        <f>IF(K$35=0,0,K$35/MAE_fec!K$35)</f>
        <v>1.7017235601393372</v>
      </c>
      <c r="L81" s="350">
        <f>IF(L$35=0,0,L$35/MAE_fec!L$35)</f>
        <v>1.6708984381930074</v>
      </c>
      <c r="M81" s="350">
        <f>IF(M$35=0,0,M$35/MAE_fec!M$35)</f>
        <v>1.6136510570818365</v>
      </c>
      <c r="N81" s="350">
        <f>IF(N$35=0,0,N$35/MAE_fec!N$35)</f>
        <v>1.6698223835230399</v>
      </c>
      <c r="O81" s="350">
        <f>IF(O$35=0,0,O$35/MAE_fec!O$35)</f>
        <v>1.6086228835470839</v>
      </c>
      <c r="P81" s="350">
        <f>IF(P$35=0,0,P$35/MAE_fec!P$35)</f>
        <v>1.6790751270107649</v>
      </c>
      <c r="Q81" s="350">
        <f>IF(Q$35=0,0,Q$35/MAE_fec!Q$35)</f>
        <v>1.6057996030374337</v>
      </c>
      <c r="R81" s="350">
        <f>IF(R$35=0,0,R$35/MAE_fec!R$35)</f>
        <v>1.5449872342882589</v>
      </c>
      <c r="S81" s="350">
        <f>IF(S$35=0,0,S$35/MAE_fec!S$35)</f>
        <v>1.5767747555768958</v>
      </c>
      <c r="T81" s="350">
        <f>IF(T$35=0,0,T$35/MAE_fec!T$35)</f>
        <v>1.8443938310239252</v>
      </c>
      <c r="U81" s="350">
        <f>IF(U$35=0,0,U$35/MAE_fec!U$35)</f>
        <v>1.7888659501800852</v>
      </c>
      <c r="V81" s="350">
        <f>IF(V$35=0,0,V$35/MAE_fec!V$35)</f>
        <v>1.7140806279491489</v>
      </c>
      <c r="W81" s="350">
        <f>IF(W$35=0,0,W$35/MAE_fec!W$35)</f>
        <v>1.7229634550439892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SI: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581.83125353052947</v>
      </c>
      <c r="C3" s="205">
        <v>602.41415036636658</v>
      </c>
      <c r="D3" s="205">
        <v>544.51303071829636</v>
      </c>
      <c r="E3" s="205">
        <v>485.5406239612517</v>
      </c>
      <c r="F3" s="205">
        <v>465.0291082451887</v>
      </c>
      <c r="G3" s="205">
        <v>451.07580195097199</v>
      </c>
      <c r="H3" s="205">
        <v>428.62147288486102</v>
      </c>
      <c r="I3" s="205">
        <v>428.83142075609459</v>
      </c>
      <c r="J3" s="205">
        <v>382.76267465692848</v>
      </c>
      <c r="K3" s="205">
        <v>296.00769114000911</v>
      </c>
      <c r="L3" s="205">
        <v>254.24425535413329</v>
      </c>
      <c r="M3" s="205">
        <v>271.28280623381897</v>
      </c>
      <c r="N3" s="205">
        <v>257.30732461403898</v>
      </c>
      <c r="O3" s="205">
        <v>236.07271846815041</v>
      </c>
      <c r="P3" s="205">
        <v>256.33768649173169</v>
      </c>
      <c r="Q3" s="205">
        <v>237.3</v>
      </c>
      <c r="R3" s="205">
        <v>250.17572691542341</v>
      </c>
      <c r="S3" s="205">
        <v>264.11559813840938</v>
      </c>
      <c r="T3" s="205">
        <v>263.135322652892</v>
      </c>
      <c r="U3" s="205">
        <v>255.13720960560391</v>
      </c>
      <c r="V3" s="205">
        <v>218.22425183538081</v>
      </c>
      <c r="W3" s="205">
        <v>224.71206810215321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825.27241720157667</v>
      </c>
      <c r="C5" s="205">
        <v>790.44627829875026</v>
      </c>
      <c r="D5" s="205">
        <v>614.00785529497011</v>
      </c>
      <c r="E5" s="205">
        <v>711.03429183970388</v>
      </c>
      <c r="F5" s="205">
        <v>668.88091185372286</v>
      </c>
      <c r="G5" s="205">
        <v>703.7881249743175</v>
      </c>
      <c r="H5" s="205">
        <v>688.12786184792685</v>
      </c>
      <c r="I5" s="205">
        <v>737.30870878561382</v>
      </c>
      <c r="J5" s="205">
        <v>607.03151828334364</v>
      </c>
      <c r="K5" s="205">
        <v>421.07774048841128</v>
      </c>
      <c r="L5" s="205">
        <v>501.90661630279891</v>
      </c>
      <c r="M5" s="205">
        <v>458.95865024082377</v>
      </c>
      <c r="N5" s="205">
        <v>398.42650509274432</v>
      </c>
      <c r="O5" s="205">
        <v>441.82798411545377</v>
      </c>
      <c r="P5" s="205">
        <v>398.21264557716802</v>
      </c>
      <c r="Q5" s="205">
        <v>366.9442978539077</v>
      </c>
      <c r="R5" s="205">
        <v>379.61077722088118</v>
      </c>
      <c r="S5" s="205">
        <v>369.73321169658283</v>
      </c>
      <c r="T5" s="205">
        <v>274.57043807639428</v>
      </c>
      <c r="U5" s="205">
        <v>281.83208406354407</v>
      </c>
      <c r="V5" s="205">
        <v>250.41112798261821</v>
      </c>
      <c r="W5" s="205">
        <v>259.40941746459299</v>
      </c>
      <c r="DA5" s="112" t="s">
        <v>2679</v>
      </c>
    </row>
    <row r="6" spans="1:105" ht="12" customHeight="1" x14ac:dyDescent="0.25">
      <c r="A6" s="154" t="s">
        <v>2114</v>
      </c>
      <c r="B6" s="340">
        <v>1031.5905215019709</v>
      </c>
      <c r="C6" s="340">
        <v>980.01099542687211</v>
      </c>
      <c r="D6" s="340">
        <v>980.01099542687211</v>
      </c>
      <c r="E6" s="340">
        <v>928.43146935177356</v>
      </c>
      <c r="F6" s="340">
        <v>876.851943276675</v>
      </c>
      <c r="G6" s="340">
        <v>876.851943276675</v>
      </c>
      <c r="H6" s="340">
        <v>825.27241720157645</v>
      </c>
      <c r="I6" s="340">
        <v>825.27241720157645</v>
      </c>
      <c r="J6" s="340">
        <v>825.27241720157645</v>
      </c>
      <c r="K6" s="340">
        <v>773.69289112647789</v>
      </c>
      <c r="L6" s="340">
        <v>722.11336505137933</v>
      </c>
      <c r="M6" s="340">
        <v>670.53383897628078</v>
      </c>
      <c r="N6" s="340">
        <v>670.53383897628078</v>
      </c>
      <c r="O6" s="340">
        <v>618.95431290118222</v>
      </c>
      <c r="P6" s="340">
        <v>567.37478682608366</v>
      </c>
      <c r="Q6" s="340">
        <v>567.37478682608366</v>
      </c>
      <c r="R6" s="340">
        <v>515.79526075098511</v>
      </c>
      <c r="S6" s="340">
        <v>464.21573467588661</v>
      </c>
      <c r="T6" s="340">
        <v>464.21573467588661</v>
      </c>
      <c r="U6" s="340">
        <v>412.636208600788</v>
      </c>
      <c r="V6" s="340">
        <v>361.05668252568938</v>
      </c>
      <c r="W6" s="340">
        <v>361.05668252568938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51.579526075098542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51.579526075098784</v>
      </c>
      <c r="D8" s="344">
        <f t="shared" si="0"/>
        <v>0</v>
      </c>
      <c r="E8" s="344">
        <f t="shared" si="0"/>
        <v>51.579526075098556</v>
      </c>
      <c r="F8" s="344">
        <f t="shared" si="0"/>
        <v>51.579526075098556</v>
      </c>
      <c r="G8" s="344">
        <f t="shared" si="0"/>
        <v>0</v>
      </c>
      <c r="H8" s="344">
        <f t="shared" si="0"/>
        <v>51.579526075098556</v>
      </c>
      <c r="I8" s="344">
        <f t="shared" si="0"/>
        <v>51.579526075098556</v>
      </c>
      <c r="J8" s="344">
        <f t="shared" si="0"/>
        <v>0</v>
      </c>
      <c r="K8" s="344">
        <f t="shared" si="0"/>
        <v>51.579526075098556</v>
      </c>
      <c r="L8" s="344">
        <f t="shared" si="0"/>
        <v>51.579526075098556</v>
      </c>
      <c r="M8" s="344">
        <f t="shared" si="0"/>
        <v>51.579526075098556</v>
      </c>
      <c r="N8" s="344">
        <f t="shared" si="0"/>
        <v>0</v>
      </c>
      <c r="O8" s="344">
        <f t="shared" si="0"/>
        <v>51.579526075098556</v>
      </c>
      <c r="P8" s="344">
        <f t="shared" si="0"/>
        <v>51.579526075098556</v>
      </c>
      <c r="Q8" s="344">
        <f t="shared" si="0"/>
        <v>0</v>
      </c>
      <c r="R8" s="344">
        <f t="shared" si="0"/>
        <v>51.579526075098556</v>
      </c>
      <c r="S8" s="344">
        <f t="shared" si="0"/>
        <v>51.579526075098499</v>
      </c>
      <c r="T8" s="344">
        <f t="shared" si="0"/>
        <v>0</v>
      </c>
      <c r="U8" s="344">
        <f t="shared" si="0"/>
        <v>51.579526075098613</v>
      </c>
      <c r="V8" s="344">
        <f t="shared" si="0"/>
        <v>51.579526075098613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206.31810430039422</v>
      </c>
      <c r="C9" s="345">
        <f t="shared" si="1"/>
        <v>189.56471712812186</v>
      </c>
      <c r="D9" s="345">
        <f t="shared" si="1"/>
        <v>366.003140131902</v>
      </c>
      <c r="E9" s="345">
        <f t="shared" si="1"/>
        <v>217.39717751206967</v>
      </c>
      <c r="F9" s="345">
        <f t="shared" si="1"/>
        <v>207.97103142295214</v>
      </c>
      <c r="G9" s="345">
        <f t="shared" si="1"/>
        <v>173.0638183023575</v>
      </c>
      <c r="H9" s="345">
        <f t="shared" si="1"/>
        <v>137.14455535364959</v>
      </c>
      <c r="I9" s="345">
        <f t="shared" si="1"/>
        <v>87.963708415962628</v>
      </c>
      <c r="J9" s="345">
        <f t="shared" si="1"/>
        <v>218.2408989182328</v>
      </c>
      <c r="K9" s="345">
        <f t="shared" si="1"/>
        <v>352.61515063806661</v>
      </c>
      <c r="L9" s="345">
        <f t="shared" si="1"/>
        <v>220.20674874858042</v>
      </c>
      <c r="M9" s="345">
        <f t="shared" si="1"/>
        <v>211.575188735457</v>
      </c>
      <c r="N9" s="345">
        <f t="shared" si="1"/>
        <v>272.10733388353646</v>
      </c>
      <c r="O9" s="345">
        <f t="shared" si="1"/>
        <v>177.12632878572845</v>
      </c>
      <c r="P9" s="345">
        <f t="shared" si="1"/>
        <v>169.16214124891565</v>
      </c>
      <c r="Q9" s="345">
        <f t="shared" si="1"/>
        <v>200.43048897217597</v>
      </c>
      <c r="R9" s="345">
        <f t="shared" si="1"/>
        <v>136.18448353010393</v>
      </c>
      <c r="S9" s="345">
        <f t="shared" si="1"/>
        <v>94.482522979303781</v>
      </c>
      <c r="T9" s="345">
        <f t="shared" si="1"/>
        <v>189.64529659949233</v>
      </c>
      <c r="U9" s="345">
        <f t="shared" si="1"/>
        <v>130.80412453724392</v>
      </c>
      <c r="V9" s="345">
        <f t="shared" si="1"/>
        <v>110.64555454307117</v>
      </c>
      <c r="W9" s="345">
        <f t="shared" si="1"/>
        <v>101.64726506109639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85.192777300085964</v>
      </c>
      <c r="C12" s="212">
        <v>80.594067067927767</v>
      </c>
      <c r="D12" s="212">
        <v>65.033104041272566</v>
      </c>
      <c r="E12" s="212">
        <v>78.580309544282017</v>
      </c>
      <c r="F12" s="212">
        <v>72.398968185726574</v>
      </c>
      <c r="G12" s="212">
        <v>66.00980223559759</v>
      </c>
      <c r="H12" s="212">
        <v>59.916938950988822</v>
      </c>
      <c r="I12" s="212">
        <v>58.071453138435068</v>
      </c>
      <c r="J12" s="212">
        <v>44.784522785898531</v>
      </c>
      <c r="K12" s="212">
        <v>30.97987962166809</v>
      </c>
      <c r="L12" s="212">
        <v>34.764660361135</v>
      </c>
      <c r="M12" s="212">
        <v>28.365262252794491</v>
      </c>
      <c r="N12" s="212">
        <v>24.978417884780729</v>
      </c>
      <c r="O12" s="212">
        <v>26.99415305245055</v>
      </c>
      <c r="P12" s="212">
        <v>22.98830610490112</v>
      </c>
      <c r="Q12" s="212">
        <v>21.014703353396381</v>
      </c>
      <c r="R12" s="212">
        <v>21.468357695614792</v>
      </c>
      <c r="S12" s="212">
        <v>20.79931212381771</v>
      </c>
      <c r="T12" s="212">
        <v>15.39277730008598</v>
      </c>
      <c r="U12" s="212">
        <v>15.672828890799661</v>
      </c>
      <c r="V12" s="212">
        <v>14.61736887360275</v>
      </c>
      <c r="W12" s="212">
        <v>14.45339638865004</v>
      </c>
      <c r="DA12" s="109" t="s">
        <v>2682</v>
      </c>
    </row>
    <row r="13" spans="1:105" ht="12" customHeight="1" x14ac:dyDescent="0.25">
      <c r="A13" s="24" t="s">
        <v>30</v>
      </c>
      <c r="B13" s="215">
        <v>1.422355975924334</v>
      </c>
      <c r="C13" s="215">
        <v>1.2064488392089421</v>
      </c>
      <c r="D13" s="215">
        <v>1.50481513327601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15.811607910576095</v>
      </c>
      <c r="C14" s="206">
        <f t="shared" si="2"/>
        <v>12.792605331040411</v>
      </c>
      <c r="D14" s="206">
        <f t="shared" si="2"/>
        <v>10.862768701633705</v>
      </c>
      <c r="E14" s="206">
        <f t="shared" si="2"/>
        <v>11.951848667239895</v>
      </c>
      <c r="F14" s="206">
        <f t="shared" si="2"/>
        <v>11.089595872742905</v>
      </c>
      <c r="G14" s="206">
        <f t="shared" si="2"/>
        <v>7.1677558039552878</v>
      </c>
      <c r="H14" s="206">
        <f t="shared" si="2"/>
        <v>7.0770421324161656</v>
      </c>
      <c r="I14" s="206">
        <f t="shared" si="2"/>
        <v>4.9855546001719695</v>
      </c>
      <c r="J14" s="206">
        <f t="shared" si="2"/>
        <v>3.9992261392949269</v>
      </c>
      <c r="K14" s="206">
        <f t="shared" si="2"/>
        <v>4.002235597592434</v>
      </c>
      <c r="L14" s="206">
        <f t="shared" si="2"/>
        <v>2.9837489251934639</v>
      </c>
      <c r="M14" s="206">
        <f t="shared" si="2"/>
        <v>1.0174548581255369</v>
      </c>
      <c r="N14" s="206">
        <f t="shared" si="2"/>
        <v>1.0174548581255369</v>
      </c>
      <c r="O14" s="206">
        <f t="shared" si="2"/>
        <v>1.998882201203783</v>
      </c>
      <c r="P14" s="206">
        <f t="shared" si="2"/>
        <v>1.9984522785898533</v>
      </c>
      <c r="Q14" s="206">
        <f t="shared" si="2"/>
        <v>1.997764402407566</v>
      </c>
      <c r="R14" s="206">
        <f t="shared" si="2"/>
        <v>1.9976784178847802</v>
      </c>
      <c r="S14" s="206">
        <f t="shared" si="2"/>
        <v>1.4788478073946687</v>
      </c>
      <c r="T14" s="206">
        <f t="shared" si="2"/>
        <v>1.3173688736027513</v>
      </c>
      <c r="U14" s="206">
        <f t="shared" si="2"/>
        <v>1.1325021496130694</v>
      </c>
      <c r="V14" s="206">
        <f t="shared" si="2"/>
        <v>0.95133276010318135</v>
      </c>
      <c r="W14" s="206">
        <f t="shared" si="2"/>
        <v>1.087188306104901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1.129750644883921</v>
      </c>
      <c r="G16" s="206">
        <v>1.129750644883921</v>
      </c>
      <c r="H16" s="206">
        <v>1.129750644883921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1.0372312983662939</v>
      </c>
      <c r="T16" s="206">
        <v>0.25408426483233021</v>
      </c>
      <c r="U16" s="206">
        <v>0.86887360275150471</v>
      </c>
      <c r="V16" s="206">
        <v>0.73361994840928624</v>
      </c>
      <c r="W16" s="206">
        <v>0.88873602751504721</v>
      </c>
      <c r="DA16" s="71" t="s">
        <v>2685</v>
      </c>
    </row>
    <row r="17" spans="1:105" ht="12" customHeight="1" x14ac:dyDescent="0.25">
      <c r="A17" s="18" t="s">
        <v>69</v>
      </c>
      <c r="B17" s="206">
        <v>6.1622527944969896</v>
      </c>
      <c r="C17" s="206">
        <v>4.1081685296646597</v>
      </c>
      <c r="D17" s="206">
        <v>4.1081685296646597</v>
      </c>
      <c r="E17" s="206">
        <v>6.1622527944969896</v>
      </c>
      <c r="F17" s="206">
        <v>5.135167669819432</v>
      </c>
      <c r="G17" s="206">
        <v>4.1081685296646597</v>
      </c>
      <c r="H17" s="206">
        <v>3.0524505588993982</v>
      </c>
      <c r="I17" s="206">
        <v>2.034995700773861</v>
      </c>
      <c r="J17" s="206">
        <v>2.034995700773861</v>
      </c>
      <c r="K17" s="206">
        <v>2.034995700773861</v>
      </c>
      <c r="L17" s="206">
        <v>1.0174548581255369</v>
      </c>
      <c r="M17" s="206">
        <v>1.0174548581255369</v>
      </c>
      <c r="N17" s="206">
        <v>1.0174548581255369</v>
      </c>
      <c r="O17" s="206">
        <v>1.017540842648323</v>
      </c>
      <c r="P17" s="206">
        <v>1.0174548581255369</v>
      </c>
      <c r="Q17" s="206">
        <v>1.0174548581255369</v>
      </c>
      <c r="R17" s="206">
        <v>1.0174548581255369</v>
      </c>
      <c r="S17" s="206">
        <v>0.44161650902837479</v>
      </c>
      <c r="T17" s="206">
        <v>1.0632846087704211</v>
      </c>
      <c r="U17" s="206">
        <v>0.26044711951848659</v>
      </c>
      <c r="V17" s="206">
        <v>0.21771281169389509</v>
      </c>
      <c r="W17" s="206">
        <v>0.19845227858985379</v>
      </c>
      <c r="DA17" s="71" t="s">
        <v>2686</v>
      </c>
    </row>
    <row r="18" spans="1:105" ht="12" customHeight="1" x14ac:dyDescent="0.25">
      <c r="A18" s="18" t="s">
        <v>70</v>
      </c>
      <c r="B18" s="206">
        <v>9.6493551160791053</v>
      </c>
      <c r="C18" s="206">
        <v>8.6844368013757514</v>
      </c>
      <c r="D18" s="206">
        <v>6.7546001719690452</v>
      </c>
      <c r="E18" s="206">
        <v>5.7895958727429058</v>
      </c>
      <c r="F18" s="206">
        <v>4.8246775580395527</v>
      </c>
      <c r="G18" s="206">
        <v>1.9298366294067071</v>
      </c>
      <c r="H18" s="206">
        <v>2.894840928632846</v>
      </c>
      <c r="I18" s="206">
        <v>2.950558899398108</v>
      </c>
      <c r="J18" s="206">
        <v>1.964230438521066</v>
      </c>
      <c r="K18" s="206">
        <v>1.9672398968185729</v>
      </c>
      <c r="L18" s="206">
        <v>1.966294067067927</v>
      </c>
      <c r="M18" s="206">
        <v>0</v>
      </c>
      <c r="N18" s="206">
        <v>0</v>
      </c>
      <c r="O18" s="206">
        <v>0.98134135855546001</v>
      </c>
      <c r="P18" s="206">
        <v>0.98099742046431637</v>
      </c>
      <c r="Q18" s="206">
        <v>0.9803095442820291</v>
      </c>
      <c r="R18" s="206">
        <v>0.98022355975924325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3.1814273430782461E-3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43.14273430782459</v>
      </c>
      <c r="C20" s="206">
        <f t="shared" si="3"/>
        <v>40.111779879621658</v>
      </c>
      <c r="D20" s="206">
        <f t="shared" si="3"/>
        <v>30.223559759243329</v>
      </c>
      <c r="E20" s="206">
        <f t="shared" si="3"/>
        <v>34.43680137575236</v>
      </c>
      <c r="F20" s="206">
        <f t="shared" si="3"/>
        <v>31.96474634565778</v>
      </c>
      <c r="G20" s="206">
        <f t="shared" si="3"/>
        <v>30.82545141874462</v>
      </c>
      <c r="H20" s="206">
        <f t="shared" si="3"/>
        <v>28.48237317282889</v>
      </c>
      <c r="I20" s="206">
        <f t="shared" si="3"/>
        <v>26.311263972484952</v>
      </c>
      <c r="J20" s="206">
        <f t="shared" si="3"/>
        <v>20.550300945829751</v>
      </c>
      <c r="K20" s="206">
        <f t="shared" si="3"/>
        <v>13.048151332760099</v>
      </c>
      <c r="L20" s="206">
        <f t="shared" si="3"/>
        <v>14.27343078245916</v>
      </c>
      <c r="M20" s="206">
        <f t="shared" si="3"/>
        <v>12.166809974204639</v>
      </c>
      <c r="N20" s="206">
        <f t="shared" si="3"/>
        <v>10.920034393809109</v>
      </c>
      <c r="O20" s="206">
        <f t="shared" si="3"/>
        <v>10.554600171969041</v>
      </c>
      <c r="P20" s="206">
        <f t="shared" si="3"/>
        <v>8.9853826311263969</v>
      </c>
      <c r="Q20" s="206">
        <f t="shared" si="3"/>
        <v>7.9105760963026652</v>
      </c>
      <c r="R20" s="206">
        <f t="shared" si="3"/>
        <v>8.3834909716251076</v>
      </c>
      <c r="S20" s="206">
        <f t="shared" si="3"/>
        <v>8.3332760103181425</v>
      </c>
      <c r="T20" s="206">
        <f t="shared" si="3"/>
        <v>4.6484952708512459</v>
      </c>
      <c r="U20" s="206">
        <f t="shared" si="3"/>
        <v>4.7615649183147033</v>
      </c>
      <c r="V20" s="206">
        <f t="shared" si="3"/>
        <v>4.6227858985382628</v>
      </c>
      <c r="W20" s="206">
        <f t="shared" si="3"/>
        <v>5.0272570937231293</v>
      </c>
      <c r="DA20" s="71"/>
    </row>
    <row r="21" spans="1:105" ht="12" customHeight="1" x14ac:dyDescent="0.25">
      <c r="A21" s="18" t="s">
        <v>72</v>
      </c>
      <c r="B21" s="206">
        <v>43.14273430782459</v>
      </c>
      <c r="C21" s="206">
        <v>40.111779879621658</v>
      </c>
      <c r="D21" s="206">
        <v>30.223559759243329</v>
      </c>
      <c r="E21" s="206">
        <v>34.43680137575236</v>
      </c>
      <c r="F21" s="206">
        <v>31.96474634565778</v>
      </c>
      <c r="G21" s="206">
        <v>30.82545141874462</v>
      </c>
      <c r="H21" s="206">
        <v>28.48237317282889</v>
      </c>
      <c r="I21" s="206">
        <v>26.311263972484952</v>
      </c>
      <c r="J21" s="206">
        <v>20.550300945829751</v>
      </c>
      <c r="K21" s="206">
        <v>13.048151332760099</v>
      </c>
      <c r="L21" s="206">
        <v>14.27343078245916</v>
      </c>
      <c r="M21" s="206">
        <v>12.166809974204639</v>
      </c>
      <c r="N21" s="206">
        <v>10.920034393809109</v>
      </c>
      <c r="O21" s="206">
        <v>10.554600171969041</v>
      </c>
      <c r="P21" s="206">
        <v>8.9853826311263969</v>
      </c>
      <c r="Q21" s="206">
        <v>7.9105760963026652</v>
      </c>
      <c r="R21" s="206">
        <v>8.3834909716251076</v>
      </c>
      <c r="S21" s="206">
        <v>8.3332760103181425</v>
      </c>
      <c r="T21" s="206">
        <v>4.6484952708512459</v>
      </c>
      <c r="U21" s="206">
        <v>4.7615649183147033</v>
      </c>
      <c r="V21" s="206">
        <v>4.6227858985382628</v>
      </c>
      <c r="W21" s="206">
        <v>5.0272570937231293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0.31049011177987962</v>
      </c>
      <c r="C23" s="206">
        <f t="shared" si="4"/>
        <v>0.42992261392949271</v>
      </c>
      <c r="D23" s="206">
        <f t="shared" si="4"/>
        <v>0.42992261392949271</v>
      </c>
      <c r="E23" s="206">
        <f t="shared" si="4"/>
        <v>0.47773000859845233</v>
      </c>
      <c r="F23" s="206">
        <f t="shared" si="4"/>
        <v>0.42992261392949271</v>
      </c>
      <c r="G23" s="206">
        <f t="shared" si="4"/>
        <v>0.42992261392949271</v>
      </c>
      <c r="H23" s="206">
        <f t="shared" si="4"/>
        <v>0.45382631126397238</v>
      </c>
      <c r="I23" s="206">
        <f t="shared" si="4"/>
        <v>2.9855546001719691</v>
      </c>
      <c r="J23" s="206">
        <f t="shared" si="4"/>
        <v>2.9139294926913162</v>
      </c>
      <c r="K23" s="206">
        <f t="shared" si="4"/>
        <v>0.1194325021496131</v>
      </c>
      <c r="L23" s="206">
        <f t="shared" si="4"/>
        <v>2.6751504729148747</v>
      </c>
      <c r="M23" s="206">
        <f t="shared" si="4"/>
        <v>2.4601031814273426</v>
      </c>
      <c r="N23" s="206">
        <f t="shared" si="4"/>
        <v>2.3406706792777294</v>
      </c>
      <c r="O23" s="206">
        <f t="shared" si="4"/>
        <v>2.3884780739466893</v>
      </c>
      <c r="P23" s="206">
        <f t="shared" si="4"/>
        <v>1.8869303525365431</v>
      </c>
      <c r="Q23" s="206">
        <f t="shared" si="4"/>
        <v>1.8869303525365431</v>
      </c>
      <c r="R23" s="206">
        <f t="shared" si="4"/>
        <v>1.1703353396388649</v>
      </c>
      <c r="S23" s="206">
        <f t="shared" si="4"/>
        <v>0.89965606190885627</v>
      </c>
      <c r="T23" s="206">
        <f t="shared" si="4"/>
        <v>0.76655202063628547</v>
      </c>
      <c r="U23" s="206">
        <f t="shared" si="4"/>
        <v>1.051590713671539</v>
      </c>
      <c r="V23" s="206">
        <f t="shared" si="4"/>
        <v>0.99699054170249335</v>
      </c>
      <c r="W23" s="206">
        <f t="shared" si="4"/>
        <v>0.86732588134135846</v>
      </c>
      <c r="DA23" s="71"/>
    </row>
    <row r="24" spans="1:105" ht="12" customHeight="1" x14ac:dyDescent="0.25">
      <c r="A24" s="18" t="s">
        <v>73</v>
      </c>
      <c r="B24" s="206">
        <v>0.31049011177987962</v>
      </c>
      <c r="C24" s="206">
        <v>0.42992261392949271</v>
      </c>
      <c r="D24" s="206">
        <v>0.42992261392949271</v>
      </c>
      <c r="E24" s="206">
        <v>0.47773000859845233</v>
      </c>
      <c r="F24" s="206">
        <v>0.42992261392949271</v>
      </c>
      <c r="G24" s="206">
        <v>0.42992261392949271</v>
      </c>
      <c r="H24" s="206">
        <v>0.45382631126397238</v>
      </c>
      <c r="I24" s="206">
        <v>2.9855546001719691</v>
      </c>
      <c r="J24" s="206">
        <v>2.9139294926913162</v>
      </c>
      <c r="K24" s="206">
        <v>0.1194325021496131</v>
      </c>
      <c r="L24" s="206">
        <v>2.412381771281169</v>
      </c>
      <c r="M24" s="206">
        <v>2.1496130696474629</v>
      </c>
      <c r="N24" s="206">
        <v>2.00627687016337</v>
      </c>
      <c r="O24" s="206">
        <v>2.0540842648323299</v>
      </c>
      <c r="P24" s="206">
        <v>1.5286328460877039</v>
      </c>
      <c r="Q24" s="206">
        <v>1.5286328460877039</v>
      </c>
      <c r="R24" s="206">
        <v>0.81203783319002576</v>
      </c>
      <c r="S24" s="206">
        <v>0.46139294926913149</v>
      </c>
      <c r="T24" s="206">
        <v>0.26792777300085979</v>
      </c>
      <c r="U24" s="206">
        <v>0.3997420464316423</v>
      </c>
      <c r="V24" s="206">
        <v>0.44582975064488378</v>
      </c>
      <c r="W24" s="206">
        <v>0.3103181427343078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0.26276870163370591</v>
      </c>
      <c r="M25" s="206">
        <v>0.31049011177987962</v>
      </c>
      <c r="N25" s="206">
        <v>0.3343938091143594</v>
      </c>
      <c r="O25" s="206">
        <v>0.3343938091143594</v>
      </c>
      <c r="P25" s="206">
        <v>0.35829750644883918</v>
      </c>
      <c r="Q25" s="206">
        <v>0.35829750644883918</v>
      </c>
      <c r="R25" s="206">
        <v>0.35829750644883918</v>
      </c>
      <c r="S25" s="206">
        <v>0.43826311263972478</v>
      </c>
      <c r="T25" s="206">
        <v>0.49862424763542562</v>
      </c>
      <c r="U25" s="206">
        <v>0.65184866723989676</v>
      </c>
      <c r="V25" s="206">
        <v>0.55116079105760962</v>
      </c>
      <c r="W25" s="206">
        <v>0.55700773860705066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8.2401547721410147</v>
      </c>
      <c r="F30" s="206">
        <v>6.4727429062768707</v>
      </c>
      <c r="G30" s="206">
        <v>6.0905417024935504</v>
      </c>
      <c r="H30" s="206">
        <v>2.5795356835769558</v>
      </c>
      <c r="I30" s="206">
        <v>2.7228718830610492</v>
      </c>
      <c r="J30" s="206">
        <v>1.241960447119518</v>
      </c>
      <c r="K30" s="206">
        <v>1.1703353396388649</v>
      </c>
      <c r="L30" s="206">
        <v>1.9346517626827171</v>
      </c>
      <c r="M30" s="206">
        <v>1.886844368013757</v>
      </c>
      <c r="N30" s="206">
        <v>0.81203783319002576</v>
      </c>
      <c r="O30" s="206">
        <v>1.6480653482373171</v>
      </c>
      <c r="P30" s="206">
        <v>1.0031814273430779</v>
      </c>
      <c r="Q30" s="206">
        <v>1.050902837489252</v>
      </c>
      <c r="R30" s="206">
        <v>1.146431642304385</v>
      </c>
      <c r="S30" s="206">
        <v>1.1818572656921751</v>
      </c>
      <c r="T30" s="206">
        <v>0.81324161650902838</v>
      </c>
      <c r="U30" s="206">
        <v>0.78039552880481511</v>
      </c>
      <c r="V30" s="206">
        <v>0.4399828030954428</v>
      </c>
      <c r="W30" s="206">
        <v>2.9750644883920891E-2</v>
      </c>
      <c r="DA30" s="71" t="s">
        <v>2697</v>
      </c>
    </row>
    <row r="31" spans="1:105" ht="12" customHeight="1" x14ac:dyDescent="0.25">
      <c r="A31" s="21" t="s">
        <v>38</v>
      </c>
      <c r="B31" s="209">
        <v>24.505588993981078</v>
      </c>
      <c r="C31" s="209">
        <v>26.053310404127259</v>
      </c>
      <c r="D31" s="209">
        <v>22.012037833190021</v>
      </c>
      <c r="E31" s="209">
        <v>23.473774720550299</v>
      </c>
      <c r="F31" s="209">
        <v>22.44196044711952</v>
      </c>
      <c r="G31" s="209">
        <v>21.49613069647463</v>
      </c>
      <c r="H31" s="209">
        <v>21.324161650902841</v>
      </c>
      <c r="I31" s="209">
        <v>21.066208082545138</v>
      </c>
      <c r="J31" s="209">
        <v>16.079105760963021</v>
      </c>
      <c r="K31" s="209">
        <v>12.639724849527081</v>
      </c>
      <c r="L31" s="209">
        <v>12.89767841788478</v>
      </c>
      <c r="M31" s="209">
        <v>10.834049871023209</v>
      </c>
      <c r="N31" s="209">
        <v>9.8882201203783318</v>
      </c>
      <c r="O31" s="209">
        <v>10.40412725709372</v>
      </c>
      <c r="P31" s="209">
        <v>9.1143594153052447</v>
      </c>
      <c r="Q31" s="209">
        <v>8.16852966466036</v>
      </c>
      <c r="R31" s="209">
        <v>8.7704213241616511</v>
      </c>
      <c r="S31" s="209">
        <v>8.9056749785038676</v>
      </c>
      <c r="T31" s="209">
        <v>7.8471195184866724</v>
      </c>
      <c r="U31" s="209">
        <v>7.9467755803955287</v>
      </c>
      <c r="V31" s="209">
        <v>7.6062768701633701</v>
      </c>
      <c r="W31" s="209">
        <v>7.4418744625967328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157.8130025531066</v>
      </c>
      <c r="C33" s="205">
        <f>TEL_emi!C5</f>
        <v>140.4480777202107</v>
      </c>
      <c r="D33" s="205">
        <f>TEL_emi!D5</f>
        <v>111.8597504470934</v>
      </c>
      <c r="E33" s="205">
        <f>TEL_emi!E5</f>
        <v>118.7645360384757</v>
      </c>
      <c r="F33" s="205">
        <f>TEL_emi!F5</f>
        <v>109.62949499870891</v>
      </c>
      <c r="G33" s="205">
        <f>TEL_emi!G5</f>
        <v>94.386370677930586</v>
      </c>
      <c r="H33" s="205">
        <f>TEL_emi!H5</f>
        <v>88.734858118487296</v>
      </c>
      <c r="I33" s="205">
        <f>TEL_emi!I5</f>
        <v>77.674700518829326</v>
      </c>
      <c r="J33" s="205">
        <f>TEL_emi!J5</f>
        <v>60.947101077973528</v>
      </c>
      <c r="K33" s="205">
        <f>TEL_emi!K5</f>
        <v>43.33584347813138</v>
      </c>
      <c r="L33" s="205">
        <f>TEL_emi!L5</f>
        <v>43.053870598822797</v>
      </c>
      <c r="M33" s="205">
        <f>TEL_emi!M5</f>
        <v>31.733911078301809</v>
      </c>
      <c r="N33" s="205">
        <f>TEL_emi!N5</f>
        <v>28.805491078613251</v>
      </c>
      <c r="O33" s="205">
        <f>TEL_emi!O5</f>
        <v>31.12754615845915</v>
      </c>
      <c r="P33" s="205">
        <f>TEL_emi!P5</f>
        <v>27.440394838752951</v>
      </c>
      <c r="Q33" s="205">
        <f>TEL_emi!Q5</f>
        <v>24.913665718798399</v>
      </c>
      <c r="R33" s="205">
        <f>TEL_emi!R5</f>
        <v>26.02416707893904</v>
      </c>
      <c r="S33" s="205">
        <f>TEL_emi!S5</f>
        <v>23.683465798340158</v>
      </c>
      <c r="T33" s="205">
        <f>TEL_emi!T5</f>
        <v>14.8883734790712</v>
      </c>
      <c r="U33" s="205">
        <f>TEL_emi!U5</f>
        <v>14.296637519060249</v>
      </c>
      <c r="V33" s="205">
        <f>TEL_emi!V5</f>
        <v>13.47154091835289</v>
      </c>
      <c r="W33" s="205">
        <f>TEL_emi!W5</f>
        <v>14.771603158112621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146.42179632520509</v>
      </c>
      <c r="C35" s="286">
        <f t="shared" si="5"/>
        <v>133.78514933441284</v>
      </c>
      <c r="D35" s="286">
        <f t="shared" si="5"/>
        <v>119.43351283161012</v>
      </c>
      <c r="E35" s="286">
        <f t="shared" si="5"/>
        <v>161.84085463990564</v>
      </c>
      <c r="F35" s="286">
        <f t="shared" si="5"/>
        <v>155.68696002477739</v>
      </c>
      <c r="G35" s="286">
        <f t="shared" si="5"/>
        <v>146.33860196023613</v>
      </c>
      <c r="H35" s="286">
        <f t="shared" si="5"/>
        <v>139.7898676137583</v>
      </c>
      <c r="I35" s="286">
        <f t="shared" si="5"/>
        <v>135.41790626266686</v>
      </c>
      <c r="J35" s="286">
        <f t="shared" si="5"/>
        <v>117.00336984539847</v>
      </c>
      <c r="K35" s="286">
        <f t="shared" si="5"/>
        <v>104.6590360620558</v>
      </c>
      <c r="L35" s="286">
        <f t="shared" si="5"/>
        <v>136.73725021913194</v>
      </c>
      <c r="M35" s="286">
        <f t="shared" si="5"/>
        <v>104.55974946066591</v>
      </c>
      <c r="N35" s="286">
        <f t="shared" si="5"/>
        <v>97.076202250551404</v>
      </c>
      <c r="O35" s="286">
        <f t="shared" si="5"/>
        <v>114.34677089166678</v>
      </c>
      <c r="P35" s="286">
        <f t="shared" si="5"/>
        <v>89.679775219640277</v>
      </c>
      <c r="Q35" s="286">
        <f t="shared" si="5"/>
        <v>88.557536255357689</v>
      </c>
      <c r="R35" s="286">
        <f t="shared" si="5"/>
        <v>85.813112088498386</v>
      </c>
      <c r="S35" s="286">
        <f t="shared" si="5"/>
        <v>78.750790450921642</v>
      </c>
      <c r="T35" s="286">
        <f t="shared" si="5"/>
        <v>58.497571306270252</v>
      </c>
      <c r="U35" s="286">
        <f t="shared" si="5"/>
        <v>61.429020545560668</v>
      </c>
      <c r="V35" s="286">
        <f t="shared" si="5"/>
        <v>66.983246594560342</v>
      </c>
      <c r="W35" s="286">
        <f t="shared" si="5"/>
        <v>64.319626937346257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103.22988570121716</v>
      </c>
      <c r="C36" s="346">
        <f t="shared" si="6"/>
        <v>101.960208151511</v>
      </c>
      <c r="D36" s="346">
        <f t="shared" si="6"/>
        <v>105.91575251106613</v>
      </c>
      <c r="E36" s="346">
        <f t="shared" si="6"/>
        <v>110.5154989655509</v>
      </c>
      <c r="F36" s="346">
        <f t="shared" si="6"/>
        <v>108.23895091441847</v>
      </c>
      <c r="G36" s="346">
        <f t="shared" si="6"/>
        <v>93.792151207448129</v>
      </c>
      <c r="H36" s="346">
        <f t="shared" si="6"/>
        <v>87.072392026222289</v>
      </c>
      <c r="I36" s="346">
        <f t="shared" si="6"/>
        <v>78.761382371411017</v>
      </c>
      <c r="J36" s="346">
        <f t="shared" si="6"/>
        <v>73.776272626744387</v>
      </c>
      <c r="K36" s="346">
        <f t="shared" si="6"/>
        <v>73.572826684531677</v>
      </c>
      <c r="L36" s="346">
        <f t="shared" si="6"/>
        <v>69.265196416860093</v>
      </c>
      <c r="M36" s="346">
        <f t="shared" si="6"/>
        <v>61.80352464848572</v>
      </c>
      <c r="N36" s="346">
        <f t="shared" si="6"/>
        <v>62.692661169633638</v>
      </c>
      <c r="O36" s="346">
        <f t="shared" si="6"/>
        <v>61.096521775308659</v>
      </c>
      <c r="P36" s="346">
        <f t="shared" si="6"/>
        <v>57.728719467414081</v>
      </c>
      <c r="Q36" s="346">
        <f t="shared" si="6"/>
        <v>57.269464265562753</v>
      </c>
      <c r="R36" s="346">
        <f t="shared" si="6"/>
        <v>56.55360433332261</v>
      </c>
      <c r="S36" s="346">
        <f t="shared" si="6"/>
        <v>56.254919671339721</v>
      </c>
      <c r="T36" s="346">
        <f t="shared" si="6"/>
        <v>56.061305827116087</v>
      </c>
      <c r="U36" s="346">
        <f t="shared" si="6"/>
        <v>55.610520508608744</v>
      </c>
      <c r="V36" s="346">
        <f t="shared" si="6"/>
        <v>58.37347961076788</v>
      </c>
      <c r="W36" s="346">
        <f t="shared" si="6"/>
        <v>55.716544641725648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49.623490823487465</v>
      </c>
      <c r="C37" s="346">
        <f>IF(TEL_ued!C$5=0,"",TEL_ued!C$5/C$5*1000)</f>
        <v>49.058566815218619</v>
      </c>
      <c r="D37" s="346">
        <f>IF(TEL_ued!D$5=0,"",TEL_ued!D$5/D$5*1000)</f>
        <v>50.837577123721154</v>
      </c>
      <c r="E37" s="346">
        <f>IF(TEL_ued!E$5=0,"",TEL_ued!E$5/E$5*1000)</f>
        <v>53.719164472683509</v>
      </c>
      <c r="F37" s="346">
        <f>IF(TEL_ued!F$5=0,"",TEL_ued!F$5/F$5*1000)</f>
        <v>52.614326029671254</v>
      </c>
      <c r="G37" s="346">
        <f>IF(TEL_ued!G$5=0,"",TEL_ued!G$5/G$5*1000)</f>
        <v>45.855136126140714</v>
      </c>
      <c r="H37" s="346">
        <f>IF(TEL_ued!H$5=0,"",TEL_ued!H$5/H$5*1000)</f>
        <v>42.365811935434643</v>
      </c>
      <c r="I37" s="346">
        <f>IF(TEL_ued!I$5=0,"",TEL_ued!I$5/I$5*1000)</f>
        <v>38.100830454591623</v>
      </c>
      <c r="J37" s="346">
        <f>IF(TEL_ued!J$5=0,"",TEL_ued!J$5/J$5*1000)</f>
        <v>35.598094405427865</v>
      </c>
      <c r="K37" s="346">
        <f>IF(TEL_ued!K$5=0,"",TEL_ued!K$5/K$5*1000)</f>
        <v>35.703366545325892</v>
      </c>
      <c r="L37" s="346">
        <f>IF(TEL_ued!L$5=0,"",TEL_ued!L$5/L$5*1000)</f>
        <v>33.397486540801424</v>
      </c>
      <c r="M37" s="346">
        <f>IF(TEL_ued!M$5=0,"",TEL_ued!M$5/M$5*1000)</f>
        <v>30.017715338675782</v>
      </c>
      <c r="N37" s="346">
        <f>IF(TEL_ued!N$5=0,"",TEL_ued!N$5/N$5*1000)</f>
        <v>30.376466039782681</v>
      </c>
      <c r="O37" s="346">
        <f>IF(TEL_ued!O$5=0,"",TEL_ued!O$5/O$5*1000)</f>
        <v>29.501437784647017</v>
      </c>
      <c r="P37" s="346">
        <f>IF(TEL_ued!P$5=0,"",TEL_ued!P$5/P$5*1000)</f>
        <v>27.861938967732808</v>
      </c>
      <c r="Q37" s="346">
        <f>IF(TEL_ued!Q$5=0,"",TEL_ued!Q$5/Q$5*1000)</f>
        <v>27.59378931112316</v>
      </c>
      <c r="R37" s="346">
        <f>IF(TEL_ued!R$5=0,"",TEL_ued!R$5/R$5*1000)</f>
        <v>27.416325630124668</v>
      </c>
      <c r="S37" s="346">
        <f>IF(TEL_ued!S$5=0,"",TEL_ued!S$5/S$5*1000)</f>
        <v>27.531668237155774</v>
      </c>
      <c r="T37" s="346">
        <f>IF(TEL_ued!T$5=0,"",TEL_ued!T$5/T$5*1000)</f>
        <v>27.466685705415181</v>
      </c>
      <c r="U37" s="346">
        <f>IF(TEL_ued!U$5=0,"",TEL_ued!U$5/U$5*1000)</f>
        <v>27.269509960942081</v>
      </c>
      <c r="V37" s="346">
        <f>IF(TEL_ued!V$5=0,"",TEL_ued!V$5/V$5*1000)</f>
        <v>28.603839600175007</v>
      </c>
      <c r="W37" s="346">
        <f>IF(TEL_ued!W$5=0,"",TEL_ued!W$5/W$5*1000)</f>
        <v>27.286328461061693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1.852422324456223</v>
      </c>
      <c r="C38" s="347">
        <f t="shared" si="7"/>
        <v>1.7426602581283768</v>
      </c>
      <c r="D38" s="347">
        <f t="shared" si="7"/>
        <v>1.7200432317685899</v>
      </c>
      <c r="E38" s="347">
        <f t="shared" si="7"/>
        <v>1.5113778086041878</v>
      </c>
      <c r="F38" s="347">
        <f t="shared" si="7"/>
        <v>1.5142411245071075</v>
      </c>
      <c r="G38" s="347">
        <f t="shared" si="7"/>
        <v>1.4298841608561912</v>
      </c>
      <c r="H38" s="347">
        <f t="shared" si="7"/>
        <v>1.4809644763573637</v>
      </c>
      <c r="I38" s="347">
        <f t="shared" si="7"/>
        <v>1.3375711527945162</v>
      </c>
      <c r="J38" s="347">
        <f t="shared" si="7"/>
        <v>1.3608965170700482</v>
      </c>
      <c r="K38" s="347">
        <f t="shared" si="7"/>
        <v>1.3988383430586744</v>
      </c>
      <c r="L38" s="347">
        <f t="shared" si="7"/>
        <v>1.2384378317400357</v>
      </c>
      <c r="M38" s="347">
        <f t="shared" si="7"/>
        <v>1.1187596573402188</v>
      </c>
      <c r="N38" s="347">
        <f t="shared" si="7"/>
        <v>1.1532151960739012</v>
      </c>
      <c r="O38" s="347">
        <f t="shared" si="7"/>
        <v>1.1531217926332891</v>
      </c>
      <c r="P38" s="347">
        <f t="shared" si="7"/>
        <v>1.193667541816082</v>
      </c>
      <c r="Q38" s="347">
        <f t="shared" si="7"/>
        <v>1.1855349704363953</v>
      </c>
      <c r="R38" s="347">
        <f t="shared" si="7"/>
        <v>1.2122104283857185</v>
      </c>
      <c r="S38" s="347">
        <f t="shared" si="7"/>
        <v>1.1386658201652615</v>
      </c>
      <c r="T38" s="347">
        <f t="shared" si="7"/>
        <v>0.96723113631924229</v>
      </c>
      <c r="U38" s="347">
        <f t="shared" si="7"/>
        <v>0.91219253516209386</v>
      </c>
      <c r="V38" s="347">
        <f t="shared" si="7"/>
        <v>0.92161188753202428</v>
      </c>
      <c r="W38" s="347">
        <f t="shared" si="7"/>
        <v>1.022016054974626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SI: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85.192777300085964</v>
      </c>
      <c r="C5" s="225">
        <v>80.594067067927753</v>
      </c>
      <c r="D5" s="225">
        <v>65.033104041272537</v>
      </c>
      <c r="E5" s="225">
        <v>78.580309544282002</v>
      </c>
      <c r="F5" s="225">
        <v>72.398968185726559</v>
      </c>
      <c r="G5" s="225">
        <v>66.009802235597562</v>
      </c>
      <c r="H5" s="225">
        <v>59.916938950988801</v>
      </c>
      <c r="I5" s="225">
        <v>58.071453138435061</v>
      </c>
      <c r="J5" s="225">
        <v>44.784522785898531</v>
      </c>
      <c r="K5" s="225">
        <v>30.97987962166809</v>
      </c>
      <c r="L5" s="225">
        <v>34.764660361134993</v>
      </c>
      <c r="M5" s="225">
        <v>28.365262252794469</v>
      </c>
      <c r="N5" s="225">
        <v>24.978417884780729</v>
      </c>
      <c r="O5" s="225">
        <v>26.99415305245055</v>
      </c>
      <c r="P5" s="225">
        <v>22.98830610490111</v>
      </c>
      <c r="Q5" s="225">
        <v>21.014703353396381</v>
      </c>
      <c r="R5" s="225">
        <v>21.468357695614792</v>
      </c>
      <c r="S5" s="225">
        <v>20.79931212381771</v>
      </c>
      <c r="T5" s="225">
        <v>15.39277730008598</v>
      </c>
      <c r="U5" s="225">
        <v>15.67282889079965</v>
      </c>
      <c r="V5" s="225">
        <v>14.61736887360275</v>
      </c>
      <c r="W5" s="225">
        <v>14.45339638865004</v>
      </c>
      <c r="DA5" s="89" t="s">
        <v>2682</v>
      </c>
    </row>
    <row r="6" spans="1:105" ht="12" customHeight="1" x14ac:dyDescent="0.25">
      <c r="A6" s="55" t="s">
        <v>92</v>
      </c>
      <c r="B6" s="261">
        <v>1.6817703958107111</v>
      </c>
      <c r="C6" s="261">
        <v>1.778494095893711</v>
      </c>
      <c r="D6" s="261">
        <v>1.498364439707508</v>
      </c>
      <c r="E6" s="261">
        <v>1.605731457088736</v>
      </c>
      <c r="F6" s="261">
        <v>1.532669834024373</v>
      </c>
      <c r="G6" s="261">
        <v>1.4657074416678531</v>
      </c>
      <c r="H6" s="261">
        <v>1.4475746274642649</v>
      </c>
      <c r="I6" s="261">
        <v>1.426031158241041</v>
      </c>
      <c r="J6" s="261">
        <v>1.0898816549664649</v>
      </c>
      <c r="K6" s="261">
        <v>0.8492549057528811</v>
      </c>
      <c r="L6" s="261">
        <v>0.87005610056751215</v>
      </c>
      <c r="M6" s="261">
        <v>0.73050261223684798</v>
      </c>
      <c r="N6" s="261">
        <v>0.66575063672337409</v>
      </c>
      <c r="O6" s="261">
        <v>0.69980622315832597</v>
      </c>
      <c r="P6" s="261">
        <v>0.61226239688207784</v>
      </c>
      <c r="Q6" s="261">
        <v>0.54917647214907017</v>
      </c>
      <c r="R6" s="261">
        <v>0.58807083147664496</v>
      </c>
      <c r="S6" s="261">
        <v>0.59462561669170477</v>
      </c>
      <c r="T6" s="261">
        <v>0.51455363733646464</v>
      </c>
      <c r="U6" s="261">
        <v>0.51961323129622128</v>
      </c>
      <c r="V6" s="261">
        <v>0.49643788017865609</v>
      </c>
      <c r="W6" s="261">
        <v>0.48750576867564333</v>
      </c>
      <c r="DA6" s="67" t="s">
        <v>2699</v>
      </c>
    </row>
    <row r="7" spans="1:105" ht="12" customHeight="1" x14ac:dyDescent="0.25">
      <c r="A7" s="202" t="s">
        <v>93</v>
      </c>
      <c r="B7" s="226">
        <v>1.379914170921609</v>
      </c>
      <c r="C7" s="226">
        <v>1.4592772068871469</v>
      </c>
      <c r="D7" s="226">
        <v>1.2294272325805189</v>
      </c>
      <c r="E7" s="226">
        <v>1.317523246842039</v>
      </c>
      <c r="F7" s="226">
        <v>1.2575752484302549</v>
      </c>
      <c r="G7" s="226">
        <v>1.2026317470095209</v>
      </c>
      <c r="H7" s="226">
        <v>1.1877535404834989</v>
      </c>
      <c r="I7" s="226">
        <v>1.170076847787521</v>
      </c>
      <c r="J7" s="226">
        <v>0.89426187074171526</v>
      </c>
      <c r="K7" s="226">
        <v>0.69682453805364597</v>
      </c>
      <c r="L7" s="226">
        <v>0.71389218508103558</v>
      </c>
      <c r="M7" s="226">
        <v>0.59938675875843928</v>
      </c>
      <c r="N7" s="226">
        <v>0.54625693269610187</v>
      </c>
      <c r="O7" s="226">
        <v>0.57419997797606226</v>
      </c>
      <c r="P7" s="226">
        <v>0.50236914615965356</v>
      </c>
      <c r="Q7" s="226">
        <v>0.45060633612231421</v>
      </c>
      <c r="R7" s="226">
        <v>0.48251965659622148</v>
      </c>
      <c r="S7" s="226">
        <v>0.48789794190088592</v>
      </c>
      <c r="T7" s="226">
        <v>0.42219785627607348</v>
      </c>
      <c r="U7" s="226">
        <v>0.42634931798664288</v>
      </c>
      <c r="V7" s="226">
        <v>0.40733364527479482</v>
      </c>
      <c r="W7" s="226">
        <v>0.40000473327232278</v>
      </c>
      <c r="DA7" s="174" t="s">
        <v>2700</v>
      </c>
    </row>
    <row r="8" spans="1:105" ht="12" customHeight="1" x14ac:dyDescent="0.25">
      <c r="A8" s="202" t="s">
        <v>94</v>
      </c>
      <c r="B8" s="226">
        <v>0.99181331034990639</v>
      </c>
      <c r="C8" s="226">
        <v>1.048855492450137</v>
      </c>
      <c r="D8" s="226">
        <v>0.88365082341724821</v>
      </c>
      <c r="E8" s="226">
        <v>0.94696983366771592</v>
      </c>
      <c r="F8" s="226">
        <v>0.90388220980924561</v>
      </c>
      <c r="G8" s="226">
        <v>0.86439156816309315</v>
      </c>
      <c r="H8" s="226">
        <v>0.85369785722251512</v>
      </c>
      <c r="I8" s="226">
        <v>0.8409927343472805</v>
      </c>
      <c r="J8" s="226">
        <v>0.64275071959560781</v>
      </c>
      <c r="K8" s="226">
        <v>0.50084263672605811</v>
      </c>
      <c r="L8" s="226">
        <v>0.51311000802699436</v>
      </c>
      <c r="M8" s="226">
        <v>0.43080923285762829</v>
      </c>
      <c r="N8" s="226">
        <v>0.39262217037532332</v>
      </c>
      <c r="O8" s="226">
        <v>0.41270623417029478</v>
      </c>
      <c r="P8" s="226">
        <v>0.36107782380225112</v>
      </c>
      <c r="Q8" s="226">
        <v>0.32387330408791332</v>
      </c>
      <c r="R8" s="226">
        <v>0.34681100317853419</v>
      </c>
      <c r="S8" s="226">
        <v>0.35067664574126178</v>
      </c>
      <c r="T8" s="226">
        <v>0.30345470919842787</v>
      </c>
      <c r="U8" s="226">
        <v>0.30643857230289973</v>
      </c>
      <c r="V8" s="226">
        <v>0.29277105754125871</v>
      </c>
      <c r="W8" s="226">
        <v>0.28750340203948199</v>
      </c>
      <c r="DA8" s="174" t="s">
        <v>2701</v>
      </c>
    </row>
    <row r="9" spans="1:105" ht="12" customHeight="1" x14ac:dyDescent="0.25">
      <c r="A9" s="202" t="s">
        <v>95</v>
      </c>
      <c r="B9" s="226">
        <v>1.9405043028585129</v>
      </c>
      <c r="C9" s="226">
        <v>2.0521085721850501</v>
      </c>
      <c r="D9" s="226">
        <v>1.728882045816355</v>
      </c>
      <c r="E9" s="226">
        <v>1.852767065871618</v>
      </c>
      <c r="F9" s="226">
        <v>1.7684651931050459</v>
      </c>
      <c r="G9" s="226">
        <v>1.691200894232139</v>
      </c>
      <c r="H9" s="226">
        <v>1.6702784163049209</v>
      </c>
      <c r="I9" s="226">
        <v>1.645420567201201</v>
      </c>
      <c r="J9" s="226">
        <v>1.257555755730537</v>
      </c>
      <c r="K9" s="226">
        <v>0.97990950663793963</v>
      </c>
      <c r="L9" s="226">
        <v>1.0039108852702061</v>
      </c>
      <c r="M9" s="226">
        <v>0.84288762950405527</v>
      </c>
      <c r="N9" s="226">
        <v>0.76817381160389298</v>
      </c>
      <c r="O9" s="226">
        <v>0.80746871902883754</v>
      </c>
      <c r="P9" s="226">
        <v>0.70645661178701291</v>
      </c>
      <c r="Q9" s="226">
        <v>0.63366516017200425</v>
      </c>
      <c r="R9" s="226">
        <v>0.67854326708843637</v>
      </c>
      <c r="S9" s="226">
        <v>0.68610648079812064</v>
      </c>
      <c r="T9" s="226">
        <v>0.59371573538822842</v>
      </c>
      <c r="U9" s="226">
        <v>0.59955372841871679</v>
      </c>
      <c r="V9" s="226">
        <v>0.57281293866767991</v>
      </c>
      <c r="W9" s="226">
        <v>0.56250665616420392</v>
      </c>
      <c r="DA9" s="174" t="s">
        <v>2702</v>
      </c>
    </row>
    <row r="10" spans="1:105" ht="12" customHeight="1" x14ac:dyDescent="0.25">
      <c r="A10" s="56" t="s">
        <v>96</v>
      </c>
      <c r="B10" s="262">
        <v>8.9101781383900409</v>
      </c>
      <c r="C10" s="262">
        <v>7.9300909525973386</v>
      </c>
      <c r="D10" s="262">
        <v>6.220185080190987</v>
      </c>
      <c r="E10" s="262">
        <v>7.8272999584785543</v>
      </c>
      <c r="F10" s="262">
        <v>7.0980110598529667</v>
      </c>
      <c r="G10" s="262">
        <v>6.3727947254749564</v>
      </c>
      <c r="H10" s="262">
        <v>5.5772266777745241</v>
      </c>
      <c r="I10" s="262">
        <v>5.2557483353029451</v>
      </c>
      <c r="J10" s="262">
        <v>4.1005853257719993</v>
      </c>
      <c r="K10" s="262">
        <v>2.673562929555692</v>
      </c>
      <c r="L10" s="262">
        <v>3.052821371680551</v>
      </c>
      <c r="M10" s="262">
        <v>2.482517437008751</v>
      </c>
      <c r="N10" s="262">
        <v>2.171949050715015</v>
      </c>
      <c r="O10" s="262">
        <v>2.3215238872317929</v>
      </c>
      <c r="P10" s="262">
        <v>1.9675506009752159</v>
      </c>
      <c r="Q10" s="262">
        <v>1.804648381484665</v>
      </c>
      <c r="R10" s="262">
        <v>1.820702139291376</v>
      </c>
      <c r="S10" s="262">
        <v>1.724465677863821</v>
      </c>
      <c r="T10" s="262">
        <v>1.1894771422876831</v>
      </c>
      <c r="U10" s="262">
        <v>1.198846621468221</v>
      </c>
      <c r="V10" s="262">
        <v>1.116190809933963</v>
      </c>
      <c r="W10" s="262">
        <v>1.1179507771121719</v>
      </c>
      <c r="DA10" s="68" t="s">
        <v>2703</v>
      </c>
    </row>
    <row r="11" spans="1:105" ht="12" customHeight="1" x14ac:dyDescent="0.25">
      <c r="A11" s="37" t="s">
        <v>160</v>
      </c>
      <c r="B11" s="228">
        <v>1.0635953390376629</v>
      </c>
      <c r="C11" s="228">
        <v>0.68455891711743377</v>
      </c>
      <c r="D11" s="228">
        <v>0.68023732336319565</v>
      </c>
      <c r="E11" s="228">
        <v>1.118491552028396</v>
      </c>
      <c r="F11" s="228">
        <v>0.91690198557661817</v>
      </c>
      <c r="G11" s="228">
        <v>0.69208791201788544</v>
      </c>
      <c r="H11" s="228">
        <v>0.48413914484509352</v>
      </c>
      <c r="I11" s="228">
        <v>0.33234178994368208</v>
      </c>
      <c r="J11" s="228">
        <v>0.32825456188602048</v>
      </c>
      <c r="K11" s="228">
        <v>0.29769657293827639</v>
      </c>
      <c r="L11" s="228">
        <v>0.17177844742725831</v>
      </c>
      <c r="M11" s="228">
        <v>0.15976517897428069</v>
      </c>
      <c r="N11" s="228">
        <v>0.15140545138767289</v>
      </c>
      <c r="O11" s="228">
        <v>0.16647339063059949</v>
      </c>
      <c r="P11" s="228">
        <v>0.15996175490072909</v>
      </c>
      <c r="Q11" s="228">
        <v>0.16518519039723151</v>
      </c>
      <c r="R11" s="228">
        <v>0.1542247607602561</v>
      </c>
      <c r="S11" s="228">
        <v>6.4314817926136317E-2</v>
      </c>
      <c r="T11" s="228">
        <v>0.12286497256375301</v>
      </c>
      <c r="U11" s="228">
        <v>3.21256918392753E-2</v>
      </c>
      <c r="V11" s="228">
        <v>2.5258362821962609E-2</v>
      </c>
      <c r="W11" s="228">
        <v>2.277556342932506E-2</v>
      </c>
      <c r="DA11" s="69" t="s">
        <v>2704</v>
      </c>
    </row>
    <row r="12" spans="1:105" ht="12" customHeight="1" x14ac:dyDescent="0.25">
      <c r="A12" s="37" t="s">
        <v>162</v>
      </c>
      <c r="B12" s="228">
        <v>7.4463694777533274</v>
      </c>
      <c r="C12" s="228">
        <v>6.6839703385508571</v>
      </c>
      <c r="D12" s="228">
        <v>5.0044668919201971</v>
      </c>
      <c r="E12" s="228">
        <v>6.2505179034614606</v>
      </c>
      <c r="F12" s="228">
        <v>5.707416247582259</v>
      </c>
      <c r="G12" s="228">
        <v>5.1930494465739852</v>
      </c>
      <c r="H12" s="228">
        <v>4.5174955416883726</v>
      </c>
      <c r="I12" s="228">
        <v>4.2969783970408884</v>
      </c>
      <c r="J12" s="228">
        <v>3.314862056481974</v>
      </c>
      <c r="K12" s="228">
        <v>1.9087951554224629</v>
      </c>
      <c r="L12" s="228">
        <v>2.4541686138986392</v>
      </c>
      <c r="M12" s="228">
        <v>1.959239828119399</v>
      </c>
      <c r="N12" s="228">
        <v>1.674749271248299</v>
      </c>
      <c r="O12" s="228">
        <v>1.781479103943594</v>
      </c>
      <c r="P12" s="228">
        <v>1.4689904521083019</v>
      </c>
      <c r="Q12" s="228">
        <v>1.342462959936666</v>
      </c>
      <c r="R12" s="228">
        <v>1.3250713050125049</v>
      </c>
      <c r="S12" s="228">
        <v>1.2774430531734711</v>
      </c>
      <c r="T12" s="228">
        <v>0.59476145258279289</v>
      </c>
      <c r="U12" s="228">
        <v>0.66773499729847963</v>
      </c>
      <c r="V12" s="228">
        <v>0.60026519197707617</v>
      </c>
      <c r="W12" s="228">
        <v>0.6408834345396518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0.40021332159905088</v>
      </c>
      <c r="C15" s="228">
        <v>0.56156169692904812</v>
      </c>
      <c r="D15" s="228">
        <v>0.53548086490759372</v>
      </c>
      <c r="E15" s="228">
        <v>0.45829050298869789</v>
      </c>
      <c r="F15" s="228">
        <v>0.47369282669409019</v>
      </c>
      <c r="G15" s="228">
        <v>0.48765736688308631</v>
      </c>
      <c r="H15" s="228">
        <v>0.57559199124105864</v>
      </c>
      <c r="I15" s="228">
        <v>0.62642814831837457</v>
      </c>
      <c r="J15" s="228">
        <v>0.45746870740400469</v>
      </c>
      <c r="K15" s="228">
        <v>0.46707120119495249</v>
      </c>
      <c r="L15" s="228">
        <v>0.42687431035465317</v>
      </c>
      <c r="M15" s="228">
        <v>0.36351242991507149</v>
      </c>
      <c r="N15" s="228">
        <v>0.34579432807904392</v>
      </c>
      <c r="O15" s="228">
        <v>0.37357139265759959</v>
      </c>
      <c r="P15" s="228">
        <v>0.33859839396618568</v>
      </c>
      <c r="Q15" s="228">
        <v>0.29700023115076768</v>
      </c>
      <c r="R15" s="228">
        <v>0.34140607351861552</v>
      </c>
      <c r="S15" s="228">
        <v>0.38270780676421351</v>
      </c>
      <c r="T15" s="228">
        <v>0.47185071714113708</v>
      </c>
      <c r="U15" s="228">
        <v>0.49898593233046651</v>
      </c>
      <c r="V15" s="228">
        <v>0.49066725513492399</v>
      </c>
      <c r="W15" s="228">
        <v>0.45429177914319469</v>
      </c>
      <c r="DA15" s="69" t="s">
        <v>2708</v>
      </c>
    </row>
    <row r="16" spans="1:105" ht="12" customHeight="1" x14ac:dyDescent="0.25">
      <c r="A16" s="57" t="s">
        <v>2709</v>
      </c>
      <c r="B16" s="263">
        <v>4.2890308670862849</v>
      </c>
      <c r="C16" s="263">
        <v>3.877840478945386</v>
      </c>
      <c r="D16" s="263">
        <v>3.0694076756731201</v>
      </c>
      <c r="E16" s="263">
        <v>3.9396409358641851</v>
      </c>
      <c r="F16" s="263">
        <v>3.5739165658018148</v>
      </c>
      <c r="G16" s="263">
        <v>3.1866901965528851</v>
      </c>
      <c r="H16" s="263">
        <v>2.7659220803653009</v>
      </c>
      <c r="I16" s="263">
        <v>2.6711459086136808</v>
      </c>
      <c r="J16" s="263">
        <v>2.0672419354142222</v>
      </c>
      <c r="K16" s="263">
        <v>1.328093594835148</v>
      </c>
      <c r="L16" s="263">
        <v>1.5894382984701629</v>
      </c>
      <c r="M16" s="263">
        <v>1.274499938304801</v>
      </c>
      <c r="N16" s="263">
        <v>1.0953114278473071</v>
      </c>
      <c r="O16" s="263">
        <v>1.210402356851715</v>
      </c>
      <c r="P16" s="263">
        <v>1.010947679832495</v>
      </c>
      <c r="Q16" s="263">
        <v>0.93663412666709178</v>
      </c>
      <c r="R16" s="263">
        <v>0.92543897126080055</v>
      </c>
      <c r="S16" s="263">
        <v>0.87000426835118516</v>
      </c>
      <c r="T16" s="263">
        <v>0.56289003716104236</v>
      </c>
      <c r="U16" s="263">
        <v>0.57932302432693827</v>
      </c>
      <c r="V16" s="263">
        <v>0.52615987032065481</v>
      </c>
      <c r="W16" s="263">
        <v>0.52221751042298259</v>
      </c>
      <c r="DA16" s="70" t="s">
        <v>2710</v>
      </c>
    </row>
    <row r="17" spans="1:105" ht="12" customHeight="1" x14ac:dyDescent="0.25">
      <c r="A17" s="46" t="s">
        <v>30</v>
      </c>
      <c r="B17" s="231">
        <v>0.1168134928264586</v>
      </c>
      <c r="C17" s="231">
        <v>9.9039398329372322E-2</v>
      </c>
      <c r="D17" s="231">
        <v>0.12349241111860459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9.057435567714428E-2</v>
      </c>
      <c r="G19" s="231">
        <v>9.04140399359048E-2</v>
      </c>
      <c r="H19" s="231">
        <v>9.1645592589073538E-2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8.3188229731448959E-2</v>
      </c>
      <c r="T19" s="231">
        <v>2.0363093314254191E-2</v>
      </c>
      <c r="U19" s="231">
        <v>6.9496074773125693E-2</v>
      </c>
      <c r="V19" s="231">
        <v>5.9002873190207777E-2</v>
      </c>
      <c r="W19" s="231">
        <v>7.2491028556044182E-2</v>
      </c>
      <c r="DA19" s="73" t="s">
        <v>2713</v>
      </c>
    </row>
    <row r="20" spans="1:105" ht="12" customHeight="1" x14ac:dyDescent="0.25">
      <c r="A20" s="46" t="s">
        <v>160</v>
      </c>
      <c r="B20" s="231">
        <v>0.4187362349352996</v>
      </c>
      <c r="C20" s="231">
        <v>0.28104982583683619</v>
      </c>
      <c r="D20" s="231">
        <v>0.28131262136632867</v>
      </c>
      <c r="E20" s="231">
        <v>0.40260036570267083</v>
      </c>
      <c r="F20" s="231">
        <v>0.33818674780555191</v>
      </c>
      <c r="G20" s="231">
        <v>0.27338922158247059</v>
      </c>
      <c r="H20" s="231">
        <v>0.20834192267083809</v>
      </c>
      <c r="I20" s="231">
        <v>0.13605374127624209</v>
      </c>
      <c r="J20" s="231">
        <v>0.13665580464628591</v>
      </c>
      <c r="K20" s="231">
        <v>0.14115169908893699</v>
      </c>
      <c r="L20" s="231">
        <v>6.6889120679546027E-2</v>
      </c>
      <c r="M20" s="231">
        <v>6.7291276539721459E-2</v>
      </c>
      <c r="N20" s="231">
        <v>6.8698253858947705E-2</v>
      </c>
      <c r="O20" s="231">
        <v>6.6906597261550849E-2</v>
      </c>
      <c r="P20" s="231">
        <v>6.809530751943535E-2</v>
      </c>
      <c r="Q20" s="231">
        <v>6.7383192857175922E-2</v>
      </c>
      <c r="R20" s="231">
        <v>6.8991400598305802E-2</v>
      </c>
      <c r="S20" s="231">
        <v>3.026042485097221E-2</v>
      </c>
      <c r="T20" s="231">
        <v>7.5368117814120783E-2</v>
      </c>
      <c r="U20" s="231">
        <v>1.8262084335428291E-2</v>
      </c>
      <c r="V20" s="231">
        <v>1.547853962569562E-2</v>
      </c>
      <c r="W20" s="231">
        <v>1.4329323197233131E-2</v>
      </c>
      <c r="DA20" s="73" t="s">
        <v>2714</v>
      </c>
    </row>
    <row r="21" spans="1:105" ht="12" customHeight="1" x14ac:dyDescent="0.25">
      <c r="A21" s="46" t="s">
        <v>70</v>
      </c>
      <c r="B21" s="231">
        <v>0.79247030540266172</v>
      </c>
      <c r="C21" s="231">
        <v>0.71291990815099471</v>
      </c>
      <c r="D21" s="231">
        <v>0.55431517329484603</v>
      </c>
      <c r="E21" s="231">
        <v>0.46213397177015869</v>
      </c>
      <c r="F21" s="231">
        <v>0.38680399356117218</v>
      </c>
      <c r="G21" s="231">
        <v>0.15444498914083629</v>
      </c>
      <c r="H21" s="231">
        <v>0.2348300605598857</v>
      </c>
      <c r="I21" s="231">
        <v>0.23576992045559611</v>
      </c>
      <c r="J21" s="231">
        <v>0.1572725265548798</v>
      </c>
      <c r="K21" s="231">
        <v>0.1598338763334621</v>
      </c>
      <c r="L21" s="231">
        <v>0.15552483134234529</v>
      </c>
      <c r="M21" s="231">
        <v>0</v>
      </c>
      <c r="N21" s="231">
        <v>0</v>
      </c>
      <c r="O21" s="231">
        <v>7.7148069636187158E-2</v>
      </c>
      <c r="P21" s="231">
        <v>7.7903041752055688E-2</v>
      </c>
      <c r="Q21" s="231">
        <v>7.7506439081100151E-2</v>
      </c>
      <c r="R21" s="231">
        <v>7.8341796114306209E-2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3.0108145200459681E-4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2.931626911671851</v>
      </c>
      <c r="C23" s="231">
        <v>2.7441446639223921</v>
      </c>
      <c r="D23" s="231">
        <v>2.069600787187921</v>
      </c>
      <c r="E23" s="231">
        <v>2.24987018382128</v>
      </c>
      <c r="F23" s="231">
        <v>2.105102365907269</v>
      </c>
      <c r="G23" s="231">
        <v>2.051363303974961</v>
      </c>
      <c r="H23" s="231">
        <v>1.944035546048313</v>
      </c>
      <c r="I23" s="231">
        <v>1.759092611253225</v>
      </c>
      <c r="J23" s="231">
        <v>1.3800117171784481</v>
      </c>
      <c r="K23" s="231">
        <v>0.90504797129953862</v>
      </c>
      <c r="L23" s="231">
        <v>0.95563316028068457</v>
      </c>
      <c r="M23" s="231">
        <v>0.82520953519441587</v>
      </c>
      <c r="N23" s="231">
        <v>0.75989569418945346</v>
      </c>
      <c r="O23" s="231">
        <v>0.71598652785242012</v>
      </c>
      <c r="P23" s="231">
        <v>0.62534545611548076</v>
      </c>
      <c r="Q23" s="231">
        <v>0.5476243985038487</v>
      </c>
      <c r="R23" s="231">
        <v>0.59276166015616993</v>
      </c>
      <c r="S23" s="231">
        <v>0.60104297514062077</v>
      </c>
      <c r="T23" s="231">
        <v>0.3648399563699728</v>
      </c>
      <c r="U23" s="231">
        <v>0.37957883974575568</v>
      </c>
      <c r="V23" s="231">
        <v>0.36784761646800263</v>
      </c>
      <c r="W23" s="231">
        <v>0.40321399265351199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2.9383922250013478E-2</v>
      </c>
      <c r="C25" s="231">
        <v>4.0686682705790407E-2</v>
      </c>
      <c r="D25" s="231">
        <v>4.0686682705419829E-2</v>
      </c>
      <c r="E25" s="231">
        <v>4.5211041822597497E-2</v>
      </c>
      <c r="F25" s="231">
        <v>4.0686682705764823E-2</v>
      </c>
      <c r="G25" s="231">
        <v>4.0686682705333557E-2</v>
      </c>
      <c r="H25" s="231">
        <v>4.2948862263965423E-2</v>
      </c>
      <c r="I25" s="231">
        <v>0.28254459938087462</v>
      </c>
      <c r="J25" s="231">
        <v>0.27576619803686581</v>
      </c>
      <c r="K25" s="231">
        <v>1.1302760455283341E-2</v>
      </c>
      <c r="L25" s="231">
        <v>0.22830111399473491</v>
      </c>
      <c r="M25" s="231">
        <v>0.20343341351965291</v>
      </c>
      <c r="N25" s="231">
        <v>0.1898684735072724</v>
      </c>
      <c r="O25" s="231">
        <v>0.19439283262365509</v>
      </c>
      <c r="P25" s="231">
        <v>0.1446655690233489</v>
      </c>
      <c r="Q25" s="231">
        <v>0.1446655690229155</v>
      </c>
      <c r="R25" s="231">
        <v>7.6849006292234442E-2</v>
      </c>
      <c r="S25" s="231">
        <v>4.3664947877066457E-2</v>
      </c>
      <c r="T25" s="231">
        <v>2.5355940660804561E-2</v>
      </c>
      <c r="U25" s="231">
        <v>3.783047757755055E-2</v>
      </c>
      <c r="V25" s="231">
        <v>4.2192089960739858E-2</v>
      </c>
      <c r="W25" s="231">
        <v>2.9367647573310049E-2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0.77982537274747743</v>
      </c>
      <c r="F26" s="231">
        <v>0.61256242014491291</v>
      </c>
      <c r="G26" s="231">
        <v>0.57639195921337827</v>
      </c>
      <c r="H26" s="231">
        <v>0.2441200962332252</v>
      </c>
      <c r="I26" s="231">
        <v>0.2576850362477438</v>
      </c>
      <c r="J26" s="231">
        <v>0.1175356889977423</v>
      </c>
      <c r="K26" s="231">
        <v>0.1107572876579276</v>
      </c>
      <c r="L26" s="231">
        <v>0.18309007217285209</v>
      </c>
      <c r="M26" s="231">
        <v>0.17856571305101049</v>
      </c>
      <c r="N26" s="231">
        <v>7.6849006291633409E-2</v>
      </c>
      <c r="O26" s="231">
        <v>0.15596832947790179</v>
      </c>
      <c r="P26" s="231">
        <v>9.4938305422174116E-2</v>
      </c>
      <c r="Q26" s="231">
        <v>9.9454527202051654E-2</v>
      </c>
      <c r="R26" s="231">
        <v>0.1084951080997842</v>
      </c>
      <c r="S26" s="231">
        <v>0.11184769075107689</v>
      </c>
      <c r="T26" s="231">
        <v>7.6962929001890112E-2</v>
      </c>
      <c r="U26" s="231">
        <v>7.3854466443073516E-2</v>
      </c>
      <c r="V26" s="231">
        <v>4.1638751076008867E-2</v>
      </c>
      <c r="W26" s="231">
        <v>2.815518442883145E-3</v>
      </c>
      <c r="DA26" s="73" t="s">
        <v>2720</v>
      </c>
    </row>
    <row r="27" spans="1:105" ht="12" customHeight="1" x14ac:dyDescent="0.25">
      <c r="A27" s="57" t="s">
        <v>2721</v>
      </c>
      <c r="B27" s="263">
        <v>36.456762370233427</v>
      </c>
      <c r="C27" s="263">
        <v>32.961644071035778</v>
      </c>
      <c r="D27" s="263">
        <v>26.089965243221521</v>
      </c>
      <c r="E27" s="263">
        <v>33.486947954845583</v>
      </c>
      <c r="F27" s="263">
        <v>30.37829080931543</v>
      </c>
      <c r="G27" s="263">
        <v>27.086866670699521</v>
      </c>
      <c r="H27" s="263">
        <v>23.51033768310506</v>
      </c>
      <c r="I27" s="263">
        <v>22.704740223216302</v>
      </c>
      <c r="J27" s="263">
        <v>17.571556451020889</v>
      </c>
      <c r="K27" s="263">
        <v>11.28879555609876</v>
      </c>
      <c r="L27" s="263">
        <v>13.510225536996391</v>
      </c>
      <c r="M27" s="263">
        <v>10.83324947559081</v>
      </c>
      <c r="N27" s="263">
        <v>9.3101471367021098</v>
      </c>
      <c r="O27" s="263">
        <v>10.28842003323957</v>
      </c>
      <c r="P27" s="263">
        <v>8.5930552785762071</v>
      </c>
      <c r="Q27" s="263">
        <v>7.9613900766702823</v>
      </c>
      <c r="R27" s="263">
        <v>7.8662312557168086</v>
      </c>
      <c r="S27" s="263">
        <v>7.3950362809850763</v>
      </c>
      <c r="T27" s="263">
        <v>4.7845653158688606</v>
      </c>
      <c r="U27" s="263">
        <v>4.9242457067789767</v>
      </c>
      <c r="V27" s="263">
        <v>4.4723588977255648</v>
      </c>
      <c r="W27" s="263">
        <v>4.4388488385953524</v>
      </c>
      <c r="DA27" s="70" t="s">
        <v>2722</v>
      </c>
    </row>
    <row r="28" spans="1:105" ht="12" customHeight="1" x14ac:dyDescent="0.25">
      <c r="A28" s="46" t="s">
        <v>30</v>
      </c>
      <c r="B28" s="231">
        <v>0.99291468902489832</v>
      </c>
      <c r="C28" s="231">
        <v>0.8418348857996647</v>
      </c>
      <c r="D28" s="231">
        <v>1.0496854945081391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0.76988202325572619</v>
      </c>
      <c r="G30" s="231">
        <v>0.7685193394551908</v>
      </c>
      <c r="H30" s="231">
        <v>0.77898753700712497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0.70709995271731629</v>
      </c>
      <c r="T30" s="231">
        <v>0.17308629317116059</v>
      </c>
      <c r="U30" s="231">
        <v>0.59071663557156862</v>
      </c>
      <c r="V30" s="231">
        <v>0.50152442211676596</v>
      </c>
      <c r="W30" s="231">
        <v>0.6161737427263756</v>
      </c>
      <c r="DA30" s="73" t="s">
        <v>2725</v>
      </c>
    </row>
    <row r="31" spans="1:105" ht="12" customHeight="1" x14ac:dyDescent="0.25">
      <c r="A31" s="46" t="s">
        <v>160</v>
      </c>
      <c r="B31" s="231">
        <v>3.559257996950048</v>
      </c>
      <c r="C31" s="231">
        <v>2.3889235196131069</v>
      </c>
      <c r="D31" s="231">
        <v>2.3911572816137929</v>
      </c>
      <c r="E31" s="231">
        <v>3.4221031084727018</v>
      </c>
      <c r="F31" s="231">
        <v>2.87458735634719</v>
      </c>
      <c r="G31" s="231">
        <v>2.3238083834509999</v>
      </c>
      <c r="H31" s="231">
        <v>1.7709063427021241</v>
      </c>
      <c r="I31" s="231">
        <v>1.156456800848058</v>
      </c>
      <c r="J31" s="231">
        <v>1.161574339493431</v>
      </c>
      <c r="K31" s="231">
        <v>1.199789442255965</v>
      </c>
      <c r="L31" s="231">
        <v>0.56855752577614127</v>
      </c>
      <c r="M31" s="231">
        <v>0.57197585058763245</v>
      </c>
      <c r="N31" s="231">
        <v>0.5839351578010552</v>
      </c>
      <c r="O31" s="231">
        <v>0.56870607672318196</v>
      </c>
      <c r="P31" s="231">
        <v>0.57881011391520065</v>
      </c>
      <c r="Q31" s="231">
        <v>0.57275713928599536</v>
      </c>
      <c r="R31" s="231">
        <v>0.58642690508559958</v>
      </c>
      <c r="S31" s="231">
        <v>0.25721361123326392</v>
      </c>
      <c r="T31" s="231">
        <v>0.64062900142002654</v>
      </c>
      <c r="U31" s="231">
        <v>0.15522771685114051</v>
      </c>
      <c r="V31" s="231">
        <v>0.13156758681841271</v>
      </c>
      <c r="W31" s="231">
        <v>0.12179924717648161</v>
      </c>
      <c r="DA31" s="73" t="s">
        <v>2726</v>
      </c>
    </row>
    <row r="32" spans="1:105" ht="12" customHeight="1" x14ac:dyDescent="0.25">
      <c r="A32" s="46" t="s">
        <v>70</v>
      </c>
      <c r="B32" s="231">
        <v>6.7359975959226261</v>
      </c>
      <c r="C32" s="231">
        <v>6.0598192192834546</v>
      </c>
      <c r="D32" s="231">
        <v>4.7116789730061912</v>
      </c>
      <c r="E32" s="231">
        <v>3.9281387600463491</v>
      </c>
      <c r="F32" s="231">
        <v>3.2878339452699632</v>
      </c>
      <c r="G32" s="231">
        <v>1.312782407697108</v>
      </c>
      <c r="H32" s="231">
        <v>1.996055514759028</v>
      </c>
      <c r="I32" s="231">
        <v>2.0040443238725669</v>
      </c>
      <c r="J32" s="231">
        <v>1.336816475716478</v>
      </c>
      <c r="K32" s="231">
        <v>1.358587948834427</v>
      </c>
      <c r="L32" s="231">
        <v>1.321961066409935</v>
      </c>
      <c r="M32" s="231">
        <v>0</v>
      </c>
      <c r="N32" s="231">
        <v>0</v>
      </c>
      <c r="O32" s="231">
        <v>0.65575859190759056</v>
      </c>
      <c r="P32" s="231">
        <v>0.66217585489247355</v>
      </c>
      <c r="Q32" s="231">
        <v>0.65880473218935143</v>
      </c>
      <c r="R32" s="231">
        <v>0.66590526697160302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2.5591923420390742E-3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24.918828749210739</v>
      </c>
      <c r="C34" s="231">
        <v>23.325229643340329</v>
      </c>
      <c r="D34" s="231">
        <v>17.591606691097329</v>
      </c>
      <c r="E34" s="231">
        <v>19.123896562480891</v>
      </c>
      <c r="F34" s="231">
        <v>17.89337011021178</v>
      </c>
      <c r="G34" s="231">
        <v>17.436588083787171</v>
      </c>
      <c r="H34" s="231">
        <v>16.524302141410661</v>
      </c>
      <c r="I34" s="231">
        <v>14.952287195652421</v>
      </c>
      <c r="J34" s="231">
        <v>11.73009959601681</v>
      </c>
      <c r="K34" s="231">
        <v>7.692907756046079</v>
      </c>
      <c r="L34" s="231">
        <v>8.1228818623858192</v>
      </c>
      <c r="M34" s="231">
        <v>7.014281049152534</v>
      </c>
      <c r="N34" s="231">
        <v>6.4591134006103541</v>
      </c>
      <c r="O34" s="231">
        <v>6.0858854867455676</v>
      </c>
      <c r="P34" s="231">
        <v>5.3154363769815873</v>
      </c>
      <c r="Q34" s="231">
        <v>4.6548073872827143</v>
      </c>
      <c r="R34" s="231">
        <v>5.0384741113274467</v>
      </c>
      <c r="S34" s="231">
        <v>5.1088652886952781</v>
      </c>
      <c r="T34" s="231">
        <v>3.101139629144769</v>
      </c>
      <c r="U34" s="231">
        <v>3.2264201378389239</v>
      </c>
      <c r="V34" s="231">
        <v>3.126704739978023</v>
      </c>
      <c r="W34" s="231">
        <v>3.427318937554853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0.24976333912511459</v>
      </c>
      <c r="C36" s="231">
        <v>0.34583680299921848</v>
      </c>
      <c r="D36" s="231">
        <v>0.34583680299606862</v>
      </c>
      <c r="E36" s="231">
        <v>0.38429385549207867</v>
      </c>
      <c r="F36" s="231">
        <v>0.34583680299900088</v>
      </c>
      <c r="G36" s="231">
        <v>0.34583680299533509</v>
      </c>
      <c r="H36" s="231">
        <v>0.36506532924370622</v>
      </c>
      <c r="I36" s="231">
        <v>2.401629094737435</v>
      </c>
      <c r="J36" s="231">
        <v>2.3440126833133599</v>
      </c>
      <c r="K36" s="231">
        <v>9.6073463869908338E-2</v>
      </c>
      <c r="L36" s="231">
        <v>1.9405594689552459</v>
      </c>
      <c r="M36" s="231">
        <v>1.729184014917049</v>
      </c>
      <c r="N36" s="231">
        <v>1.6138820248118151</v>
      </c>
      <c r="O36" s="231">
        <v>1.652339077301068</v>
      </c>
      <c r="P36" s="231">
        <v>1.229657336698466</v>
      </c>
      <c r="Q36" s="231">
        <v>1.2296573366947821</v>
      </c>
      <c r="R36" s="231">
        <v>0.6532165534839931</v>
      </c>
      <c r="S36" s="231">
        <v>0.37115205695506492</v>
      </c>
      <c r="T36" s="231">
        <v>0.2155254956168387</v>
      </c>
      <c r="U36" s="231">
        <v>0.32155905940917978</v>
      </c>
      <c r="V36" s="231">
        <v>0.35863276466628868</v>
      </c>
      <c r="W36" s="231">
        <v>0.2496250043731354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6.6285156683535584</v>
      </c>
      <c r="F37" s="231">
        <v>5.2067805712317599</v>
      </c>
      <c r="G37" s="231">
        <v>4.8993316533137152</v>
      </c>
      <c r="H37" s="231">
        <v>2.075020817982415</v>
      </c>
      <c r="I37" s="231">
        <v>2.1903228081058219</v>
      </c>
      <c r="J37" s="231">
        <v>0.9990533564808094</v>
      </c>
      <c r="K37" s="231">
        <v>0.94143694509238418</v>
      </c>
      <c r="L37" s="231">
        <v>1.556265613469243</v>
      </c>
      <c r="M37" s="231">
        <v>1.517808560933589</v>
      </c>
      <c r="N37" s="231">
        <v>0.65321655347888374</v>
      </c>
      <c r="O37" s="231">
        <v>1.3257308005621651</v>
      </c>
      <c r="P37" s="231">
        <v>0.80697559608848024</v>
      </c>
      <c r="Q37" s="231">
        <v>0.84536348121743909</v>
      </c>
      <c r="R37" s="231">
        <v>0.92220841884816573</v>
      </c>
      <c r="S37" s="231">
        <v>0.95070537138415334</v>
      </c>
      <c r="T37" s="231">
        <v>0.65418489651606582</v>
      </c>
      <c r="U37" s="231">
        <v>0.62776296476612514</v>
      </c>
      <c r="V37" s="231">
        <v>0.35392938414607528</v>
      </c>
      <c r="W37" s="231">
        <v>2.3931906764506738E-2</v>
      </c>
      <c r="DA37" s="73" t="s">
        <v>2732</v>
      </c>
    </row>
    <row r="38" spans="1:105" ht="12" customHeight="1" x14ac:dyDescent="0.25">
      <c r="A38" s="57" t="s">
        <v>2733</v>
      </c>
      <c r="B38" s="263">
        <v>6.1233691334646396</v>
      </c>
      <c r="C38" s="263">
        <v>6.4755426055617153</v>
      </c>
      <c r="D38" s="263">
        <v>5.4555833445760564</v>
      </c>
      <c r="E38" s="263">
        <v>5.8465094078615492</v>
      </c>
      <c r="F38" s="263">
        <v>5.5804901649092553</v>
      </c>
      <c r="G38" s="263">
        <v>5.3366783773547484</v>
      </c>
      <c r="H38" s="263">
        <v>5.2706563358955272</v>
      </c>
      <c r="I38" s="263">
        <v>5.1922160120571226</v>
      </c>
      <c r="J38" s="263">
        <v>3.9682870514163611</v>
      </c>
      <c r="K38" s="263">
        <v>3.0921588876130528</v>
      </c>
      <c r="L38" s="263">
        <v>3.1678965712970948</v>
      </c>
      <c r="M38" s="263">
        <v>2.6597787419905741</v>
      </c>
      <c r="N38" s="263">
        <v>2.4240151388389508</v>
      </c>
      <c r="O38" s="263">
        <v>2.548012402268776</v>
      </c>
      <c r="P38" s="263">
        <v>2.229263086083463</v>
      </c>
      <c r="Q38" s="263">
        <v>1.9995656165427691</v>
      </c>
      <c r="R38" s="263">
        <v>2.141180976145733</v>
      </c>
      <c r="S38" s="263">
        <v>2.1650471171851811</v>
      </c>
      <c r="T38" s="263">
        <v>1.8735029872250759</v>
      </c>
      <c r="U38" s="263">
        <v>1.8919250985657281</v>
      </c>
      <c r="V38" s="263">
        <v>1.807543050906901</v>
      </c>
      <c r="W38" s="263">
        <v>1.775021003895932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21.172415436451764</v>
      </c>
      <c r="C39" s="263">
        <f t="shared" si="0"/>
        <v>20.633961551547792</v>
      </c>
      <c r="D39" s="263">
        <f t="shared" si="0"/>
        <v>16.855668306443242</v>
      </c>
      <c r="E39" s="263">
        <f t="shared" si="0"/>
        <v>19.61149639518792</v>
      </c>
      <c r="F39" s="263">
        <f t="shared" si="0"/>
        <v>18.257861696221731</v>
      </c>
      <c r="G39" s="263">
        <f t="shared" si="0"/>
        <v>16.844503891506733</v>
      </c>
      <c r="H39" s="263">
        <f t="shared" si="0"/>
        <v>15.699382324476602</v>
      </c>
      <c r="I39" s="263">
        <f t="shared" si="0"/>
        <v>15.259756246641039</v>
      </c>
      <c r="J39" s="263">
        <f t="shared" si="0"/>
        <v>11.736207416574953</v>
      </c>
      <c r="K39" s="263">
        <f t="shared" si="0"/>
        <v>8.4357446838707286</v>
      </c>
      <c r="L39" s="263">
        <f t="shared" si="0"/>
        <v>9.1808244737257958</v>
      </c>
      <c r="M39" s="263">
        <f t="shared" si="0"/>
        <v>7.535603389307699</v>
      </c>
      <c r="N39" s="263">
        <f t="shared" si="0"/>
        <v>6.7146798778644161</v>
      </c>
      <c r="O39" s="263">
        <f t="shared" si="0"/>
        <v>7.196599731665394</v>
      </c>
      <c r="P39" s="263">
        <f t="shared" si="0"/>
        <v>6.1872775994755029</v>
      </c>
      <c r="Q39" s="263">
        <f t="shared" si="0"/>
        <v>5.621387317850953</v>
      </c>
      <c r="R39" s="263">
        <f t="shared" si="0"/>
        <v>5.8331361467635112</v>
      </c>
      <c r="S39" s="263">
        <f t="shared" si="0"/>
        <v>5.7309707752721515</v>
      </c>
      <c r="T39" s="263">
        <f t="shared" si="0"/>
        <v>4.4609230056367002</v>
      </c>
      <c r="U39" s="263">
        <f t="shared" si="0"/>
        <v>4.5322765751634044</v>
      </c>
      <c r="V39" s="263">
        <f t="shared" si="0"/>
        <v>4.2624683744082077</v>
      </c>
      <c r="W39" s="263">
        <f t="shared" si="0"/>
        <v>4.2104795745380592</v>
      </c>
      <c r="DA39" s="70"/>
    </row>
    <row r="40" spans="1:105" ht="12" customHeight="1" x14ac:dyDescent="0.25">
      <c r="A40" s="60" t="s">
        <v>2736</v>
      </c>
      <c r="B40" s="331">
        <v>6.8564639928639597</v>
      </c>
      <c r="C40" s="331">
        <v>6.1963796799976532</v>
      </c>
      <c r="D40" s="331">
        <v>4.9029542189946458</v>
      </c>
      <c r="E40" s="331">
        <v>6.1086528119000123</v>
      </c>
      <c r="F40" s="331">
        <v>5.568304459551741</v>
      </c>
      <c r="G40" s="331">
        <v>4.9558411026412239</v>
      </c>
      <c r="H40" s="331">
        <v>4.3645659636998024</v>
      </c>
      <c r="I40" s="331">
        <v>4.1508164339926186</v>
      </c>
      <c r="J40" s="331">
        <v>3.2184439547302479</v>
      </c>
      <c r="K40" s="331">
        <v>2.1001407242297021</v>
      </c>
      <c r="L40" s="331">
        <v>2.4459701941520491</v>
      </c>
      <c r="M40" s="331">
        <v>1.9449913589701771</v>
      </c>
      <c r="N40" s="331">
        <v>1.690252286777477</v>
      </c>
      <c r="O40" s="331">
        <v>1.852155062549629</v>
      </c>
      <c r="P40" s="331">
        <v>1.5626473317194149</v>
      </c>
      <c r="Q40" s="331">
        <v>1.4414249326594391</v>
      </c>
      <c r="R40" s="331">
        <v>1.4398351755023711</v>
      </c>
      <c r="S40" s="331">
        <v>1.3588341711285941</v>
      </c>
      <c r="T40" s="331">
        <v>0.88015996330728652</v>
      </c>
      <c r="U40" s="331">
        <v>0.90467933036427883</v>
      </c>
      <c r="V40" s="331">
        <v>0.82581248471979607</v>
      </c>
      <c r="W40" s="331">
        <v>0.82976456705079582</v>
      </c>
      <c r="DA40" s="72" t="s">
        <v>2737</v>
      </c>
    </row>
    <row r="41" spans="1:105" ht="12" customHeight="1" x14ac:dyDescent="0.25">
      <c r="A41" s="59" t="s">
        <v>30</v>
      </c>
      <c r="B41" s="232">
        <v>0.1880267350363872</v>
      </c>
      <c r="C41" s="232">
        <v>0.15993253018128359</v>
      </c>
      <c r="D41" s="232">
        <v>0.1999119890916411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0.1726816198816625</v>
      </c>
      <c r="G42" s="297">
        <v>0.17437562286880101</v>
      </c>
      <c r="H42" s="297">
        <v>0.16136221650596499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0.15820900412592059</v>
      </c>
      <c r="T42" s="297">
        <v>3.8914245461014699E-2</v>
      </c>
      <c r="U42" s="297">
        <v>0.13453174591960179</v>
      </c>
      <c r="V42" s="297">
        <v>0.1101562549346914</v>
      </c>
      <c r="W42" s="297">
        <v>0.1227474923164579</v>
      </c>
      <c r="DA42" s="122" t="s">
        <v>2739</v>
      </c>
    </row>
    <row r="43" spans="1:105" ht="12" customHeight="1" x14ac:dyDescent="0.25">
      <c r="A43" s="59" t="s">
        <v>160</v>
      </c>
      <c r="B43" s="297">
        <v>0.67401123955160558</v>
      </c>
      <c r="C43" s="297">
        <v>0.45384978615892602</v>
      </c>
      <c r="D43" s="297">
        <v>0.45539450711602519</v>
      </c>
      <c r="E43" s="297">
        <v>0.78961737813176414</v>
      </c>
      <c r="F43" s="297">
        <v>0.64475904903743575</v>
      </c>
      <c r="G43" s="297">
        <v>0.52726784283564077</v>
      </c>
      <c r="H43" s="297">
        <v>0.36683176444743693</v>
      </c>
      <c r="I43" s="297">
        <v>0.26501937798077169</v>
      </c>
      <c r="J43" s="297">
        <v>0.26274480305814107</v>
      </c>
      <c r="K43" s="297">
        <v>0.24579617404227941</v>
      </c>
      <c r="L43" s="297">
        <v>0.13888136882354751</v>
      </c>
      <c r="M43" s="297">
        <v>0.14664519032708551</v>
      </c>
      <c r="N43" s="297">
        <v>0.14013785757933531</v>
      </c>
      <c r="O43" s="297">
        <v>0.14408774090402701</v>
      </c>
      <c r="P43" s="297">
        <v>0.13795268705694069</v>
      </c>
      <c r="Q43" s="297">
        <v>0.14025392982222051</v>
      </c>
      <c r="R43" s="297">
        <v>0.13422096433542469</v>
      </c>
      <c r="S43" s="297">
        <v>5.7549868479647291E-2</v>
      </c>
      <c r="T43" s="297">
        <v>0.14402985790475861</v>
      </c>
      <c r="U43" s="297">
        <v>3.535206985137871E-2</v>
      </c>
      <c r="V43" s="297">
        <v>2.8897880134213929E-2</v>
      </c>
      <c r="W43" s="297">
        <v>2.4263533351476529E-2</v>
      </c>
      <c r="DA43" s="122" t="s">
        <v>2740</v>
      </c>
    </row>
    <row r="44" spans="1:105" ht="12" customHeight="1" x14ac:dyDescent="0.25">
      <c r="A44" s="59" t="s">
        <v>70</v>
      </c>
      <c r="B44" s="297">
        <v>1.2755855555104241</v>
      </c>
      <c r="C44" s="297">
        <v>1.151249771813103</v>
      </c>
      <c r="D44" s="297">
        <v>0.89733650734717796</v>
      </c>
      <c r="E44" s="297">
        <v>0.90638023762816089</v>
      </c>
      <c r="F44" s="297">
        <v>0.73744869268437185</v>
      </c>
      <c r="G44" s="297">
        <v>0.29786791077459251</v>
      </c>
      <c r="H44" s="297">
        <v>0.41346995533193709</v>
      </c>
      <c r="I44" s="297">
        <v>0.45925673987054921</v>
      </c>
      <c r="J44" s="297">
        <v>0.30238407452267141</v>
      </c>
      <c r="K44" s="297">
        <v>0.27832860347191501</v>
      </c>
      <c r="L44" s="297">
        <v>0.32291501582679882</v>
      </c>
      <c r="M44" s="297">
        <v>0</v>
      </c>
      <c r="N44" s="297">
        <v>0</v>
      </c>
      <c r="O44" s="297">
        <v>0.16614342268117169</v>
      </c>
      <c r="P44" s="297">
        <v>0.1578219459033619</v>
      </c>
      <c r="Q44" s="297">
        <v>0.1613248379412934</v>
      </c>
      <c r="R44" s="297">
        <v>0.1524119141087508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4.7188404627655434</v>
      </c>
      <c r="C45" s="297">
        <v>4.4313475918443404</v>
      </c>
      <c r="D45" s="297">
        <v>3.350311215439802</v>
      </c>
      <c r="E45" s="297">
        <v>4.4126551961400873</v>
      </c>
      <c r="F45" s="297">
        <v>4.013415097948271</v>
      </c>
      <c r="G45" s="297">
        <v>3.9563297261621901</v>
      </c>
      <c r="H45" s="297">
        <v>3.4229020274144641</v>
      </c>
      <c r="I45" s="297">
        <v>3.4265403161412991</v>
      </c>
      <c r="J45" s="297">
        <v>2.6533150771494358</v>
      </c>
      <c r="K45" s="297">
        <v>1.576015946715507</v>
      </c>
      <c r="L45" s="297">
        <v>1.984173809501703</v>
      </c>
      <c r="M45" s="297">
        <v>1.798346168643091</v>
      </c>
      <c r="N45" s="297">
        <v>1.5501144291981419</v>
      </c>
      <c r="O45" s="297">
        <v>1.5419238989644311</v>
      </c>
      <c r="P45" s="297">
        <v>1.266872698759113</v>
      </c>
      <c r="Q45" s="297">
        <v>1.1398461648959251</v>
      </c>
      <c r="R45" s="297">
        <v>1.153202297058195</v>
      </c>
      <c r="S45" s="297">
        <v>1.1430752985230259</v>
      </c>
      <c r="T45" s="297">
        <v>0.69721585994151314</v>
      </c>
      <c r="U45" s="297">
        <v>0.73479551459329839</v>
      </c>
      <c r="V45" s="297">
        <v>0.68675834965089078</v>
      </c>
      <c r="W45" s="297">
        <v>0.68275354138286137</v>
      </c>
      <c r="DA45" s="122" t="s">
        <v>2742</v>
      </c>
    </row>
    <row r="46" spans="1:105" ht="12" customHeight="1" x14ac:dyDescent="0.25">
      <c r="A46" s="60" t="s">
        <v>2743</v>
      </c>
      <c r="B46" s="331">
        <v>4.5749662582253734</v>
      </c>
      <c r="C46" s="331">
        <v>4.136363177541746</v>
      </c>
      <c r="D46" s="331">
        <v>3.2740348540513291</v>
      </c>
      <c r="E46" s="331">
        <v>4.2022836649217998</v>
      </c>
      <c r="F46" s="331">
        <v>3.8121776701886039</v>
      </c>
      <c r="G46" s="331">
        <v>3.3991362096564122</v>
      </c>
      <c r="H46" s="331">
        <v>2.9503168857229891</v>
      </c>
      <c r="I46" s="331">
        <v>2.849222302521262</v>
      </c>
      <c r="J46" s="331">
        <v>2.2050580644418369</v>
      </c>
      <c r="K46" s="331">
        <v>1.416633167824159</v>
      </c>
      <c r="L46" s="331">
        <v>1.695400851701508</v>
      </c>
      <c r="M46" s="331">
        <v>1.3594666008584539</v>
      </c>
      <c r="N46" s="331">
        <v>1.168332189703795</v>
      </c>
      <c r="O46" s="331">
        <v>1.2910958473084959</v>
      </c>
      <c r="P46" s="331">
        <v>1.0783441918213279</v>
      </c>
      <c r="Q46" s="331">
        <v>0.99907640177823165</v>
      </c>
      <c r="R46" s="331">
        <v>0.9871349026781876</v>
      </c>
      <c r="S46" s="331">
        <v>0.92800455290793149</v>
      </c>
      <c r="T46" s="331">
        <v>0.60041603963844559</v>
      </c>
      <c r="U46" s="331">
        <v>0.61794455928206771</v>
      </c>
      <c r="V46" s="331">
        <v>0.56123719500869851</v>
      </c>
      <c r="W46" s="331">
        <v>0.55703201111784828</v>
      </c>
      <c r="DA46" s="72" t="s">
        <v>2744</v>
      </c>
    </row>
    <row r="47" spans="1:105" ht="12" customHeight="1" x14ac:dyDescent="0.25">
      <c r="A47" s="64" t="s">
        <v>30</v>
      </c>
      <c r="B47" s="231">
        <v>0.1246010590148892</v>
      </c>
      <c r="C47" s="231">
        <v>0.1056420248846638</v>
      </c>
      <c r="D47" s="231">
        <v>0.1317252385265115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9.6612646055620588E-2</v>
      </c>
      <c r="G49" s="231">
        <v>9.6441642598298488E-2</v>
      </c>
      <c r="H49" s="231">
        <v>9.7755298761678447E-2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8.8734111713545588E-2</v>
      </c>
      <c r="T49" s="231">
        <v>2.1720632868537811E-2</v>
      </c>
      <c r="U49" s="231">
        <v>7.4129146424667419E-2</v>
      </c>
      <c r="V49" s="231">
        <v>6.2936398069554964E-2</v>
      </c>
      <c r="W49" s="231">
        <v>7.7323763793113814E-2</v>
      </c>
      <c r="DA49" s="73" t="s">
        <v>2747</v>
      </c>
    </row>
    <row r="50" spans="1:105" ht="12" customHeight="1" x14ac:dyDescent="0.25">
      <c r="A50" s="64" t="s">
        <v>160</v>
      </c>
      <c r="B50" s="231">
        <v>0.44665198393098632</v>
      </c>
      <c r="C50" s="231">
        <v>0.29978648089262538</v>
      </c>
      <c r="D50" s="231">
        <v>0.30006679612408388</v>
      </c>
      <c r="E50" s="231">
        <v>0.42944039008284912</v>
      </c>
      <c r="F50" s="231">
        <v>0.36073253099258878</v>
      </c>
      <c r="G50" s="231">
        <v>0.29161516968796869</v>
      </c>
      <c r="H50" s="231">
        <v>0.22223138418222729</v>
      </c>
      <c r="I50" s="231">
        <v>0.14512399069465831</v>
      </c>
      <c r="J50" s="231">
        <v>0.14576619162270499</v>
      </c>
      <c r="K50" s="231">
        <v>0.1505618123615329</v>
      </c>
      <c r="L50" s="231">
        <v>7.1348395391515787E-2</v>
      </c>
      <c r="M50" s="231">
        <v>7.1777361642369586E-2</v>
      </c>
      <c r="N50" s="231">
        <v>7.3278137449544228E-2</v>
      </c>
      <c r="O50" s="231">
        <v>7.1367037078987561E-2</v>
      </c>
      <c r="P50" s="231">
        <v>7.263499468739773E-2</v>
      </c>
      <c r="Q50" s="231">
        <v>7.1875405714321022E-2</v>
      </c>
      <c r="R50" s="231">
        <v>7.3590827304859552E-2</v>
      </c>
      <c r="S50" s="231">
        <v>3.2277786507703708E-2</v>
      </c>
      <c r="T50" s="231">
        <v>8.0392659001728872E-2</v>
      </c>
      <c r="U50" s="231">
        <v>1.9479556624456839E-2</v>
      </c>
      <c r="V50" s="231">
        <v>1.6510442267408661E-2</v>
      </c>
      <c r="W50" s="231">
        <v>1.528461141038201E-2</v>
      </c>
      <c r="DA50" s="73" t="s">
        <v>2748</v>
      </c>
    </row>
    <row r="51" spans="1:105" ht="12" customHeight="1" x14ac:dyDescent="0.25">
      <c r="A51" s="64" t="s">
        <v>70</v>
      </c>
      <c r="B51" s="231">
        <v>0.84530165909617294</v>
      </c>
      <c r="C51" s="231">
        <v>0.76044790202772805</v>
      </c>
      <c r="D51" s="231">
        <v>0.59126951818116913</v>
      </c>
      <c r="E51" s="231">
        <v>0.49294290322150291</v>
      </c>
      <c r="F51" s="231">
        <v>0.41259092646525042</v>
      </c>
      <c r="G51" s="231">
        <v>0.16474132175022541</v>
      </c>
      <c r="H51" s="231">
        <v>0.25048539793054492</v>
      </c>
      <c r="I51" s="231">
        <v>0.25148791515263602</v>
      </c>
      <c r="J51" s="231">
        <v>0.16775736165853841</v>
      </c>
      <c r="K51" s="231">
        <v>0.17048946808902621</v>
      </c>
      <c r="L51" s="231">
        <v>0.165893153431835</v>
      </c>
      <c r="M51" s="231">
        <v>0</v>
      </c>
      <c r="N51" s="231">
        <v>0</v>
      </c>
      <c r="O51" s="231">
        <v>8.2291274278599613E-2</v>
      </c>
      <c r="P51" s="231">
        <v>8.3096577868859434E-2</v>
      </c>
      <c r="Q51" s="231">
        <v>8.2673535019840191E-2</v>
      </c>
      <c r="R51" s="231">
        <v>8.3564582521926639E-2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3.2115354880490329E-4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3.12706870578331</v>
      </c>
      <c r="C53" s="231">
        <v>2.9270876415172191</v>
      </c>
      <c r="D53" s="231">
        <v>2.2075741730004501</v>
      </c>
      <c r="E53" s="231">
        <v>2.399861529409367</v>
      </c>
      <c r="F53" s="231">
        <v>2.2454425236344209</v>
      </c>
      <c r="G53" s="231">
        <v>2.1881208575732929</v>
      </c>
      <c r="H53" s="231">
        <v>2.0736379157848681</v>
      </c>
      <c r="I53" s="231">
        <v>1.876365452003441</v>
      </c>
      <c r="J53" s="231">
        <v>1.472012498323678</v>
      </c>
      <c r="K53" s="231">
        <v>0.96538450271950815</v>
      </c>
      <c r="L53" s="231">
        <v>1.01934203763273</v>
      </c>
      <c r="M53" s="231">
        <v>0.88022350420737716</v>
      </c>
      <c r="N53" s="231">
        <v>0.81055540713541729</v>
      </c>
      <c r="O53" s="231">
        <v>0.76371896304258124</v>
      </c>
      <c r="P53" s="231">
        <v>0.6670351531898463</v>
      </c>
      <c r="Q53" s="231">
        <v>0.58413269173743876</v>
      </c>
      <c r="R53" s="231">
        <v>0.63227910416658151</v>
      </c>
      <c r="S53" s="231">
        <v>0.64111250681666254</v>
      </c>
      <c r="T53" s="231">
        <v>0.38916262012797109</v>
      </c>
      <c r="U53" s="231">
        <v>0.40488409572880618</v>
      </c>
      <c r="V53" s="231">
        <v>0.39237079089920279</v>
      </c>
      <c r="W53" s="231">
        <v>0.43009492549707973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3.1342850400014388E-2</v>
      </c>
      <c r="C55" s="231">
        <v>4.3399128219509787E-2</v>
      </c>
      <c r="D55" s="231">
        <v>4.3399128219114493E-2</v>
      </c>
      <c r="E55" s="231">
        <v>4.8225111277437359E-2</v>
      </c>
      <c r="F55" s="231">
        <v>4.339912821948249E-2</v>
      </c>
      <c r="G55" s="231">
        <v>4.3399128219022469E-2</v>
      </c>
      <c r="H55" s="231">
        <v>4.5812119748229803E-2</v>
      </c>
      <c r="I55" s="231">
        <v>0.30138090600626638</v>
      </c>
      <c r="J55" s="231">
        <v>0.29415061123932351</v>
      </c>
      <c r="K55" s="231">
        <v>1.205627781896889E-2</v>
      </c>
      <c r="L55" s="231">
        <v>0.2435211882610506</v>
      </c>
      <c r="M55" s="231">
        <v>0.21699564108762981</v>
      </c>
      <c r="N55" s="231">
        <v>0.20252637174109059</v>
      </c>
      <c r="O55" s="231">
        <v>0.2073523547985654</v>
      </c>
      <c r="P55" s="231">
        <v>0.15430994029157219</v>
      </c>
      <c r="Q55" s="231">
        <v>0.15430994029110989</v>
      </c>
      <c r="R55" s="231">
        <v>8.1972273378383434E-2</v>
      </c>
      <c r="S55" s="231">
        <v>4.6575944402204243E-2</v>
      </c>
      <c r="T55" s="231">
        <v>2.70463367048582E-2</v>
      </c>
      <c r="U55" s="231">
        <v>4.0352509416053943E-2</v>
      </c>
      <c r="V55" s="231">
        <v>4.5004895958122522E-2</v>
      </c>
      <c r="W55" s="231">
        <v>3.1325490744864057E-2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0.83181373093064315</v>
      </c>
      <c r="F56" s="231">
        <v>0.6533999148212406</v>
      </c>
      <c r="G56" s="231">
        <v>0.61481808982760355</v>
      </c>
      <c r="H56" s="231">
        <v>0.26039476931544042</v>
      </c>
      <c r="I56" s="231">
        <v>0.27486403866426018</v>
      </c>
      <c r="J56" s="231">
        <v>0.12537140159759169</v>
      </c>
      <c r="K56" s="231">
        <v>0.1181411068351228</v>
      </c>
      <c r="L56" s="231">
        <v>0.19529607698437559</v>
      </c>
      <c r="M56" s="231">
        <v>0.19047009392107789</v>
      </c>
      <c r="N56" s="231">
        <v>8.1972273377742322E-2</v>
      </c>
      <c r="O56" s="231">
        <v>0.16636621810976199</v>
      </c>
      <c r="P56" s="231">
        <v>0.1012675257836524</v>
      </c>
      <c r="Q56" s="231">
        <v>0.1060848290155218</v>
      </c>
      <c r="R56" s="231">
        <v>0.11572811530643649</v>
      </c>
      <c r="S56" s="231">
        <v>0.1193042034678154</v>
      </c>
      <c r="T56" s="231">
        <v>8.2093790935349478E-2</v>
      </c>
      <c r="U56" s="231">
        <v>7.8778097539278447E-2</v>
      </c>
      <c r="V56" s="231">
        <v>4.4414667814409461E-2</v>
      </c>
      <c r="W56" s="231">
        <v>3.00321967240869E-3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9.7409851853624332</v>
      </c>
      <c r="C58" s="331">
        <v>10.301218694008391</v>
      </c>
      <c r="D58" s="331">
        <v>8.6786792333972649</v>
      </c>
      <c r="E58" s="331">
        <v>9.3005599183661101</v>
      </c>
      <c r="F58" s="331">
        <v>8.8773795664813839</v>
      </c>
      <c r="G58" s="331">
        <v>8.4895265792090964</v>
      </c>
      <c r="H58" s="331">
        <v>8.3844994750538095</v>
      </c>
      <c r="I58" s="331">
        <v>8.2597175101271585</v>
      </c>
      <c r="J58" s="331">
        <v>6.3127053974028664</v>
      </c>
      <c r="K58" s="331">
        <v>4.9189707918168679</v>
      </c>
      <c r="L58" s="331">
        <v>5.0394534278722398</v>
      </c>
      <c r="M58" s="331">
        <v>4.231145429479068</v>
      </c>
      <c r="N58" s="331">
        <v>3.8560954013831439</v>
      </c>
      <c r="O58" s="331">
        <v>4.0533488218072691</v>
      </c>
      <c r="P58" s="331">
        <v>3.5462860759347601</v>
      </c>
      <c r="Q58" s="331">
        <v>3.1808859834132819</v>
      </c>
      <c r="R58" s="331">
        <v>3.406166068582952</v>
      </c>
      <c r="S58" s="331">
        <v>3.4441320512356262</v>
      </c>
      <c r="T58" s="331">
        <v>2.980347002690968</v>
      </c>
      <c r="U58" s="331">
        <v>3.0096526855170578</v>
      </c>
      <c r="V58" s="331">
        <v>2.8754186946797131</v>
      </c>
      <c r="W58" s="331">
        <v>2.8236829963694152</v>
      </c>
      <c r="DA58" s="72" t="s">
        <v>2758</v>
      </c>
    </row>
    <row r="59" spans="1:105" ht="12" customHeight="1" x14ac:dyDescent="0.25">
      <c r="A59" s="132" t="s">
        <v>2759</v>
      </c>
      <c r="B59" s="318">
        <v>2.2470191745190462</v>
      </c>
      <c r="C59" s="318">
        <v>2.3762520408237</v>
      </c>
      <c r="D59" s="318">
        <v>2.001969849645997</v>
      </c>
      <c r="E59" s="318">
        <v>2.1454232885741091</v>
      </c>
      <c r="F59" s="318">
        <v>2.047805404256454</v>
      </c>
      <c r="G59" s="318">
        <v>1.958336722936117</v>
      </c>
      <c r="H59" s="318">
        <v>1.9341094078965899</v>
      </c>
      <c r="I59" s="318">
        <v>1.9053251050269291</v>
      </c>
      <c r="J59" s="318">
        <v>1.456194604665785</v>
      </c>
      <c r="K59" s="318">
        <v>1.1346923825241799</v>
      </c>
      <c r="L59" s="318">
        <v>1.1624849300192559</v>
      </c>
      <c r="M59" s="318">
        <v>0.97602703723487383</v>
      </c>
      <c r="N59" s="318">
        <v>0.88951170141424007</v>
      </c>
      <c r="O59" s="318">
        <v>0.9350134868597727</v>
      </c>
      <c r="P59" s="318">
        <v>0.81804588132723099</v>
      </c>
      <c r="Q59" s="318">
        <v>0.73375656164932168</v>
      </c>
      <c r="R59" s="318">
        <v>0.78572344809672146</v>
      </c>
      <c r="S59" s="318">
        <v>0.79448131902831953</v>
      </c>
      <c r="T59" s="318">
        <v>0.68749687370742085</v>
      </c>
      <c r="U59" s="318">
        <v>0.69425701449190236</v>
      </c>
      <c r="V59" s="318">
        <v>0.66329234864506592</v>
      </c>
      <c r="W59" s="318">
        <v>0.65135812393388826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0.99999999999999978</v>
      </c>
      <c r="C63" s="234">
        <f t="shared" si="1"/>
        <v>0.99999999999999989</v>
      </c>
      <c r="D63" s="234">
        <f t="shared" si="1"/>
        <v>1.0000000000000002</v>
      </c>
      <c r="E63" s="234">
        <f t="shared" si="1"/>
        <v>1</v>
      </c>
      <c r="F63" s="234">
        <f t="shared" si="1"/>
        <v>1</v>
      </c>
      <c r="G63" s="234">
        <f t="shared" si="1"/>
        <v>1</v>
      </c>
      <c r="H63" s="234">
        <f t="shared" si="1"/>
        <v>1</v>
      </c>
      <c r="I63" s="234">
        <f t="shared" si="1"/>
        <v>1</v>
      </c>
      <c r="J63" s="234">
        <f t="shared" si="1"/>
        <v>1</v>
      </c>
      <c r="K63" s="234">
        <f t="shared" si="1"/>
        <v>0.99999999999999989</v>
      </c>
      <c r="L63" s="234">
        <f t="shared" si="1"/>
        <v>1.0000000000000004</v>
      </c>
      <c r="M63" s="234">
        <f t="shared" si="1"/>
        <v>1.0000000000000004</v>
      </c>
      <c r="N63" s="234">
        <f t="shared" si="1"/>
        <v>1</v>
      </c>
      <c r="O63" s="234">
        <f t="shared" si="1"/>
        <v>0.99999999999999956</v>
      </c>
      <c r="P63" s="234">
        <f t="shared" si="1"/>
        <v>0.99999999999999989</v>
      </c>
      <c r="Q63" s="234">
        <f t="shared" si="1"/>
        <v>1.0000000000000002</v>
      </c>
      <c r="R63" s="234">
        <f t="shared" si="1"/>
        <v>1</v>
      </c>
      <c r="S63" s="234">
        <f t="shared" si="1"/>
        <v>0.99999999999999989</v>
      </c>
      <c r="T63" s="234">
        <f t="shared" si="1"/>
        <v>0.99999999999999978</v>
      </c>
      <c r="U63" s="234">
        <f t="shared" si="1"/>
        <v>1</v>
      </c>
      <c r="V63" s="234">
        <f t="shared" si="1"/>
        <v>0.99999999999999967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1.9740762645720368E-2</v>
      </c>
      <c r="C64" s="301">
        <f t="shared" si="2"/>
        <v>2.2067307937130513E-2</v>
      </c>
      <c r="D64" s="301">
        <f t="shared" si="2"/>
        <v>2.3040026487995833E-2</v>
      </c>
      <c r="E64" s="301">
        <f t="shared" si="2"/>
        <v>2.0434272483793991E-2</v>
      </c>
      <c r="F64" s="301">
        <f t="shared" si="2"/>
        <v>2.1169774548341402E-2</v>
      </c>
      <c r="G64" s="301">
        <f t="shared" si="2"/>
        <v>2.220439074240145E-2</v>
      </c>
      <c r="H64" s="301">
        <f t="shared" si="2"/>
        <v>2.4159689276656144E-2</v>
      </c>
      <c r="I64" s="301">
        <f t="shared" si="2"/>
        <v>2.4556491721355097E-2</v>
      </c>
      <c r="J64" s="301">
        <f t="shared" si="2"/>
        <v>2.4336122998940161E-2</v>
      </c>
      <c r="K64" s="301">
        <f t="shared" si="2"/>
        <v>2.741311186886896E-2</v>
      </c>
      <c r="L64" s="301">
        <f t="shared" si="2"/>
        <v>2.5027027203182107E-2</v>
      </c>
      <c r="M64" s="301">
        <f t="shared" si="2"/>
        <v>2.5753423526513698E-2</v>
      </c>
      <c r="N64" s="301">
        <f t="shared" si="2"/>
        <v>2.6653034623502471E-2</v>
      </c>
      <c r="O64" s="301">
        <f t="shared" si="2"/>
        <v>2.5924363020339215E-2</v>
      </c>
      <c r="P64" s="301">
        <f t="shared" si="2"/>
        <v>2.6633645562582076E-2</v>
      </c>
      <c r="Q64" s="301">
        <f t="shared" si="2"/>
        <v>2.6132963331138941E-2</v>
      </c>
      <c r="R64" s="301">
        <f t="shared" si="2"/>
        <v>2.7392446120681441E-2</v>
      </c>
      <c r="S64" s="301">
        <f t="shared" si="2"/>
        <v>2.8588715489815984E-2</v>
      </c>
      <c r="T64" s="301">
        <f t="shared" si="2"/>
        <v>3.3428251920047627E-2</v>
      </c>
      <c r="U64" s="301">
        <f t="shared" si="2"/>
        <v>3.3153761514058737E-2</v>
      </c>
      <c r="V64" s="301">
        <f t="shared" si="2"/>
        <v>3.3962191449869242E-2</v>
      </c>
      <c r="W64" s="301">
        <f t="shared" si="2"/>
        <v>3.3729495515564201E-2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1.6197548837514147E-2</v>
      </c>
      <c r="C65" s="235">
        <f t="shared" si="3"/>
        <v>1.8106509076619901E-2</v>
      </c>
      <c r="D65" s="235">
        <f t="shared" si="3"/>
        <v>1.8904637118355546E-2</v>
      </c>
      <c r="E65" s="235">
        <f t="shared" si="3"/>
        <v>1.6766582550805317E-2</v>
      </c>
      <c r="F65" s="235">
        <f t="shared" si="3"/>
        <v>1.7370071424280126E-2</v>
      </c>
      <c r="G65" s="235">
        <f t="shared" si="3"/>
        <v>1.821898727581658E-2</v>
      </c>
      <c r="H65" s="235">
        <f t="shared" si="3"/>
        <v>1.9823334791102466E-2</v>
      </c>
      <c r="I65" s="235">
        <f t="shared" si="3"/>
        <v>2.01489162841888E-2</v>
      </c>
      <c r="J65" s="235">
        <f t="shared" si="3"/>
        <v>1.996810092220732E-2</v>
      </c>
      <c r="K65" s="235">
        <f t="shared" si="3"/>
        <v>2.2492809738559143E-2</v>
      </c>
      <c r="L65" s="235">
        <f t="shared" si="3"/>
        <v>2.0534996679534036E-2</v>
      </c>
      <c r="M65" s="235">
        <f t="shared" si="3"/>
        <v>2.1131014175600978E-2</v>
      </c>
      <c r="N65" s="235">
        <f t="shared" si="3"/>
        <v>2.1869156614155876E-2</v>
      </c>
      <c r="O65" s="235">
        <f t="shared" si="3"/>
        <v>2.1271272221816788E-2</v>
      </c>
      <c r="P65" s="235">
        <f t="shared" si="3"/>
        <v>2.185324764109298E-2</v>
      </c>
      <c r="Q65" s="235">
        <f t="shared" si="3"/>
        <v>2.1442431451190937E-2</v>
      </c>
      <c r="R65" s="235">
        <f t="shared" si="3"/>
        <v>2.2475853227225798E-2</v>
      </c>
      <c r="S65" s="235">
        <f t="shared" si="3"/>
        <v>2.3457407581387472E-2</v>
      </c>
      <c r="T65" s="235">
        <f t="shared" si="3"/>
        <v>2.742830926773138E-2</v>
      </c>
      <c r="U65" s="235">
        <f t="shared" si="3"/>
        <v>2.7203086370509718E-2</v>
      </c>
      <c r="V65" s="235">
        <f t="shared" si="3"/>
        <v>2.7866413497328612E-2</v>
      </c>
      <c r="W65" s="235">
        <f t="shared" si="3"/>
        <v>2.7675483499950117E-2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1.1641988226963293E-2</v>
      </c>
      <c r="C66" s="235">
        <f t="shared" si="4"/>
        <v>1.3014053398820556E-2</v>
      </c>
      <c r="D66" s="235">
        <f t="shared" si="4"/>
        <v>1.3587707928818053E-2</v>
      </c>
      <c r="E66" s="235">
        <f t="shared" si="4"/>
        <v>1.2050981208391326E-2</v>
      </c>
      <c r="F66" s="235">
        <f t="shared" si="4"/>
        <v>1.248473883620134E-2</v>
      </c>
      <c r="G66" s="235">
        <f t="shared" si="4"/>
        <v>1.3094897104493167E-2</v>
      </c>
      <c r="H66" s="235">
        <f t="shared" si="4"/>
        <v>1.4248021881104904E-2</v>
      </c>
      <c r="I66" s="235">
        <f t="shared" si="4"/>
        <v>1.4482033579260697E-2</v>
      </c>
      <c r="J66" s="235">
        <f t="shared" si="4"/>
        <v>1.4352072537836512E-2</v>
      </c>
      <c r="K66" s="235">
        <f t="shared" si="4"/>
        <v>1.6166706999589386E-2</v>
      </c>
      <c r="L66" s="235">
        <f t="shared" si="4"/>
        <v>1.4759528863415089E-2</v>
      </c>
      <c r="M66" s="235">
        <f t="shared" si="4"/>
        <v>1.5187916438713206E-2</v>
      </c>
      <c r="N66" s="235">
        <f t="shared" si="4"/>
        <v>1.5718456316424538E-2</v>
      </c>
      <c r="O66" s="235">
        <f t="shared" si="4"/>
        <v>1.5288726909430818E-2</v>
      </c>
      <c r="P66" s="235">
        <f t="shared" si="4"/>
        <v>1.5707021742035587E-2</v>
      </c>
      <c r="Q66" s="235">
        <f t="shared" si="4"/>
        <v>1.5411747605543485E-2</v>
      </c>
      <c r="R66" s="235">
        <f t="shared" si="4"/>
        <v>1.6154519507068543E-2</v>
      </c>
      <c r="S66" s="235">
        <f t="shared" si="4"/>
        <v>1.6860011699122247E-2</v>
      </c>
      <c r="T66" s="235">
        <f t="shared" si="4"/>
        <v>1.9714097286181932E-2</v>
      </c>
      <c r="U66" s="235">
        <f t="shared" si="4"/>
        <v>1.9552218328803869E-2</v>
      </c>
      <c r="V66" s="235">
        <f t="shared" si="4"/>
        <v>2.0028984701204934E-2</v>
      </c>
      <c r="W66" s="235">
        <f t="shared" si="4"/>
        <v>1.9891753765589146E-2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2.2777803052754272E-2</v>
      </c>
      <c r="C67" s="235">
        <f t="shared" si="5"/>
        <v>2.5462278388996732E-2</v>
      </c>
      <c r="D67" s="235">
        <f t="shared" si="5"/>
        <v>2.6584645947687491E-2</v>
      </c>
      <c r="E67" s="235">
        <f t="shared" si="5"/>
        <v>2.3578006712069981E-2</v>
      </c>
      <c r="F67" s="235">
        <f t="shared" si="5"/>
        <v>2.4426662940393928E-2</v>
      </c>
      <c r="G67" s="235">
        <f t="shared" si="5"/>
        <v>2.5620450856617072E-2</v>
      </c>
      <c r="H67" s="235">
        <f t="shared" si="5"/>
        <v>2.7876564549987857E-2</v>
      </c>
      <c r="I67" s="235">
        <f t="shared" si="5"/>
        <v>2.8334413524640494E-2</v>
      </c>
      <c r="J67" s="235">
        <f t="shared" si="5"/>
        <v>2.8080141921854044E-2</v>
      </c>
      <c r="K67" s="235">
        <f t="shared" si="5"/>
        <v>3.1630513694848796E-2</v>
      </c>
      <c r="L67" s="235">
        <f t="shared" si="5"/>
        <v>2.8877339080594731E-2</v>
      </c>
      <c r="M67" s="235">
        <f t="shared" si="5"/>
        <v>2.9715488684438879E-2</v>
      </c>
      <c r="N67" s="235">
        <f t="shared" si="5"/>
        <v>3.0753501488656687E-2</v>
      </c>
      <c r="O67" s="235">
        <f t="shared" si="5"/>
        <v>2.9912726561929861E-2</v>
      </c>
      <c r="P67" s="235">
        <f t="shared" si="5"/>
        <v>3.0731129495287009E-2</v>
      </c>
      <c r="Q67" s="235">
        <f t="shared" si="5"/>
        <v>3.0153419228237249E-2</v>
      </c>
      <c r="R67" s="235">
        <f t="shared" si="5"/>
        <v>3.1606668600786272E-2</v>
      </c>
      <c r="S67" s="235">
        <f t="shared" si="5"/>
        <v>3.2986979411326126E-2</v>
      </c>
      <c r="T67" s="235">
        <f t="shared" si="5"/>
        <v>3.8571059907747257E-2</v>
      </c>
      <c r="U67" s="235">
        <f t="shared" si="5"/>
        <v>3.8254340208529303E-2</v>
      </c>
      <c r="V67" s="235">
        <f t="shared" si="5"/>
        <v>3.9187143980618344E-2</v>
      </c>
      <c r="W67" s="235">
        <f t="shared" si="5"/>
        <v>3.8918648671804855E-2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0.10458842193868764</v>
      </c>
      <c r="C68" s="302">
        <f t="shared" si="6"/>
        <v>9.8395468067315126E-2</v>
      </c>
      <c r="D68" s="302">
        <f t="shared" si="6"/>
        <v>9.5646443021440528E-2</v>
      </c>
      <c r="E68" s="302">
        <f t="shared" si="6"/>
        <v>9.9608922437085481E-2</v>
      </c>
      <c r="F68" s="302">
        <f t="shared" si="6"/>
        <v>9.8040224021484573E-2</v>
      </c>
      <c r="G68" s="302">
        <f t="shared" si="6"/>
        <v>9.6543157374258198E-2</v>
      </c>
      <c r="H68" s="302">
        <f t="shared" si="6"/>
        <v>9.3082636987457182E-2</v>
      </c>
      <c r="I68" s="302">
        <f t="shared" si="6"/>
        <v>9.0504853094926008E-2</v>
      </c>
      <c r="J68" s="302">
        <f t="shared" si="6"/>
        <v>9.1562554889234316E-2</v>
      </c>
      <c r="K68" s="302">
        <f t="shared" si="6"/>
        <v>8.62999779923527E-2</v>
      </c>
      <c r="L68" s="302">
        <f t="shared" si="6"/>
        <v>8.7813927706120773E-2</v>
      </c>
      <c r="M68" s="302">
        <f t="shared" si="6"/>
        <v>8.7519636338429421E-2</v>
      </c>
      <c r="N68" s="302">
        <f t="shared" si="6"/>
        <v>8.6953027238701797E-2</v>
      </c>
      <c r="O68" s="302">
        <f t="shared" si="6"/>
        <v>8.6000990018875331E-2</v>
      </c>
      <c r="P68" s="302">
        <f t="shared" si="6"/>
        <v>8.558919443637189E-2</v>
      </c>
      <c r="Q68" s="302">
        <f t="shared" si="6"/>
        <v>8.5875510643027897E-2</v>
      </c>
      <c r="R68" s="302">
        <f t="shared" si="6"/>
        <v>8.4808636277905858E-2</v>
      </c>
      <c r="S68" s="302">
        <f t="shared" si="6"/>
        <v>8.2909745649189071E-2</v>
      </c>
      <c r="T68" s="302">
        <f t="shared" si="6"/>
        <v>7.7275017958002873E-2</v>
      </c>
      <c r="U68" s="302">
        <f t="shared" si="6"/>
        <v>7.6492037896998571E-2</v>
      </c>
      <c r="V68" s="302">
        <f t="shared" si="6"/>
        <v>7.6360583056070533E-2</v>
      </c>
      <c r="W68" s="302">
        <f t="shared" si="6"/>
        <v>7.7348655433685895E-2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5.0345005797597785E-2</v>
      </c>
      <c r="C69" s="303">
        <f t="shared" si="7"/>
        <v>4.8115706528087165E-2</v>
      </c>
      <c r="D69" s="303">
        <f t="shared" si="7"/>
        <v>4.719761913448195E-2</v>
      </c>
      <c r="E69" s="303">
        <f t="shared" si="7"/>
        <v>5.013521782634487E-2</v>
      </c>
      <c r="F69" s="303">
        <f t="shared" si="7"/>
        <v>4.9364191995576144E-2</v>
      </c>
      <c r="G69" s="303">
        <f t="shared" si="7"/>
        <v>4.827601490425882E-2</v>
      </c>
      <c r="H69" s="303">
        <f t="shared" si="7"/>
        <v>4.6162606581550927E-2</v>
      </c>
      <c r="I69" s="303">
        <f t="shared" si="7"/>
        <v>4.5997573063067738E-2</v>
      </c>
      <c r="J69" s="303">
        <f t="shared" si="7"/>
        <v>4.6159740169546749E-2</v>
      </c>
      <c r="K69" s="303">
        <f t="shared" si="7"/>
        <v>4.2869553111699203E-2</v>
      </c>
      <c r="L69" s="303">
        <f t="shared" si="7"/>
        <v>4.5719943240034318E-2</v>
      </c>
      <c r="M69" s="303">
        <f t="shared" si="7"/>
        <v>4.4931717075143228E-2</v>
      </c>
      <c r="N69" s="303">
        <f t="shared" si="7"/>
        <v>4.3850312413688815E-2</v>
      </c>
      <c r="O69" s="303">
        <f t="shared" si="7"/>
        <v>4.4839427060366088E-2</v>
      </c>
      <c r="P69" s="303">
        <f t="shared" si="7"/>
        <v>4.3976605984768963E-2</v>
      </c>
      <c r="Q69" s="303">
        <f t="shared" si="7"/>
        <v>4.4570418669065519E-2</v>
      </c>
      <c r="R69" s="303">
        <f t="shared" si="7"/>
        <v>4.3107115336066634E-2</v>
      </c>
      <c r="S69" s="303">
        <f t="shared" si="7"/>
        <v>4.1828511595579439E-2</v>
      </c>
      <c r="T69" s="303">
        <f t="shared" si="7"/>
        <v>3.6568451955573879E-2</v>
      </c>
      <c r="U69" s="303">
        <f t="shared" si="7"/>
        <v>3.6963526391015196E-2</v>
      </c>
      <c r="V69" s="303">
        <f t="shared" si="7"/>
        <v>3.5995525246054212E-2</v>
      </c>
      <c r="W69" s="303">
        <f t="shared" si="7"/>
        <v>3.6131127686574033E-2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0.42793254927958124</v>
      </c>
      <c r="C70" s="303">
        <f t="shared" si="8"/>
        <v>0.40898350548874085</v>
      </c>
      <c r="D70" s="303">
        <f t="shared" si="8"/>
        <v>0.40117976264309657</v>
      </c>
      <c r="E70" s="303">
        <f t="shared" si="8"/>
        <v>0.42614935152393152</v>
      </c>
      <c r="F70" s="303">
        <f t="shared" si="8"/>
        <v>0.4195956319623973</v>
      </c>
      <c r="G70" s="303">
        <f t="shared" si="8"/>
        <v>0.41034612668619996</v>
      </c>
      <c r="H70" s="303">
        <f t="shared" si="8"/>
        <v>0.39238215594318293</v>
      </c>
      <c r="I70" s="303">
        <f t="shared" si="8"/>
        <v>0.390979371036076</v>
      </c>
      <c r="J70" s="303">
        <f t="shared" si="8"/>
        <v>0.39235779144114741</v>
      </c>
      <c r="K70" s="303">
        <f t="shared" si="8"/>
        <v>0.36439120144944331</v>
      </c>
      <c r="L70" s="303">
        <f t="shared" si="8"/>
        <v>0.38861951754029189</v>
      </c>
      <c r="M70" s="303">
        <f t="shared" si="8"/>
        <v>0.38191959513871748</v>
      </c>
      <c r="N70" s="303">
        <f t="shared" si="8"/>
        <v>0.37272765551635489</v>
      </c>
      <c r="O70" s="303">
        <f t="shared" si="8"/>
        <v>0.38113513001311145</v>
      </c>
      <c r="P70" s="303">
        <f t="shared" si="8"/>
        <v>0.37380115087053617</v>
      </c>
      <c r="Q70" s="303">
        <f t="shared" si="8"/>
        <v>0.37884855868705697</v>
      </c>
      <c r="R70" s="303">
        <f t="shared" si="8"/>
        <v>0.36641048035656659</v>
      </c>
      <c r="S70" s="303">
        <f t="shared" si="8"/>
        <v>0.35554234856242539</v>
      </c>
      <c r="T70" s="303">
        <f t="shared" si="8"/>
        <v>0.31083184162237798</v>
      </c>
      <c r="U70" s="303">
        <f t="shared" si="8"/>
        <v>0.31418997432362922</v>
      </c>
      <c r="V70" s="303">
        <f t="shared" si="8"/>
        <v>0.30596196459146074</v>
      </c>
      <c r="W70" s="303">
        <f t="shared" si="8"/>
        <v>0.30711458533587932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7.1876622966469017E-2</v>
      </c>
      <c r="C71" s="303">
        <f t="shared" si="9"/>
        <v>8.0347634027500822E-2</v>
      </c>
      <c r="D71" s="303">
        <f t="shared" si="9"/>
        <v>8.3889327212702799E-2</v>
      </c>
      <c r="E71" s="303">
        <f t="shared" si="9"/>
        <v>7.4401710069198601E-2</v>
      </c>
      <c r="F71" s="303">
        <f t="shared" si="9"/>
        <v>7.7079691945243056E-2</v>
      </c>
      <c r="G71" s="303">
        <f t="shared" si="9"/>
        <v>8.0846756036436068E-2</v>
      </c>
      <c r="H71" s="303">
        <f t="shared" si="9"/>
        <v>8.7966048135517214E-2</v>
      </c>
      <c r="I71" s="303">
        <f t="shared" si="9"/>
        <v>8.9410816011087774E-2</v>
      </c>
      <c r="J71" s="303">
        <f t="shared" si="9"/>
        <v>8.8608447842294977E-2</v>
      </c>
      <c r="K71" s="303">
        <f t="shared" si="9"/>
        <v>9.9811843214856158E-2</v>
      </c>
      <c r="L71" s="303">
        <f t="shared" si="9"/>
        <v>9.1124047765432259E-2</v>
      </c>
      <c r="M71" s="303">
        <f t="shared" si="9"/>
        <v>9.3768875404229332E-2</v>
      </c>
      <c r="N71" s="303">
        <f t="shared" si="9"/>
        <v>9.7044382475316646E-2</v>
      </c>
      <c r="O71" s="303">
        <f t="shared" si="9"/>
        <v>9.4391270484311993E-2</v>
      </c>
      <c r="P71" s="303">
        <f t="shared" si="9"/>
        <v>9.6973786407350118E-2</v>
      </c>
      <c r="Q71" s="303">
        <f t="shared" si="9"/>
        <v>9.5150789564659777E-2</v>
      </c>
      <c r="R71" s="303">
        <f t="shared" si="9"/>
        <v>9.9736598695814485E-2</v>
      </c>
      <c r="S71" s="303">
        <f t="shared" si="9"/>
        <v>0.10409224614240689</v>
      </c>
      <c r="T71" s="303">
        <f t="shared" si="9"/>
        <v>0.12171312237555798</v>
      </c>
      <c r="U71" s="303">
        <f t="shared" si="9"/>
        <v>0.12071369576913689</v>
      </c>
      <c r="V71" s="303">
        <f t="shared" si="9"/>
        <v>0.12365720989439566</v>
      </c>
      <c r="W71" s="303">
        <f t="shared" si="9"/>
        <v>0.12280995803102862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0.24852359680531744</v>
      </c>
      <c r="C72" s="303">
        <f t="shared" si="10"/>
        <v>0.25602333152087614</v>
      </c>
      <c r="D72" s="303">
        <f t="shared" si="10"/>
        <v>0.25918597235872332</v>
      </c>
      <c r="E72" s="303">
        <f t="shared" si="10"/>
        <v>0.24957265387375885</v>
      </c>
      <c r="F72" s="303">
        <f t="shared" si="10"/>
        <v>0.25218400418890591</v>
      </c>
      <c r="G72" s="303">
        <f t="shared" si="10"/>
        <v>0.25518185664890358</v>
      </c>
      <c r="H72" s="303">
        <f t="shared" si="10"/>
        <v>0.26201909842754939</v>
      </c>
      <c r="I72" s="303">
        <f t="shared" si="10"/>
        <v>0.26277551915678249</v>
      </c>
      <c r="J72" s="303">
        <f t="shared" si="10"/>
        <v>0.26205945015161297</v>
      </c>
      <c r="K72" s="303">
        <f t="shared" si="10"/>
        <v>0.27229752945749219</v>
      </c>
      <c r="L72" s="303">
        <f t="shared" si="10"/>
        <v>0.26408497532711295</v>
      </c>
      <c r="M72" s="303">
        <f t="shared" si="10"/>
        <v>0.26566309601333976</v>
      </c>
      <c r="N72" s="303">
        <f t="shared" si="10"/>
        <v>0.26881926264656053</v>
      </c>
      <c r="O72" s="303">
        <f t="shared" si="10"/>
        <v>0.26659846366293316</v>
      </c>
      <c r="P72" s="303">
        <f t="shared" si="10"/>
        <v>0.26914891298390942</v>
      </c>
      <c r="Q72" s="303">
        <f t="shared" si="10"/>
        <v>0.26749781918489124</v>
      </c>
      <c r="R72" s="303">
        <f t="shared" si="10"/>
        <v>0.27170854098238778</v>
      </c>
      <c r="S72" s="303">
        <f t="shared" si="10"/>
        <v>0.27553655338002747</v>
      </c>
      <c r="T72" s="303">
        <f t="shared" si="10"/>
        <v>0.28980624605098282</v>
      </c>
      <c r="U72" s="303">
        <f t="shared" si="10"/>
        <v>0.28918050511123528</v>
      </c>
      <c r="V72" s="303">
        <f t="shared" si="10"/>
        <v>0.29160298349627917</v>
      </c>
      <c r="W72" s="303">
        <f t="shared" si="10"/>
        <v>0.29131419780643836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8.0481752211370161E-2</v>
      </c>
      <c r="C73" s="304">
        <f t="shared" si="11"/>
        <v>7.6883819187026609E-2</v>
      </c>
      <c r="D73" s="304">
        <f t="shared" si="11"/>
        <v>7.5391668462926831E-2</v>
      </c>
      <c r="E73" s="304">
        <f t="shared" si="11"/>
        <v>7.7737703596823207E-2</v>
      </c>
      <c r="F73" s="304">
        <f t="shared" si="11"/>
        <v>7.6911378699034152E-2</v>
      </c>
      <c r="G73" s="304">
        <f t="shared" si="11"/>
        <v>7.5077351162986111E-2</v>
      </c>
      <c r="H73" s="304">
        <f t="shared" si="11"/>
        <v>7.2843607168749977E-2</v>
      </c>
      <c r="I73" s="304">
        <f t="shared" si="11"/>
        <v>7.1477743532568278E-2</v>
      </c>
      <c r="J73" s="304">
        <f t="shared" si="11"/>
        <v>7.1865094334412585E-2</v>
      </c>
      <c r="K73" s="304">
        <f t="shared" si="11"/>
        <v>6.7790474006903884E-2</v>
      </c>
      <c r="L73" s="304">
        <f t="shared" si="11"/>
        <v>7.0357948811906448E-2</v>
      </c>
      <c r="M73" s="304">
        <f t="shared" si="11"/>
        <v>6.8569482687527827E-2</v>
      </c>
      <c r="N73" s="304">
        <f t="shared" si="11"/>
        <v>6.7668508653117798E-2</v>
      </c>
      <c r="O73" s="304">
        <f t="shared" si="11"/>
        <v>6.8613194085060919E-2</v>
      </c>
      <c r="P73" s="304">
        <f t="shared" si="11"/>
        <v>6.7975749260893059E-2</v>
      </c>
      <c r="Q73" s="304">
        <f t="shared" si="11"/>
        <v>6.859125767418825E-2</v>
      </c>
      <c r="R73" s="304">
        <f t="shared" si="11"/>
        <v>6.7067783941222356E-2</v>
      </c>
      <c r="S73" s="304">
        <f t="shared" si="11"/>
        <v>6.5330726470158876E-2</v>
      </c>
      <c r="T73" s="304">
        <f t="shared" si="11"/>
        <v>5.7180062190750343E-2</v>
      </c>
      <c r="U73" s="304">
        <f t="shared" si="11"/>
        <v>5.7722784869765828E-2</v>
      </c>
      <c r="V73" s="304">
        <f t="shared" si="11"/>
        <v>5.6495289395830761E-2</v>
      </c>
      <c r="W73" s="304">
        <f t="shared" si="11"/>
        <v>5.7409659621761512E-2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5.370133951743767E-2</v>
      </c>
      <c r="C74" s="304">
        <f t="shared" si="12"/>
        <v>5.1323420296626315E-2</v>
      </c>
      <c r="D74" s="304">
        <f t="shared" si="12"/>
        <v>5.0344127076780765E-2</v>
      </c>
      <c r="E74" s="304">
        <f t="shared" si="12"/>
        <v>5.3477565681434559E-2</v>
      </c>
      <c r="F74" s="304">
        <f t="shared" si="12"/>
        <v>5.2655138128614574E-2</v>
      </c>
      <c r="G74" s="304">
        <f t="shared" si="12"/>
        <v>5.1494415897876095E-2</v>
      </c>
      <c r="H74" s="304">
        <f t="shared" si="12"/>
        <v>4.9240113686987684E-2</v>
      </c>
      <c r="I74" s="304">
        <f t="shared" si="12"/>
        <v>4.9064077933938958E-2</v>
      </c>
      <c r="J74" s="304">
        <f t="shared" si="12"/>
        <v>4.9237056180849864E-2</v>
      </c>
      <c r="K74" s="304">
        <f t="shared" si="12"/>
        <v>4.5727523319145855E-2</v>
      </c>
      <c r="L74" s="304">
        <f t="shared" si="12"/>
        <v>4.8767939456036635E-2</v>
      </c>
      <c r="M74" s="304">
        <f t="shared" si="12"/>
        <v>4.7927164880152764E-2</v>
      </c>
      <c r="N74" s="304">
        <f t="shared" si="12"/>
        <v>4.6773666574601434E-2</v>
      </c>
      <c r="O74" s="304">
        <f t="shared" si="12"/>
        <v>4.7828722197723821E-2</v>
      </c>
      <c r="P74" s="304">
        <f t="shared" si="12"/>
        <v>4.690837971708689E-2</v>
      </c>
      <c r="Q74" s="304">
        <f t="shared" si="12"/>
        <v>4.7541779913669903E-2</v>
      </c>
      <c r="R74" s="304">
        <f t="shared" si="12"/>
        <v>4.598092302513776E-2</v>
      </c>
      <c r="S74" s="304">
        <f t="shared" si="12"/>
        <v>4.4617079035284772E-2</v>
      </c>
      <c r="T74" s="304">
        <f t="shared" si="12"/>
        <v>3.9006348752612163E-2</v>
      </c>
      <c r="U74" s="304">
        <f t="shared" si="12"/>
        <v>3.9427761483749553E-2</v>
      </c>
      <c r="V74" s="304">
        <f t="shared" si="12"/>
        <v>3.8395226929124497E-2</v>
      </c>
      <c r="W74" s="304">
        <f t="shared" si="12"/>
        <v>3.8539869532345644E-2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0.11434050507650963</v>
      </c>
      <c r="C76" s="304">
        <f t="shared" si="14"/>
        <v>0.12781609203722316</v>
      </c>
      <c r="D76" s="304">
        <f t="shared" si="14"/>
        <v>0.13345017681901569</v>
      </c>
      <c r="E76" s="304">
        <f t="shared" si="14"/>
        <v>0.11835738459550109</v>
      </c>
      <c r="F76" s="304">
        <f t="shared" si="14"/>
        <v>0.12261748736125713</v>
      </c>
      <c r="G76" s="304">
        <f t="shared" si="14"/>
        <v>0.12861008958804138</v>
      </c>
      <c r="H76" s="304">
        <f t="shared" si="14"/>
        <v>0.13993537757181171</v>
      </c>
      <c r="I76" s="304">
        <f t="shared" si="14"/>
        <v>0.14223369769027525</v>
      </c>
      <c r="J76" s="304">
        <f t="shared" si="14"/>
        <v>0.14095729963635051</v>
      </c>
      <c r="K76" s="304">
        <f t="shared" si="14"/>
        <v>0.15877953213144247</v>
      </c>
      <c r="L76" s="304">
        <f t="shared" si="14"/>
        <v>0.14495908705916988</v>
      </c>
      <c r="M76" s="304">
        <f t="shared" si="14"/>
        <v>0.14916644844565916</v>
      </c>
      <c r="N76" s="304">
        <f t="shared" si="14"/>
        <v>0.15437708741884132</v>
      </c>
      <c r="O76" s="304">
        <f t="shared" si="14"/>
        <v>0.15015654738014841</v>
      </c>
      <c r="P76" s="304">
        <f t="shared" si="14"/>
        <v>0.1542647840059295</v>
      </c>
      <c r="Q76" s="304">
        <f t="shared" si="14"/>
        <v>0.15136478159703307</v>
      </c>
      <c r="R76" s="304">
        <f t="shared" si="14"/>
        <v>0.15865983401602762</v>
      </c>
      <c r="S76" s="304">
        <f t="shared" si="14"/>
        <v>0.16558874787458386</v>
      </c>
      <c r="T76" s="304">
        <f t="shared" si="14"/>
        <v>0.19361983510762029</v>
      </c>
      <c r="U76" s="304">
        <f t="shared" si="14"/>
        <v>0.19202995875771992</v>
      </c>
      <c r="V76" s="304">
        <f t="shared" si="14"/>
        <v>0.19671246717132393</v>
      </c>
      <c r="W76" s="304">
        <f t="shared" si="14"/>
        <v>0.19536466865233118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2.6375700449394537E-2</v>
      </c>
      <c r="C77" s="237">
        <f t="shared" si="15"/>
        <v>2.9484205565912244E-2</v>
      </c>
      <c r="D77" s="237">
        <f t="shared" si="15"/>
        <v>3.0783858146698165E-2</v>
      </c>
      <c r="E77" s="237">
        <f t="shared" si="15"/>
        <v>2.7302301314620154E-2</v>
      </c>
      <c r="F77" s="237">
        <f t="shared" si="15"/>
        <v>2.8285008137176441E-2</v>
      </c>
      <c r="G77" s="237">
        <f t="shared" si="15"/>
        <v>2.9667362370615184E-2</v>
      </c>
      <c r="H77" s="237">
        <f t="shared" si="15"/>
        <v>3.2279843425891026E-2</v>
      </c>
      <c r="I77" s="237">
        <f t="shared" si="15"/>
        <v>3.2810012528614929E-2</v>
      </c>
      <c r="J77" s="237">
        <f t="shared" si="15"/>
        <v>3.2515577125325594E-2</v>
      </c>
      <c r="K77" s="237">
        <f t="shared" si="15"/>
        <v>3.6626752472290053E-2</v>
      </c>
      <c r="L77" s="237">
        <f t="shared" si="15"/>
        <v>3.3438696594282023E-2</v>
      </c>
      <c r="M77" s="237">
        <f t="shared" si="15"/>
        <v>3.4409237204874363E-2</v>
      </c>
      <c r="N77" s="237">
        <f t="shared" si="15"/>
        <v>3.5611210666637805E-2</v>
      </c>
      <c r="O77" s="237">
        <f t="shared" si="15"/>
        <v>3.4637630046884964E-2</v>
      </c>
      <c r="P77" s="237">
        <f t="shared" si="15"/>
        <v>3.5585304876065815E-2</v>
      </c>
      <c r="Q77" s="237">
        <f t="shared" si="15"/>
        <v>3.4916341635188128E-2</v>
      </c>
      <c r="R77" s="237">
        <f t="shared" si="15"/>
        <v>3.6599140895496457E-2</v>
      </c>
      <c r="S77" s="237">
        <f t="shared" si="15"/>
        <v>3.8197480488719772E-2</v>
      </c>
      <c r="T77" s="237">
        <f t="shared" si="15"/>
        <v>4.4663601655796102E-2</v>
      </c>
      <c r="U77" s="237">
        <f t="shared" si="15"/>
        <v>4.4296854086083269E-2</v>
      </c>
      <c r="V77" s="237">
        <f t="shared" si="15"/>
        <v>4.5377000086718335E-2</v>
      </c>
      <c r="W77" s="237">
        <f t="shared" si="15"/>
        <v>4.5066094253485407E-2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103.22988570121714</v>
      </c>
      <c r="C81" s="324">
        <f t="shared" si="16"/>
        <v>101.960208151511</v>
      </c>
      <c r="D81" s="324">
        <f t="shared" si="16"/>
        <v>105.91575251106613</v>
      </c>
      <c r="E81" s="324">
        <f t="shared" si="16"/>
        <v>110.5154989655509</v>
      </c>
      <c r="F81" s="324">
        <f t="shared" si="16"/>
        <v>108.23895091441844</v>
      </c>
      <c r="G81" s="324">
        <f t="shared" si="16"/>
        <v>93.7921512074481</v>
      </c>
      <c r="H81" s="324">
        <f t="shared" si="16"/>
        <v>87.072392026222261</v>
      </c>
      <c r="I81" s="324">
        <f t="shared" si="16"/>
        <v>78.761382371411003</v>
      </c>
      <c r="J81" s="324">
        <f t="shared" si="16"/>
        <v>73.776272626744401</v>
      </c>
      <c r="K81" s="324">
        <f t="shared" si="16"/>
        <v>73.572826684531677</v>
      </c>
      <c r="L81" s="324">
        <f t="shared" si="16"/>
        <v>69.265196416860093</v>
      </c>
      <c r="M81" s="324">
        <f t="shared" si="16"/>
        <v>61.803524648485705</v>
      </c>
      <c r="N81" s="324">
        <f t="shared" si="16"/>
        <v>62.692661169633645</v>
      </c>
      <c r="O81" s="324">
        <f t="shared" si="16"/>
        <v>61.096521775308638</v>
      </c>
      <c r="P81" s="324">
        <f t="shared" si="16"/>
        <v>57.728719467414052</v>
      </c>
      <c r="Q81" s="324">
        <f t="shared" si="16"/>
        <v>57.26946426556276</v>
      </c>
      <c r="R81" s="324">
        <f t="shared" si="16"/>
        <v>56.55360433332261</v>
      </c>
      <c r="S81" s="324">
        <f t="shared" si="16"/>
        <v>56.254919671339714</v>
      </c>
      <c r="T81" s="324">
        <f t="shared" si="16"/>
        <v>56.06130582711608</v>
      </c>
      <c r="U81" s="324">
        <f t="shared" si="16"/>
        <v>55.610520508608708</v>
      </c>
      <c r="V81" s="324">
        <f t="shared" si="16"/>
        <v>58.373479610767866</v>
      </c>
      <c r="W81" s="324">
        <f t="shared" si="16"/>
        <v>55.71654464172564</v>
      </c>
      <c r="DA81" s="95"/>
    </row>
    <row r="82" spans="1:105" ht="12" customHeight="1" x14ac:dyDescent="0.25">
      <c r="A82" s="55" t="s">
        <v>92</v>
      </c>
      <c r="B82" s="336">
        <f>IF(B$6=0,0,B$6/TEL!B$5*1000)</f>
        <v>2.0378366715725709</v>
      </c>
      <c r="C82" s="336">
        <f>IF(C$6=0,0,C$6/TEL!C$5*1000)</f>
        <v>2.2499873106133172</v>
      </c>
      <c r="D82" s="336">
        <f>IF(D$6=0,0,D$6/TEL!D$5*1000)</f>
        <v>2.4403017433509739</v>
      </c>
      <c r="E82" s="336">
        <f>IF(E$6=0,0,E$6/TEL!E$5*1000)</f>
        <v>2.2583038195445195</v>
      </c>
      <c r="F82" s="336">
        <f>IF(F$6=0,0,F$6/TEL!F$5*1000)</f>
        <v>2.2913941882072297</v>
      </c>
      <c r="G82" s="336">
        <f>IF(G$6=0,0,G$6/TEL!G$5*1000)</f>
        <v>2.0825975739805771</v>
      </c>
      <c r="H82" s="336">
        <f>IF(H$6=0,0,H$6/TEL!H$5*1000)</f>
        <v>2.1036419359287222</v>
      </c>
      <c r="I82" s="336">
        <f>IF(I$6=0,0,I$6/TEL!I$5*1000)</f>
        <v>1.9341032341660378</v>
      </c>
      <c r="J82" s="336">
        <f>IF(J$6=0,0,J$6/TEL!J$5*1000)</f>
        <v>1.7954284450477935</v>
      </c>
      <c r="K82" s="336">
        <f>IF(K$6=0,0,K$6/TEL!K$5*1000)</f>
        <v>2.0168601284119743</v>
      </c>
      <c r="L82" s="336">
        <f>IF(L$6=0,0,L$6/TEL!L$5*1000)</f>
        <v>1.7335019549585089</v>
      </c>
      <c r="M82" s="336">
        <f>IF(M$6=0,0,M$6/TEL!M$5*1000)</f>
        <v>1.5916523457037801</v>
      </c>
      <c r="N82" s="336">
        <f>IF(N$6=0,0,N$6/TEL!N$5*1000)</f>
        <v>1.670949668793754</v>
      </c>
      <c r="O82" s="336">
        <f>IF(O$6=0,0,O$6/TEL!O$5*1000)</f>
        <v>1.5838884097831616</v>
      </c>
      <c r="P82" s="336">
        <f>IF(P$6=0,0,P$6/TEL!P$5*1000)</f>
        <v>1.5375262530768374</v>
      </c>
      <c r="Q82" s="336">
        <f>IF(Q$6=0,0,Q$6/TEL!Q$5*1000)</f>
        <v>1.4966208096459235</v>
      </c>
      <c r="R82" s="336">
        <f>IF(R$6=0,0,R$6/TEL!R$5*1000)</f>
        <v>1.5491415596308762</v>
      </c>
      <c r="S82" s="336">
        <f>IF(S$6=0,0,S$6/TEL!S$5*1000)</f>
        <v>1.6082558933863838</v>
      </c>
      <c r="T82" s="336">
        <f>IF(T$6=0,0,T$6/TEL!T$5*1000)</f>
        <v>1.8740314541556704</v>
      </c>
      <c r="U82" s="336">
        <f>IF(U$6=0,0,U$6/TEL!U$5*1000)</f>
        <v>1.8436979346150852</v>
      </c>
      <c r="V82" s="336">
        <f>IF(V$6=0,0,V$6/TEL!V$5*1000)</f>
        <v>1.9824912901359373</v>
      </c>
      <c r="W82" s="336">
        <f>IF(W$6=0,0,W$6/TEL!W$5*1000)</f>
        <v>1.8792909426358178</v>
      </c>
      <c r="DA82" s="67"/>
    </row>
    <row r="83" spans="1:105" ht="12" customHeight="1" x14ac:dyDescent="0.25">
      <c r="A83" s="202" t="s">
        <v>93</v>
      </c>
      <c r="B83" s="337">
        <f>IF(B$7=0,0,B$7/TEL!B$5*1000)</f>
        <v>1.6720711151364682</v>
      </c>
      <c r="C83" s="337">
        <f>IF(C$7=0,0,C$7/TEL!C$5*1000)</f>
        <v>1.8461434343493881</v>
      </c>
      <c r="D83" s="337">
        <f>IF(D$7=0,0,D$7/TEL!D$5*1000)</f>
        <v>2.00229886633926</v>
      </c>
      <c r="E83" s="337">
        <f>IF(E$7=0,0,E$7/TEL!E$5*1000)</f>
        <v>1.8529672365493486</v>
      </c>
      <c r="F83" s="337">
        <f>IF(F$7=0,0,F$7/TEL!F$5*1000)</f>
        <v>1.8801183082725992</v>
      </c>
      <c r="G83" s="337">
        <f>IF(G$7=0,0,G$7/TEL!G$5*1000)</f>
        <v>1.7087980094199617</v>
      </c>
      <c r="H83" s="337">
        <f>IF(H$7=0,0,H$7/TEL!H$5*1000)</f>
        <v>1.7260651781979248</v>
      </c>
      <c r="I83" s="337">
        <f>IF(I$7=0,0,I$7/TEL!I$5*1000)</f>
        <v>1.5869564998285441</v>
      </c>
      <c r="J83" s="337">
        <f>IF(J$7=0,0,J$7/TEL!J$5*1000)</f>
        <v>1.4731720574751135</v>
      </c>
      <c r="K83" s="337">
        <f>IF(K$7=0,0,K$7/TEL!K$5*1000)</f>
        <v>1.654859592543158</v>
      </c>
      <c r="L83" s="337">
        <f>IF(L$7=0,0,L$7/TEL!L$5*1000)</f>
        <v>1.4223605784274944</v>
      </c>
      <c r="M83" s="337">
        <f>IF(M$7=0,0,M$7/TEL!M$5*1000)</f>
        <v>1.3059711554492555</v>
      </c>
      <c r="N83" s="337">
        <f>IF(N$7=0,0,N$7/TEL!N$5*1000)</f>
        <v>1.3710356256769265</v>
      </c>
      <c r="O83" s="337">
        <f>IF(O$7=0,0,O$7/TEL!O$5*1000)</f>
        <v>1.2996007464887478</v>
      </c>
      <c r="P83" s="337">
        <f>IF(P$7=0,0,P$7/TEL!P$5*1000)</f>
        <v>1.2615600025245846</v>
      </c>
      <c r="Q83" s="337">
        <f>IF(Q$7=0,0,Q$7/TEL!Q$5*1000)</f>
        <v>1.2279965617607582</v>
      </c>
      <c r="R83" s="337">
        <f>IF(R$7=0,0,R$7/TEL!R$5*1000)</f>
        <v>1.2710905104663599</v>
      </c>
      <c r="S83" s="337">
        <f>IF(S$7=0,0,S$7/TEL!S$5*1000)</f>
        <v>1.3195945791888277</v>
      </c>
      <c r="T83" s="337">
        <f>IF(T$7=0,0,T$7/TEL!T$5*1000)</f>
        <v>1.5376668341790114</v>
      </c>
      <c r="U83" s="337">
        <f>IF(U$7=0,0,U$7/TEL!U$5*1000)</f>
        <v>1.5127777925046846</v>
      </c>
      <c r="V83" s="337">
        <f>IF(V$7=0,0,V$7/TEL!V$5*1000)</f>
        <v>1.6266595201115386</v>
      </c>
      <c r="W83" s="337">
        <f>IF(W$7=0,0,W$7/TEL!W$5*1000)</f>
        <v>1.5419823119063121</v>
      </c>
      <c r="DA83" s="174"/>
    </row>
    <row r="84" spans="1:105" ht="12" customHeight="1" x14ac:dyDescent="0.25">
      <c r="A84" s="202" t="s">
        <v>94</v>
      </c>
      <c r="B84" s="337">
        <f>IF(B$8=0,0,B$8/TEL!B$5*1000)</f>
        <v>1.2018011140043365</v>
      </c>
      <c r="C84" s="337">
        <f>IF(C$8=0,0,C$8/TEL!C$5*1000)</f>
        <v>1.3269155934386228</v>
      </c>
      <c r="D84" s="337">
        <f>IF(D$8=0,0,D$8/TEL!D$5*1000)</f>
        <v>1.4391523101813433</v>
      </c>
      <c r="E84" s="337">
        <f>IF(E$8=0,0,E$8/TEL!E$5*1000)</f>
        <v>1.3318202012698446</v>
      </c>
      <c r="F84" s="337">
        <f>IF(F$8=0,0,F$8/TEL!F$5*1000)</f>
        <v>1.3513350340709305</v>
      </c>
      <c r="G84" s="337">
        <f>IF(G$8=0,0,G$8/TEL!G$5*1000)</f>
        <v>1.2281985692705975</v>
      </c>
      <c r="H84" s="337">
        <f>IF(H$8=0,0,H$8/TEL!H$5*1000)</f>
        <v>1.2406093468297588</v>
      </c>
      <c r="I84" s="337">
        <f>IF(I$8=0,0,I$8/TEL!I$5*1000)</f>
        <v>1.1406249842517657</v>
      </c>
      <c r="J84" s="337">
        <f>IF(J$8=0,0,J$8/TEL!J$5*1000)</f>
        <v>1.0588424163102377</v>
      </c>
      <c r="K84" s="337">
        <f>IF(K$8=0,0,K$8/TEL!K$5*1000)</f>
        <v>1.189430332140395</v>
      </c>
      <c r="L84" s="337">
        <f>IF(L$8=0,0,L$8/TEL!L$5*1000)</f>
        <v>1.0223216657447618</v>
      </c>
      <c r="M84" s="337">
        <f>IF(M$8=0,0,M$8/TEL!M$5*1000)</f>
        <v>0.93866676797915238</v>
      </c>
      <c r="N84" s="337">
        <f>IF(N$8=0,0,N$8/TEL!N$5*1000)</f>
        <v>0.98543185595529115</v>
      </c>
      <c r="O84" s="337">
        <f>IF(O$8=0,0,O$8/TEL!O$5*1000)</f>
        <v>0.93408803653878747</v>
      </c>
      <c r="P84" s="337">
        <f>IF(P$8=0,0,P$8/TEL!P$5*1000)</f>
        <v>0.90674625181454538</v>
      </c>
      <c r="Q84" s="337">
        <f>IF(Q$8=0,0,Q$8/TEL!Q$5*1000)</f>
        <v>0.88262252876554492</v>
      </c>
      <c r="R84" s="337">
        <f>IF(R$8=0,0,R$8/TEL!R$5*1000)</f>
        <v>0.91359630439769624</v>
      </c>
      <c r="S84" s="337">
        <f>IF(S$8=0,0,S$8/TEL!S$5*1000)</f>
        <v>0.94845860379196989</v>
      </c>
      <c r="T84" s="337">
        <f>IF(T$8=0,0,T$8/TEL!T$5*1000)</f>
        <v>1.1051980370661647</v>
      </c>
      <c r="U84" s="337">
        <f>IF(U$8=0,0,U$8/TEL!U$5*1000)</f>
        <v>1.0873090383627426</v>
      </c>
      <c r="V84" s="337">
        <f>IF(V$8=0,0,V$8/TEL!V$5*1000)</f>
        <v>1.1691615300801681</v>
      </c>
      <c r="W84" s="337">
        <f>IF(W$8=0,0,W$8/TEL!W$5*1000)</f>
        <v>1.1082997866826618</v>
      </c>
      <c r="DA84" s="174"/>
    </row>
    <row r="85" spans="1:105" ht="12" customHeight="1" x14ac:dyDescent="0.25">
      <c r="A85" s="202" t="s">
        <v>95</v>
      </c>
      <c r="B85" s="337">
        <f>IF(B$9=0,0,B$9/TEL!B$5*1000)</f>
        <v>2.3513500056606591</v>
      </c>
      <c r="C85" s="337">
        <f>IF(C$9=0,0,C$9/TEL!C$5*1000)</f>
        <v>2.5961392045538263</v>
      </c>
      <c r="D85" s="337">
        <f>IF(D$9=0,0,D$9/TEL!D$5*1000)</f>
        <v>2.8157327807895847</v>
      </c>
      <c r="E85" s="337">
        <f>IF(E$9=0,0,E$9/TEL!E$5*1000)</f>
        <v>2.6057351763975221</v>
      </c>
      <c r="F85" s="337">
        <f>IF(F$9=0,0,F$9/TEL!F$5*1000)</f>
        <v>2.6439163710083426</v>
      </c>
      <c r="G85" s="337">
        <f>IF(G$9=0,0,G$9/TEL!G$5*1000)</f>
        <v>2.4029972007468214</v>
      </c>
      <c r="H85" s="337">
        <f>IF(H$9=0,0,H$9/TEL!H$5*1000)</f>
        <v>2.4272791568408327</v>
      </c>
      <c r="I85" s="337">
        <f>IF(I$9=0,0,I$9/TEL!I$5*1000)</f>
        <v>2.2316575778838894</v>
      </c>
      <c r="J85" s="337">
        <f>IF(J$9=0,0,J$9/TEL!J$5*1000)</f>
        <v>2.0716482058243781</v>
      </c>
      <c r="K85" s="337">
        <f>IF(K$9=0,0,K$9/TEL!K$5*1000)</f>
        <v>2.3271463020138161</v>
      </c>
      <c r="L85" s="337">
        <f>IF(L$9=0,0,L$9/TEL!L$5*1000)</f>
        <v>2.0001945634136638</v>
      </c>
      <c r="M85" s="337">
        <f>IF(M$9=0,0,M$9/TEL!M$5*1000)</f>
        <v>1.8365219373505153</v>
      </c>
      <c r="N85" s="337">
        <f>IF(N$9=0,0,N$9/TEL!N$5*1000)</f>
        <v>1.9280188486081773</v>
      </c>
      <c r="O85" s="337">
        <f>IF(O$9=0,0,O$9/TEL!O$5*1000)</f>
        <v>1.8275635497498013</v>
      </c>
      <c r="P85" s="337">
        <f>IF(P$9=0,0,P$9/TEL!P$5*1000)</f>
        <v>1.7740687535501973</v>
      </c>
      <c r="Q85" s="337">
        <f>IF(Q$9=0,0,Q$9/TEL!Q$5*1000)</f>
        <v>1.726870164976066</v>
      </c>
      <c r="R85" s="337">
        <f>IF(R$9=0,0,R$9/TEL!R$5*1000)</f>
        <v>1.7874710303433186</v>
      </c>
      <c r="S85" s="337">
        <f>IF(S$9=0,0,S$9/TEL!S$5*1000)</f>
        <v>1.8556798769842882</v>
      </c>
      <c r="T85" s="337">
        <f>IF(T$9=0,0,T$9/TEL!T$5*1000)</f>
        <v>2.162343985564235</v>
      </c>
      <c r="U85" s="337">
        <f>IF(U$9=0,0,U$9/TEL!U$5*1000)</f>
        <v>2.1273437707097131</v>
      </c>
      <c r="V85" s="337">
        <f>IF(V$9=0,0,V$9/TEL!V$5*1000)</f>
        <v>2.28748995015685</v>
      </c>
      <c r="W85" s="337">
        <f>IF(W$9=0,0,W$9/TEL!W$5*1000)</f>
        <v>2.1684126261182515</v>
      </c>
      <c r="DA85" s="174"/>
    </row>
    <row r="86" spans="1:105" ht="12" customHeight="1" x14ac:dyDescent="0.25">
      <c r="A86" s="56" t="s">
        <v>96</v>
      </c>
      <c r="B86" s="338">
        <f>IF(B$10=0,0,B$10/TEL!B$5*1000)</f>
        <v>10.796650842401398</v>
      </c>
      <c r="C86" s="338">
        <f>IF(C$10=0,0,C$10/TEL!C$5*1000)</f>
        <v>10.032422405308802</v>
      </c>
      <c r="D86" s="338">
        <f>IF(D$10=0,0,D$10/TEL!D$5*1000)</f>
        <v>10.130464987622679</v>
      </c>
      <c r="E86" s="338">
        <f>IF(E$10=0,0,E$10/TEL!E$5*1000)</f>
        <v>11.008329764555359</v>
      </c>
      <c r="F86" s="338">
        <f>IF(F$10=0,0,F$10/TEL!F$5*1000)</f>
        <v>10.611770995500057</v>
      </c>
      <c r="G86" s="338">
        <f>IF(G$10=0,0,G$10/TEL!G$5*1000)</f>
        <v>9.0549904144908826</v>
      </c>
      <c r="H86" s="338">
        <f>IF(H$10=0,0,H$10/TEL!H$5*1000)</f>
        <v>8.1049278586064073</v>
      </c>
      <c r="I86" s="338">
        <f>IF(I$10=0,0,I$10/TEL!I$5*1000)</f>
        <v>7.1282873410778489</v>
      </c>
      <c r="J86" s="338">
        <f>IF(J$10=0,0,J$10/TEL!J$5*1000)</f>
        <v>6.7551440119093984</v>
      </c>
      <c r="K86" s="338">
        <f>IF(K$10=0,0,K$10/TEL!K$5*1000)</f>
        <v>6.3493333237102627</v>
      </c>
      <c r="L86" s="338">
        <f>IF(L$10=0,0,L$10/TEL!L$5*1000)</f>
        <v>6.0824489507004067</v>
      </c>
      <c r="M86" s="338">
        <f>IF(M$10=0,0,M$10/TEL!M$5*1000)</f>
        <v>5.4090220016686255</v>
      </c>
      <c r="N86" s="338">
        <f>IF(N$10=0,0,N$10/TEL!N$5*1000)</f>
        <v>5.4513166743498562</v>
      </c>
      <c r="O86" s="338">
        <f>IF(O$10=0,0,O$10/TEL!O$5*1000)</f>
        <v>5.2543613593863192</v>
      </c>
      <c r="P86" s="338">
        <f>IF(P$10=0,0,P$10/TEL!P$5*1000)</f>
        <v>4.9409545950592673</v>
      </c>
      <c r="Q86" s="338">
        <f>IF(Q$10=0,0,Q$10/TEL!Q$5*1000)</f>
        <v>4.9180444880578396</v>
      </c>
      <c r="R86" s="338">
        <f>IF(R$10=0,0,R$10/TEL!R$5*1000)</f>
        <v>4.7962340601093585</v>
      </c>
      <c r="S86" s="338">
        <f>IF(S$10=0,0,S$10/TEL!S$5*1000)</f>
        <v>4.6640810814663389</v>
      </c>
      <c r="T86" s="338">
        <f>IF(T$10=0,0,T$10/TEL!T$5*1000)</f>
        <v>4.3321384145394868</v>
      </c>
      <c r="U86" s="338">
        <f>IF(U$10=0,0,U$10/TEL!U$5*1000)</f>
        <v>4.2537620422163132</v>
      </c>
      <c r="V86" s="338">
        <f>IF(V$10=0,0,V$10/TEL!V$5*1000)</f>
        <v>4.4574329380898812</v>
      </c>
      <c r="W86" s="338">
        <f>IF(W$10=0,0,W$10/TEL!W$5*1000)</f>
        <v>4.3095998134484157</v>
      </c>
      <c r="DA86" s="68"/>
    </row>
    <row r="87" spans="1:105" ht="12" customHeight="1" x14ac:dyDescent="0.25">
      <c r="A87" s="203" t="s">
        <v>2709</v>
      </c>
      <c r="B87" s="351">
        <f>IF(B$16=0,0,B$16/TEL!B$5*1000)</f>
        <v>5.1971091941131347</v>
      </c>
      <c r="C87" s="351">
        <f>IF(C$16=0,0,C$16/TEL!C$5*1000)</f>
        <v>4.9058874529607825</v>
      </c>
      <c r="D87" s="351">
        <f>IF(D$16=0,0,D$16/TEL!D$5*1000)</f>
        <v>4.9989713473593476</v>
      </c>
      <c r="E87" s="351">
        <f>IF(E$16=0,0,E$16/TEL!E$5*1000)</f>
        <v>5.540718613825085</v>
      </c>
      <c r="F87" s="351">
        <f>IF(F$16=0,0,F$16/TEL!F$5*1000)</f>
        <v>5.3431283543390933</v>
      </c>
      <c r="G87" s="351">
        <f>IF(G$16=0,0,G$16/TEL!G$5*1000)</f>
        <v>4.5279112895932609</v>
      </c>
      <c r="H87" s="351">
        <f>IF(H$16=0,0,H$16/TEL!H$5*1000)</f>
        <v>4.01948857722107</v>
      </c>
      <c r="I87" s="351">
        <f>IF(I$16=0,0,I$16/TEL!I$5*1000)</f>
        <v>3.6228324401771932</v>
      </c>
      <c r="J87" s="351">
        <f>IF(J$16=0,0,J$16/TEL!J$5*1000)</f>
        <v>3.4054935751281654</v>
      </c>
      <c r="K87" s="351">
        <f>IF(K$16=0,0,K$16/TEL!K$5*1000)</f>
        <v>3.1540342011303713</v>
      </c>
      <c r="L87" s="351">
        <f>IF(L$16=0,0,L$16/TEL!L$5*1000)</f>
        <v>3.1668008486886716</v>
      </c>
      <c r="M87" s="351">
        <f>IF(M$16=0,0,M$16/TEL!M$5*1000)</f>
        <v>2.7769384837523994</v>
      </c>
      <c r="N87" s="351">
        <f>IF(N$16=0,0,N$16/TEL!N$5*1000)</f>
        <v>2.749092778333972</v>
      </c>
      <c r="O87" s="351">
        <f>IF(O$16=0,0,O$16/TEL!O$5*1000)</f>
        <v>2.7395330317860211</v>
      </c>
      <c r="P87" s="351">
        <f>IF(P$16=0,0,P$16/TEL!P$5*1000)</f>
        <v>2.5387131500237294</v>
      </c>
      <c r="Q87" s="351">
        <f>IF(Q$16=0,0,Q$16/TEL!Q$5*1000)</f>
        <v>2.5525239992692184</v>
      </c>
      <c r="R87" s="351">
        <f>IF(R$16=0,0,R$16/TEL!R$5*1000)</f>
        <v>2.4378627446668157</v>
      </c>
      <c r="S87" s="351">
        <f>IF(S$16=0,0,S$16/TEL!S$5*1000)</f>
        <v>2.3530595597810233</v>
      </c>
      <c r="T87" s="351">
        <f>IF(T$16=0,0,T$16/TEL!T$5*1000)</f>
        <v>2.0500751687056287</v>
      </c>
      <c r="U87" s="351">
        <f>IF(U$16=0,0,U$16/TEL!U$5*1000)</f>
        <v>2.0555609424380497</v>
      </c>
      <c r="V87" s="351">
        <f>IF(V$16=0,0,V$16/TEL!V$5*1000)</f>
        <v>2.1011840590294262</v>
      </c>
      <c r="W87" s="351">
        <f>IF(W$16=0,0,W$16/TEL!W$5*1000)</f>
        <v>2.0131015887048913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44.175428149961647</v>
      </c>
      <c r="C88" s="351">
        <f>IF(C$27=0,0,C$27/TEL!C$5*1000)</f>
        <v>41.700043350166652</v>
      </c>
      <c r="D88" s="351">
        <f>IF(D$27=0,0,D$27/TEL!D$5*1000)</f>
        <v>42.49125645255446</v>
      </c>
      <c r="E88" s="351">
        <f>IF(E$27=0,0,E$27/TEL!E$5*1000)</f>
        <v>47.096108217513233</v>
      </c>
      <c r="F88" s="351">
        <f>IF(F$27=0,0,F$27/TEL!F$5*1000)</f>
        <v>45.416591011882304</v>
      </c>
      <c r="G88" s="351">
        <f>IF(G$27=0,0,G$27/TEL!G$5*1000)</f>
        <v>38.487245961542719</v>
      </c>
      <c r="H88" s="351">
        <f>IF(H$27=0,0,H$27/TEL!H$5*1000)</f>
        <v>34.165652906379101</v>
      </c>
      <c r="I88" s="351">
        <f>IF(I$27=0,0,I$27/TEL!I$5*1000)</f>
        <v>30.794075741506163</v>
      </c>
      <c r="J88" s="351">
        <f>IF(J$27=0,0,J$27/TEL!J$5*1000)</f>
        <v>28.946695388589404</v>
      </c>
      <c r="K88" s="351">
        <f>IF(K$27=0,0,K$27/TEL!K$5*1000)</f>
        <v>26.80929070960816</v>
      </c>
      <c r="L88" s="351">
        <f>IF(L$27=0,0,L$27/TEL!L$5*1000)</f>
        <v>26.917807213853717</v>
      </c>
      <c r="M88" s="351">
        <f>IF(M$27=0,0,M$27/TEL!M$5*1000)</f>
        <v>23.603977111895396</v>
      </c>
      <c r="N88" s="351">
        <f>IF(N$27=0,0,N$27/TEL!N$5*1000)</f>
        <v>23.367288615838767</v>
      </c>
      <c r="O88" s="351">
        <f>IF(O$27=0,0,O$27/TEL!O$5*1000)</f>
        <v>23.28603077018116</v>
      </c>
      <c r="P88" s="351">
        <f>IF(P$27=0,0,P$27/TEL!P$5*1000)</f>
        <v>21.579061775201694</v>
      </c>
      <c r="Q88" s="351">
        <f>IF(Q$27=0,0,Q$27/TEL!Q$5*1000)</f>
        <v>21.69645399378836</v>
      </c>
      <c r="R88" s="351">
        <f>IF(R$27=0,0,R$27/TEL!R$5*1000)</f>
        <v>20.721833329667945</v>
      </c>
      <c r="S88" s="351">
        <f>IF(S$27=0,0,S$27/TEL!S$5*1000)</f>
        <v>20.001006258138705</v>
      </c>
      <c r="T88" s="351">
        <f>IF(T$27=0,0,T$27/TEL!T$5*1000)</f>
        <v>17.425638933997845</v>
      </c>
      <c r="U88" s="351">
        <f>IF(U$27=0,0,U$27/TEL!U$5*1000)</f>
        <v>17.472268010723425</v>
      </c>
      <c r="V88" s="351">
        <f>IF(V$27=0,0,V$27/TEL!V$5*1000)</f>
        <v>17.860064501750117</v>
      </c>
      <c r="W88" s="351">
        <f>IF(W$27=0,0,W$27/TEL!W$5*1000)</f>
        <v>17.11136350399158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7.4198155734180773</v>
      </c>
      <c r="C89" s="351">
        <f>IF(C$38=0,0,C$38/TEL!C$5*1000)</f>
        <v>8.1922614899254107</v>
      </c>
      <c r="D89" s="351">
        <f>IF(D$38=0,0,D$38/TEL!D$5*1000)</f>
        <v>8.8852012193804715</v>
      </c>
      <c r="E89" s="351">
        <f>IF(E$38=0,0,E$38/TEL!E$5*1000)</f>
        <v>8.2225421121877336</v>
      </c>
      <c r="F89" s="351">
        <f>IF(F$38=0,0,F$38/TEL!F$5*1000)</f>
        <v>8.3430249929596556</v>
      </c>
      <c r="G89" s="351">
        <f>IF(G$38=0,0,G$38/TEL!G$5*1000)</f>
        <v>7.5827911668010781</v>
      </c>
      <c r="H89" s="351">
        <f>IF(H$38=0,0,H$38/TEL!H$5*1000)</f>
        <v>7.6594142282532927</v>
      </c>
      <c r="I89" s="351">
        <f>IF(I$38=0,0,I$38/TEL!I$5*1000)</f>
        <v>7.0421194679891617</v>
      </c>
      <c r="J89" s="351">
        <f>IF(J$38=0,0,J$38/TEL!J$5*1000)</f>
        <v>6.5372010050458149</v>
      </c>
      <c r="K89" s="351">
        <f>IF(K$38=0,0,K$38/TEL!K$5*1000)</f>
        <v>7.3434394419102613</v>
      </c>
      <c r="L89" s="351">
        <f>IF(L$38=0,0,L$38/TEL!L$5*1000)</f>
        <v>6.3117250667720048</v>
      </c>
      <c r="M89" s="351">
        <f>IF(M$38=0,0,M$38/TEL!M$5*1000)</f>
        <v>5.7952470023060698</v>
      </c>
      <c r="N89" s="351">
        <f>IF(N$38=0,0,N$38/TEL!N$5*1000)</f>
        <v>6.0839705889413587</v>
      </c>
      <c r="O89" s="351">
        <f>IF(O$38=0,0,O$38/TEL!O$5*1000)</f>
        <v>5.7669783125438174</v>
      </c>
      <c r="P89" s="351">
        <f>IF(P$38=0,0,P$38/TEL!P$5*1000)</f>
        <v>5.5981725112028453</v>
      </c>
      <c r="Q89" s="351">
        <f>IF(Q$38=0,0,Q$38/TEL!Q$5*1000)</f>
        <v>5.4492347428133634</v>
      </c>
      <c r="R89" s="351">
        <f>IF(R$38=0,0,R$38/TEL!R$5*1000)</f>
        <v>5.6404641401944726</v>
      </c>
      <c r="S89" s="351">
        <f>IF(S$38=0,0,S$38/TEL!S$5*1000)</f>
        <v>5.8557009451504216</v>
      </c>
      <c r="T89" s="351">
        <f>IF(T$38=0,0,T$38/TEL!T$5*1000)</f>
        <v>6.8233965766693618</v>
      </c>
      <c r="U89" s="351">
        <f>IF(U$38=0,0,U$38/TEL!U$5*1000)</f>
        <v>6.7129514542395388</v>
      </c>
      <c r="V89" s="351">
        <f>IF(V$38=0,0,V$38/TEL!V$5*1000)</f>
        <v>7.2183016204949491</v>
      </c>
      <c r="W89" s="351">
        <f>IF(W$38=0,0,W$38/TEL!W$5*1000)</f>
        <v>6.8425465090842588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25.6550624922683</v>
      </c>
      <c r="C90" s="351">
        <f>IF(C$39=0,0,C$39/TEL!C$5*1000)</f>
        <v>26.10419217351183</v>
      </c>
      <c r="D90" s="351">
        <f>IF(D$39=0,0,D$39/TEL!D$5*1000)</f>
        <v>27.451877302686555</v>
      </c>
      <c r="E90" s="351">
        <f>IF(E$39=0,0,E$39/TEL!E$5*1000)</f>
        <v>27.581646371015186</v>
      </c>
      <c r="F90" s="351">
        <f>IF(F$39=0,0,F$39/TEL!F$5*1000)</f>
        <v>27.296132050804481</v>
      </c>
      <c r="G90" s="351">
        <f>IF(G$39=0,0,G$39/TEL!G$5*1000)</f>
        <v>23.934055284211311</v>
      </c>
      <c r="H90" s="351">
        <f>IF(H$39=0,0,H$39/TEL!H$5*1000)</f>
        <v>22.814629656640896</v>
      </c>
      <c r="I90" s="351">
        <f>IF(I$39=0,0,I$39/TEL!I$5*1000)</f>
        <v>20.696563142153387</v>
      </c>
      <c r="J90" s="351">
        <f>IF(J$39=0,0,J$39/TEL!J$5*1000)</f>
        <v>19.333769438800132</v>
      </c>
      <c r="K90" s="351">
        <f>IF(K$39=0,0,K$39/TEL!K$5*1000)</f>
        <v>20.033698941402232</v>
      </c>
      <c r="L90" s="351">
        <f>IF(L$39=0,0,L$39/TEL!L$5*1000)</f>
        <v>18.291897686774124</v>
      </c>
      <c r="M90" s="351">
        <f>IF(M$39=0,0,M$39/TEL!M$5*1000)</f>
        <v>16.418915702653461</v>
      </c>
      <c r="N90" s="351">
        <f>IF(N$39=0,0,N$39/TEL!N$5*1000)</f>
        <v>16.85299494897157</v>
      </c>
      <c r="O90" s="351">
        <f>IF(O$39=0,0,O$39/TEL!O$5*1000)</f>
        <v>16.28823884044623</v>
      </c>
      <c r="P90" s="351">
        <f>IF(P$39=0,0,P$39/TEL!P$5*1000)</f>
        <v>15.537622092607542</v>
      </c>
      <c r="Q90" s="351">
        <f>IF(Q$39=0,0,Q$39/TEL!Q$5*1000)</f>
        <v>15.319456796925095</v>
      </c>
      <c r="R90" s="351">
        <f>IF(R$39=0,0,R$39/TEL!R$5*1000)</f>
        <v>15.36609732070233</v>
      </c>
      <c r="S90" s="351">
        <f>IF(S$39=0,0,S$39/TEL!S$5*1000)</f>
        <v>15.500286676911255</v>
      </c>
      <c r="T90" s="351">
        <f>IF(T$39=0,0,T$39/TEL!T$5*1000)</f>
        <v>16.246916590472601</v>
      </c>
      <c r="U90" s="351">
        <f>IF(U$39=0,0,U$39/TEL!U$5*1000)</f>
        <v>16.081478410178175</v>
      </c>
      <c r="V90" s="351">
        <f>IF(V$39=0,0,V$39/TEL!V$5*1000)</f>
        <v>17.021880811559136</v>
      </c>
      <c r="W90" s="351">
        <f>IF(W$39=0,0,W$39/TEL!W$5*1000)</f>
        <v>16.231020506850918</v>
      </c>
      <c r="DA90" s="175"/>
    </row>
    <row r="91" spans="1:105" ht="12" customHeight="1" x14ac:dyDescent="0.25">
      <c r="A91" s="41" t="s">
        <v>2759</v>
      </c>
      <c r="B91" s="339">
        <f>IF(B$59=0,0,B$59/TEL!B$5*1000)</f>
        <v>2.7227605426805406</v>
      </c>
      <c r="C91" s="339">
        <f>IF(C$59=0,0,C$59/TEL!C$5*1000)</f>
        <v>3.0062157366823512</v>
      </c>
      <c r="D91" s="339">
        <f>IF(D$59=0,0,D$59/TEL!D$5*1000)</f>
        <v>3.2604955008014485</v>
      </c>
      <c r="E91" s="339">
        <f>IF(E$59=0,0,E$59/TEL!E$5*1000)</f>
        <v>3.017327452693062</v>
      </c>
      <c r="F91" s="339">
        <f>IF(F$59=0,0,F$59/TEL!F$5*1000)</f>
        <v>3.0615396073737671</v>
      </c>
      <c r="G91" s="339">
        <f>IF(G$59=0,0,G$59/TEL!G$5*1000)</f>
        <v>2.7825657373908945</v>
      </c>
      <c r="H91" s="339">
        <f>IF(H$59=0,0,H$59/TEL!H$5*1000)</f>
        <v>2.8106831813242574</v>
      </c>
      <c r="I91" s="339">
        <f>IF(I$59=0,0,I$59/TEL!I$5*1000)</f>
        <v>2.5841619423770266</v>
      </c>
      <c r="J91" s="339">
        <f>IF(J$59=0,0,J$59/TEL!J$5*1000)</f>
        <v>2.3988780826139546</v>
      </c>
      <c r="K91" s="339">
        <f>IF(K$59=0,0,K$59/TEL!K$5*1000)</f>
        <v>2.6947337116610384</v>
      </c>
      <c r="L91" s="339">
        <f>IF(L$59=0,0,L$59/TEL!L$5*1000)</f>
        <v>2.3161378875267342</v>
      </c>
      <c r="M91" s="339">
        <f>IF(M$59=0,0,M$59/TEL!M$5*1000)</f>
        <v>2.1266121397270434</v>
      </c>
      <c r="N91" s="339">
        <f>IF(N$59=0,0,N$59/TEL!N$5*1000)</f>
        <v>2.2325615641639671</v>
      </c>
      <c r="O91" s="339">
        <f>IF(O$59=0,0,O$59/TEL!O$5*1000)</f>
        <v>2.1162387184045928</v>
      </c>
      <c r="P91" s="339">
        <f>IF(P$59=0,0,P$59/TEL!P$5*1000)</f>
        <v>2.0542940823528046</v>
      </c>
      <c r="Q91" s="339">
        <f>IF(Q$59=0,0,Q$59/TEL!Q$5*1000)</f>
        <v>1.9996401795605874</v>
      </c>
      <c r="R91" s="339">
        <f>IF(R$59=0,0,R$59/TEL!R$5*1000)</f>
        <v>2.0698133331434336</v>
      </c>
      <c r="S91" s="339">
        <f>IF(S$59=0,0,S$59/TEL!S$5*1000)</f>
        <v>2.1487961965404967</v>
      </c>
      <c r="T91" s="339">
        <f>IF(T$59=0,0,T$59/TEL!T$5*1000)</f>
        <v>2.5038998317660739</v>
      </c>
      <c r="U91" s="339">
        <f>IF(U$59=0,0,U$59/TEL!U$5*1000)</f>
        <v>2.463371112620981</v>
      </c>
      <c r="V91" s="339">
        <f>IF(V$59=0,0,V$59/TEL!V$5*1000)</f>
        <v>2.6488133893598649</v>
      </c>
      <c r="W91" s="339">
        <f>IF(W$59=0,0,W$59/TEL!W$5*1000)</f>
        <v>2.5109270523025353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SI: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40.952898221879757</v>
      </c>
      <c r="C5" s="225">
        <v>38.778161557760129</v>
      </c>
      <c r="D5" s="225">
        <v>31.214671698128662</v>
      </c>
      <c r="E5" s="225">
        <v>38.196168069055098</v>
      </c>
      <c r="F5" s="225">
        <v>35.192718371295577</v>
      </c>
      <c r="G5" s="225">
        <v>32.272300274658662</v>
      </c>
      <c r="H5" s="225">
        <v>29.153095582582019</v>
      </c>
      <c r="I5" s="225">
        <v>28.09207410613454</v>
      </c>
      <c r="J5" s="225">
        <v>21.609165294920679</v>
      </c>
      <c r="K5" s="225">
        <v>15.033892912735361</v>
      </c>
      <c r="L5" s="225">
        <v>16.762419462711911</v>
      </c>
      <c r="M5" s="225">
        <v>13.776890115151909</v>
      </c>
      <c r="N5" s="225">
        <v>12.10278920129905</v>
      </c>
      <c r="O5" s="225">
        <v>13.034560784898069</v>
      </c>
      <c r="P5" s="225">
        <v>11.094976427250471</v>
      </c>
      <c r="Q5" s="225">
        <v>10.125383643898751</v>
      </c>
      <c r="R5" s="225">
        <v>10.407532680992389</v>
      </c>
      <c r="S5" s="225">
        <v>10.1793721206884</v>
      </c>
      <c r="T5" s="225">
        <v>7.5415399266424821</v>
      </c>
      <c r="U5" s="225">
        <v>7.6854228236838811</v>
      </c>
      <c r="V5" s="225">
        <v>7.1627197389137063</v>
      </c>
      <c r="W5" s="225">
        <v>7.0783305708315583</v>
      </c>
      <c r="DA5" s="89" t="s">
        <v>2761</v>
      </c>
    </row>
    <row r="6" spans="1:105" ht="12" customHeight="1" x14ac:dyDescent="0.25">
      <c r="A6" s="55" t="s">
        <v>92</v>
      </c>
      <c r="B6" s="261">
        <v>0.81447106663215563</v>
      </c>
      <c r="C6" s="261">
        <v>0.86131376012435146</v>
      </c>
      <c r="D6" s="261">
        <v>0.72564868929327009</v>
      </c>
      <c r="E6" s="261">
        <v>0.77764587593981416</v>
      </c>
      <c r="F6" s="261">
        <v>0.74226258092205277</v>
      </c>
      <c r="G6" s="261">
        <v>0.709833105850597</v>
      </c>
      <c r="H6" s="261">
        <v>0.7010514953749768</v>
      </c>
      <c r="I6" s="261">
        <v>0.690618125635026</v>
      </c>
      <c r="J6" s="261">
        <v>0.52782298715363241</v>
      </c>
      <c r="K6" s="261">
        <v>0.41128893138691719</v>
      </c>
      <c r="L6" s="261">
        <v>0.42136282219275978</v>
      </c>
      <c r="M6" s="261">
        <v>0.35377792548150427</v>
      </c>
      <c r="N6" s="261">
        <v>0.32241894170204782</v>
      </c>
      <c r="O6" s="261">
        <v>0.33891185290892378</v>
      </c>
      <c r="P6" s="261">
        <v>0.29651491588238971</v>
      </c>
      <c r="Q6" s="261">
        <v>0.2659627902564658</v>
      </c>
      <c r="R6" s="261">
        <v>0.28479908943643412</v>
      </c>
      <c r="S6" s="261">
        <v>0.28797353163077472</v>
      </c>
      <c r="T6" s="261">
        <v>0.24919516414656631</v>
      </c>
      <c r="U6" s="261">
        <v>0.25164549440531853</v>
      </c>
      <c r="V6" s="261">
        <v>0.24042181429338561</v>
      </c>
      <c r="W6" s="261">
        <v>0.23609604758869271</v>
      </c>
      <c r="DA6" s="67" t="s">
        <v>2762</v>
      </c>
    </row>
    <row r="7" spans="1:105" ht="12" customHeight="1" x14ac:dyDescent="0.25">
      <c r="A7" s="202" t="s">
        <v>93</v>
      </c>
      <c r="B7" s="226">
        <v>0.17166659252543631</v>
      </c>
      <c r="C7" s="226">
        <v>0.1815396572737884</v>
      </c>
      <c r="D7" s="226">
        <v>0.15294544271120791</v>
      </c>
      <c r="E7" s="226">
        <v>0.1639049233093722</v>
      </c>
      <c r="F7" s="226">
        <v>0.15644716337550749</v>
      </c>
      <c r="G7" s="226">
        <v>0.14961198197867129</v>
      </c>
      <c r="H7" s="226">
        <v>0.1477610762694373</v>
      </c>
      <c r="I7" s="226">
        <v>0.14556202819370709</v>
      </c>
      <c r="J7" s="226">
        <v>0.1112495917576698</v>
      </c>
      <c r="K7" s="226">
        <v>8.6687633590927266E-2</v>
      </c>
      <c r="L7" s="226">
        <v>8.8810914059640797E-2</v>
      </c>
      <c r="M7" s="226">
        <v>7.4566001747924882E-2</v>
      </c>
      <c r="N7" s="226">
        <v>6.7956448491797952E-2</v>
      </c>
      <c r="O7" s="226">
        <v>7.1432670034469015E-2</v>
      </c>
      <c r="P7" s="226">
        <v>6.2496640246503983E-2</v>
      </c>
      <c r="Q7" s="226">
        <v>5.6057149004293753E-2</v>
      </c>
      <c r="R7" s="226">
        <v>6.0027287942912649E-2</v>
      </c>
      <c r="S7" s="226">
        <v>6.0696367173590268E-2</v>
      </c>
      <c r="T7" s="226">
        <v>5.2523025624160183E-2</v>
      </c>
      <c r="U7" s="226">
        <v>5.3039483314697058E-2</v>
      </c>
      <c r="V7" s="226">
        <v>5.0673861011650688E-2</v>
      </c>
      <c r="W7" s="226">
        <v>4.9762116370646772E-2</v>
      </c>
      <c r="DA7" s="174" t="s">
        <v>2763</v>
      </c>
    </row>
    <row r="8" spans="1:105" ht="12" customHeight="1" x14ac:dyDescent="0.25">
      <c r="A8" s="202" t="s">
        <v>94</v>
      </c>
      <c r="B8" s="226">
        <v>0.6651952513517817</v>
      </c>
      <c r="C8" s="226">
        <v>0.70345264139066954</v>
      </c>
      <c r="D8" s="226">
        <v>0.5926521911496353</v>
      </c>
      <c r="E8" s="226">
        <v>0.63511936163361105</v>
      </c>
      <c r="F8" s="226">
        <v>0.60622109773294364</v>
      </c>
      <c r="G8" s="226">
        <v>0.57973527926113066</v>
      </c>
      <c r="H8" s="226">
        <v>0.57256315758987431</v>
      </c>
      <c r="I8" s="226">
        <v>0.56404201019625311</v>
      </c>
      <c r="J8" s="226">
        <v>0.43108387638707918</v>
      </c>
      <c r="K8" s="226">
        <v>0.33590811914708307</v>
      </c>
      <c r="L8" s="226">
        <v>0.34413567271063938</v>
      </c>
      <c r="M8" s="226">
        <v>0.28893769920701817</v>
      </c>
      <c r="N8" s="226">
        <v>0.26332617296389749</v>
      </c>
      <c r="O8" s="226">
        <v>0.27679627235140031</v>
      </c>
      <c r="P8" s="226">
        <v>0.24216982294475961</v>
      </c>
      <c r="Q8" s="226">
        <v>0.21721727433047441</v>
      </c>
      <c r="R8" s="226">
        <v>0.23260126681453791</v>
      </c>
      <c r="S8" s="226">
        <v>0.2351938989654842</v>
      </c>
      <c r="T8" s="226">
        <v>0.20352280963835431</v>
      </c>
      <c r="U8" s="226">
        <v>0.2055240446964704</v>
      </c>
      <c r="V8" s="226">
        <v>0.19635743458713789</v>
      </c>
      <c r="W8" s="226">
        <v>0.19282449205755781</v>
      </c>
      <c r="DA8" s="174" t="s">
        <v>2764</v>
      </c>
    </row>
    <row r="9" spans="1:105" ht="12" customHeight="1" x14ac:dyDescent="0.25">
      <c r="A9" s="202" t="s">
        <v>95</v>
      </c>
      <c r="B9" s="226">
        <v>0.93558068523220694</v>
      </c>
      <c r="C9" s="226">
        <v>0.98938875904969381</v>
      </c>
      <c r="D9" s="226">
        <v>0.83355066346815632</v>
      </c>
      <c r="E9" s="226">
        <v>0.89327968946545622</v>
      </c>
      <c r="F9" s="226">
        <v>0.85263499531398013</v>
      </c>
      <c r="G9" s="226">
        <v>0.81538334605094243</v>
      </c>
      <c r="H9" s="226">
        <v>0.80529593413071798</v>
      </c>
      <c r="I9" s="226">
        <v>0.79331115086401816</v>
      </c>
      <c r="J9" s="226">
        <v>0.60630882082092796</v>
      </c>
      <c r="K9" s="226">
        <v>0.47244646988691708</v>
      </c>
      <c r="L9" s="226">
        <v>0.4840183206858128</v>
      </c>
      <c r="M9" s="226">
        <v>0.40638373479692957</v>
      </c>
      <c r="N9" s="226">
        <v>0.37036175595133841</v>
      </c>
      <c r="O9" s="226">
        <v>0.38930711791761191</v>
      </c>
      <c r="P9" s="226">
        <v>0.34060587238528178</v>
      </c>
      <c r="Q9" s="226">
        <v>0.30551072929248008</v>
      </c>
      <c r="R9" s="226">
        <v>0.32714793461016461</v>
      </c>
      <c r="S9" s="226">
        <v>0.33079440767113161</v>
      </c>
      <c r="T9" s="226">
        <v>0.28624980306893089</v>
      </c>
      <c r="U9" s="226">
        <v>0.28906449073120483</v>
      </c>
      <c r="V9" s="226">
        <v>0.27617188010309551</v>
      </c>
      <c r="W9" s="226">
        <v>0.27120288372798063</v>
      </c>
      <c r="DA9" s="174" t="s">
        <v>2765</v>
      </c>
    </row>
    <row r="10" spans="1:105" ht="12" customHeight="1" x14ac:dyDescent="0.25">
      <c r="A10" s="56" t="s">
        <v>96</v>
      </c>
      <c r="B10" s="262">
        <v>5.9953416280684051</v>
      </c>
      <c r="C10" s="262">
        <v>5.3872984179501886</v>
      </c>
      <c r="D10" s="262">
        <v>4.231897945268968</v>
      </c>
      <c r="E10" s="262">
        <v>5.2721593042689312</v>
      </c>
      <c r="F10" s="262">
        <v>4.7970308066036358</v>
      </c>
      <c r="G10" s="262">
        <v>4.3259487461772617</v>
      </c>
      <c r="H10" s="262">
        <v>3.8186285789256389</v>
      </c>
      <c r="I10" s="262">
        <v>3.6206627886036982</v>
      </c>
      <c r="J10" s="262">
        <v>2.8151153068564718</v>
      </c>
      <c r="K10" s="262">
        <v>1.857848149175251</v>
      </c>
      <c r="L10" s="262">
        <v>2.1149257942383448</v>
      </c>
      <c r="M10" s="262">
        <v>1.721212723317735</v>
      </c>
      <c r="N10" s="262">
        <v>1.509711260965839</v>
      </c>
      <c r="O10" s="262">
        <v>1.6140283274070459</v>
      </c>
      <c r="P10" s="262">
        <v>1.370319076023566</v>
      </c>
      <c r="Q10" s="262">
        <v>1.2533909472579461</v>
      </c>
      <c r="R10" s="262">
        <v>1.272284586890307</v>
      </c>
      <c r="S10" s="262">
        <v>1.220296324547046</v>
      </c>
      <c r="T10" s="262">
        <v>0.87093958921559289</v>
      </c>
      <c r="U10" s="262">
        <v>0.88776956758144143</v>
      </c>
      <c r="V10" s="262">
        <v>0.83119123127363048</v>
      </c>
      <c r="W10" s="262">
        <v>0.82651550175565136</v>
      </c>
      <c r="DA10" s="68" t="s">
        <v>2766</v>
      </c>
    </row>
    <row r="11" spans="1:105" ht="12" customHeight="1" x14ac:dyDescent="0.25">
      <c r="A11" s="37" t="s">
        <v>160</v>
      </c>
      <c r="B11" s="228">
        <v>0.64553960125958032</v>
      </c>
      <c r="C11" s="228">
        <v>0.41548686250779981</v>
      </c>
      <c r="D11" s="228">
        <v>0.41286391014375418</v>
      </c>
      <c r="E11" s="228">
        <v>0.67885836276972611</v>
      </c>
      <c r="F11" s="228">
        <v>0.55650539301798108</v>
      </c>
      <c r="G11" s="228">
        <v>0.42005651807842359</v>
      </c>
      <c r="H11" s="228">
        <v>0.2938438887859669</v>
      </c>
      <c r="I11" s="228">
        <v>0.20171185288970381</v>
      </c>
      <c r="J11" s="228">
        <v>0.1992311466720674</v>
      </c>
      <c r="K11" s="228">
        <v>0.18068425080237541</v>
      </c>
      <c r="L11" s="228">
        <v>0.1042593798478985</v>
      </c>
      <c r="M11" s="228">
        <v>9.6968034876439527E-2</v>
      </c>
      <c r="N11" s="228">
        <v>9.1894173592146688E-2</v>
      </c>
      <c r="O11" s="228">
        <v>0.1010395234575225</v>
      </c>
      <c r="P11" s="228">
        <v>9.7087344862596084E-2</v>
      </c>
      <c r="Q11" s="228">
        <v>0.10025766194077</v>
      </c>
      <c r="R11" s="228">
        <v>9.360532799589906E-2</v>
      </c>
      <c r="S11" s="228">
        <v>3.9035298854060103E-2</v>
      </c>
      <c r="T11" s="228">
        <v>7.4571787301491527E-2</v>
      </c>
      <c r="U11" s="228">
        <v>1.9498399004717299E-2</v>
      </c>
      <c r="V11" s="228">
        <v>1.5330335576040129E-2</v>
      </c>
      <c r="W11" s="228">
        <v>1.382342287051725E-2</v>
      </c>
      <c r="DA11" s="69" t="s">
        <v>2767</v>
      </c>
    </row>
    <row r="12" spans="1:105" ht="12" customHeight="1" x14ac:dyDescent="0.25">
      <c r="A12" s="37" t="s">
        <v>162</v>
      </c>
      <c r="B12" s="228">
        <v>5.0140215811296533</v>
      </c>
      <c r="C12" s="228">
        <v>4.5006592306827056</v>
      </c>
      <c r="D12" s="228">
        <v>3.3697636241530509</v>
      </c>
      <c r="E12" s="228">
        <v>4.2087935274800277</v>
      </c>
      <c r="F12" s="228">
        <v>3.8430953934482508</v>
      </c>
      <c r="G12" s="228">
        <v>3.496745907490399</v>
      </c>
      <c r="H12" s="228">
        <v>3.041860896958414</v>
      </c>
      <c r="I12" s="228">
        <v>2.8933754201666861</v>
      </c>
      <c r="J12" s="228">
        <v>2.2320662356769279</v>
      </c>
      <c r="K12" s="228">
        <v>1.28528944633185</v>
      </c>
      <c r="L12" s="228">
        <v>1.652517301294522</v>
      </c>
      <c r="M12" s="228">
        <v>1.3192564255841031</v>
      </c>
      <c r="N12" s="228">
        <v>1.1276943769856671</v>
      </c>
      <c r="O12" s="228">
        <v>1.19956103443308</v>
      </c>
      <c r="P12" s="228">
        <v>0.98914643590405338</v>
      </c>
      <c r="Q12" s="228">
        <v>0.90394900133541489</v>
      </c>
      <c r="R12" s="228">
        <v>0.8922383101882958</v>
      </c>
      <c r="S12" s="228">
        <v>0.86016777120874932</v>
      </c>
      <c r="T12" s="228">
        <v>0.40048331845251112</v>
      </c>
      <c r="U12" s="228">
        <v>0.44962013997998351</v>
      </c>
      <c r="V12" s="228">
        <v>0.40418926779900738</v>
      </c>
      <c r="W12" s="228">
        <v>0.43153960884839632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0.33578044567917131</v>
      </c>
      <c r="C15" s="228">
        <v>0.47115232475968299</v>
      </c>
      <c r="D15" s="228">
        <v>0.44927041097216269</v>
      </c>
      <c r="E15" s="228">
        <v>0.38450741401917771</v>
      </c>
      <c r="F15" s="228">
        <v>0.39743002013740381</v>
      </c>
      <c r="G15" s="228">
        <v>0.4091463206084397</v>
      </c>
      <c r="H15" s="228">
        <v>0.48292379318125789</v>
      </c>
      <c r="I15" s="228">
        <v>0.52557551554730819</v>
      </c>
      <c r="J15" s="228">
        <v>0.38381792450747693</v>
      </c>
      <c r="K15" s="228">
        <v>0.39187445204102611</v>
      </c>
      <c r="L15" s="228">
        <v>0.35814911309592512</v>
      </c>
      <c r="M15" s="228">
        <v>0.30498826285719188</v>
      </c>
      <c r="N15" s="228">
        <v>0.2901227103880249</v>
      </c>
      <c r="O15" s="228">
        <v>0.31342776951644319</v>
      </c>
      <c r="P15" s="228">
        <v>0.28408529525691611</v>
      </c>
      <c r="Q15" s="228">
        <v>0.24918428398176079</v>
      </c>
      <c r="R15" s="228">
        <v>0.28644094870611242</v>
      </c>
      <c r="S15" s="228">
        <v>0.32109325448423681</v>
      </c>
      <c r="T15" s="228">
        <v>0.39588448346159039</v>
      </c>
      <c r="U15" s="228">
        <v>0.41865102859674069</v>
      </c>
      <c r="V15" s="228">
        <v>0.41167162789858303</v>
      </c>
      <c r="W15" s="228">
        <v>0.3811524700367378</v>
      </c>
      <c r="DA15" s="69" t="s">
        <v>2771</v>
      </c>
    </row>
    <row r="16" spans="1:105" ht="12" customHeight="1" x14ac:dyDescent="0.25">
      <c r="A16" s="57" t="s">
        <v>2709</v>
      </c>
      <c r="B16" s="263">
        <v>2.2534088616289458</v>
      </c>
      <c r="C16" s="263">
        <v>2.040088873651658</v>
      </c>
      <c r="D16" s="263">
        <v>1.6087442281580611</v>
      </c>
      <c r="E16" s="263">
        <v>2.118573793775743</v>
      </c>
      <c r="F16" s="263">
        <v>1.921477111031423</v>
      </c>
      <c r="G16" s="263">
        <v>1.7297097326360411</v>
      </c>
      <c r="H16" s="263">
        <v>1.4868858038061279</v>
      </c>
      <c r="I16" s="263">
        <v>1.4184742856255399</v>
      </c>
      <c r="J16" s="263">
        <v>1.0918850956459001</v>
      </c>
      <c r="K16" s="263">
        <v>0.71028513141121408</v>
      </c>
      <c r="L16" s="263">
        <v>0.83879248956007968</v>
      </c>
      <c r="M16" s="263">
        <v>0.68124314453967516</v>
      </c>
      <c r="N16" s="263">
        <v>0.58193748918607624</v>
      </c>
      <c r="O16" s="263">
        <v>0.64023169701788207</v>
      </c>
      <c r="P16" s="263">
        <v>0.53392484161488507</v>
      </c>
      <c r="Q16" s="263">
        <v>0.4934790204763812</v>
      </c>
      <c r="R16" s="263">
        <v>0.49332564009620122</v>
      </c>
      <c r="S16" s="263">
        <v>0.47205861269827748</v>
      </c>
      <c r="T16" s="263">
        <v>0.30463360246134941</v>
      </c>
      <c r="U16" s="263">
        <v>0.3133581318774209</v>
      </c>
      <c r="V16" s="263">
        <v>0.28342289973013363</v>
      </c>
      <c r="W16" s="263">
        <v>0.2812210119574266</v>
      </c>
      <c r="DA16" s="70" t="s">
        <v>2772</v>
      </c>
    </row>
    <row r="17" spans="1:105" ht="12" customHeight="1" x14ac:dyDescent="0.25">
      <c r="A17" s="46" t="s">
        <v>30</v>
      </c>
      <c r="B17" s="231">
        <v>5.2737169167903233E-2</v>
      </c>
      <c r="C17" s="231">
        <v>4.471279282559406E-2</v>
      </c>
      <c r="D17" s="231">
        <v>5.5752465049473898E-2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4.7933407980228437E-2</v>
      </c>
      <c r="G19" s="231">
        <v>4.7848566307626572E-2</v>
      </c>
      <c r="H19" s="231">
        <v>4.8500323809318263E-2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4.4024551155341263E-2</v>
      </c>
      <c r="T19" s="231">
        <v>1.07764769870498E-2</v>
      </c>
      <c r="U19" s="231">
        <v>3.6778442200558682E-2</v>
      </c>
      <c r="V19" s="231">
        <v>3.122527090022224E-2</v>
      </c>
      <c r="W19" s="231">
        <v>3.8363419984670993E-2</v>
      </c>
      <c r="DA19" s="73" t="s">
        <v>2775</v>
      </c>
    </row>
    <row r="20" spans="1:105" ht="12" customHeight="1" x14ac:dyDescent="0.25">
      <c r="A20" s="46" t="s">
        <v>160</v>
      </c>
      <c r="B20" s="231">
        <v>0.21586184296140121</v>
      </c>
      <c r="C20" s="231">
        <v>0.1448834094295525</v>
      </c>
      <c r="D20" s="231">
        <v>0.14501888260475321</v>
      </c>
      <c r="E20" s="231">
        <v>0.2075436746737257</v>
      </c>
      <c r="F20" s="231">
        <v>0.17433794488243601</v>
      </c>
      <c r="G20" s="231">
        <v>0.1409343073108863</v>
      </c>
      <c r="H20" s="231">
        <v>0.107401909941703</v>
      </c>
      <c r="I20" s="231">
        <v>7.0136780348663039E-2</v>
      </c>
      <c r="J20" s="231">
        <v>7.044714878061234E-2</v>
      </c>
      <c r="K20" s="231">
        <v>7.2764817946025129E-2</v>
      </c>
      <c r="L20" s="231">
        <v>3.4481871066604421E-2</v>
      </c>
      <c r="M20" s="231">
        <v>3.4689185595161057E-2</v>
      </c>
      <c r="N20" s="231">
        <v>3.5414493537952292E-2</v>
      </c>
      <c r="O20" s="231">
        <v>3.4490880382936483E-2</v>
      </c>
      <c r="P20" s="231">
        <v>3.5103669928254227E-2</v>
      </c>
      <c r="Q20" s="231">
        <v>3.4736569184228801E-2</v>
      </c>
      <c r="R20" s="231">
        <v>3.556561300203627E-2</v>
      </c>
      <c r="S20" s="231">
        <v>1.55994884897772E-2</v>
      </c>
      <c r="T20" s="231">
        <v>3.8852861191728302E-2</v>
      </c>
      <c r="U20" s="231">
        <v>9.4142489999013146E-3</v>
      </c>
      <c r="V20" s="231">
        <v>7.9793096732361773E-3</v>
      </c>
      <c r="W20" s="231">
        <v>7.3868795095371554E-3</v>
      </c>
      <c r="DA20" s="73" t="s">
        <v>2776</v>
      </c>
    </row>
    <row r="21" spans="1:105" ht="12" customHeight="1" x14ac:dyDescent="0.25">
      <c r="A21" s="46" t="s">
        <v>70</v>
      </c>
      <c r="B21" s="231">
        <v>0.36919834066527318</v>
      </c>
      <c r="C21" s="231">
        <v>0.33213717324442499</v>
      </c>
      <c r="D21" s="231">
        <v>0.25824594409509738</v>
      </c>
      <c r="E21" s="231">
        <v>0.21530030132283839</v>
      </c>
      <c r="F21" s="231">
        <v>0.18020535484029779</v>
      </c>
      <c r="G21" s="231">
        <v>7.1953274874936871E-2</v>
      </c>
      <c r="H21" s="231">
        <v>0.1094033026928156</v>
      </c>
      <c r="I21" s="231">
        <v>0.1098411673188949</v>
      </c>
      <c r="J21" s="231">
        <v>7.3270576121831452E-2</v>
      </c>
      <c r="K21" s="231">
        <v>7.446386510902632E-2</v>
      </c>
      <c r="L21" s="231">
        <v>7.2456354859460587E-2</v>
      </c>
      <c r="M21" s="231">
        <v>0</v>
      </c>
      <c r="N21" s="231">
        <v>0</v>
      </c>
      <c r="O21" s="231">
        <v>3.59419641354723E-2</v>
      </c>
      <c r="P21" s="231">
        <v>3.6293692711958939E-2</v>
      </c>
      <c r="Q21" s="231">
        <v>3.6108922321167067E-2</v>
      </c>
      <c r="R21" s="231">
        <v>3.6498100853687647E-2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1.4254331853701509E-4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1.6020920940663961</v>
      </c>
      <c r="C23" s="231">
        <v>1.4996357324804961</v>
      </c>
      <c r="D23" s="231">
        <v>1.131007170737317</v>
      </c>
      <c r="E23" s="231">
        <v>1.2295218125556791</v>
      </c>
      <c r="F23" s="231">
        <v>1.15040827473411</v>
      </c>
      <c r="G23" s="231">
        <v>1.121040647522912</v>
      </c>
      <c r="H23" s="231">
        <v>1.06238756593072</v>
      </c>
      <c r="I23" s="231">
        <v>0.96131890248347518</v>
      </c>
      <c r="J23" s="231">
        <v>0.75415662648210091</v>
      </c>
      <c r="K23" s="231">
        <v>0.49459574606747309</v>
      </c>
      <c r="L23" s="231">
        <v>0.52223982690903281</v>
      </c>
      <c r="M23" s="231">
        <v>0.45096518490111431</v>
      </c>
      <c r="N23" s="231">
        <v>0.41527210680493648</v>
      </c>
      <c r="O23" s="231">
        <v>0.39127637666426518</v>
      </c>
      <c r="P23" s="231">
        <v>0.34174232993775239</v>
      </c>
      <c r="Q23" s="231">
        <v>0.29926888577392291</v>
      </c>
      <c r="R23" s="231">
        <v>0.32393575240455802</v>
      </c>
      <c r="S23" s="231">
        <v>0.32846137236398731</v>
      </c>
      <c r="T23" s="231">
        <v>0.19937980763265981</v>
      </c>
      <c r="U23" s="231">
        <v>0.20743439617450199</v>
      </c>
      <c r="V23" s="231">
        <v>0.20102345077343881</v>
      </c>
      <c r="W23" s="231">
        <v>0.2203506685230775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1.351941476797278E-2</v>
      </c>
      <c r="C25" s="231">
        <v>1.871976567159048E-2</v>
      </c>
      <c r="D25" s="231">
        <v>1.8719765671419971E-2</v>
      </c>
      <c r="E25" s="231">
        <v>2.0801403614235991E-2</v>
      </c>
      <c r="F25" s="231">
        <v>1.8719765671578702E-2</v>
      </c>
      <c r="G25" s="231">
        <v>1.8719765671380281E-2</v>
      </c>
      <c r="H25" s="231">
        <v>1.9760584642808089E-2</v>
      </c>
      <c r="I25" s="231">
        <v>0.12999754072923331</v>
      </c>
      <c r="J25" s="231">
        <v>0.1268788277659427</v>
      </c>
      <c r="K25" s="231">
        <v>5.2003509033905866E-3</v>
      </c>
      <c r="L25" s="231">
        <v>0.1050403491345898</v>
      </c>
      <c r="M25" s="231">
        <v>9.3598828353673863E-2</v>
      </c>
      <c r="N25" s="231">
        <v>8.735765847956159E-2</v>
      </c>
      <c r="O25" s="231">
        <v>8.9439296422011844E-2</v>
      </c>
      <c r="P25" s="231">
        <v>6.6559998819441218E-2</v>
      </c>
      <c r="Q25" s="231">
        <v>6.6559998819241808E-2</v>
      </c>
      <c r="R25" s="231">
        <v>3.535789339936711E-2</v>
      </c>
      <c r="S25" s="231">
        <v>2.0090052517468239E-2</v>
      </c>
      <c r="T25" s="231">
        <v>1.166615796587079E-2</v>
      </c>
      <c r="U25" s="231">
        <v>1.7405638120389651E-2</v>
      </c>
      <c r="V25" s="231">
        <v>1.9412396999063029E-2</v>
      </c>
      <c r="W25" s="231">
        <v>1.351192686003809E-2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0.44540660160926371</v>
      </c>
      <c r="F26" s="231">
        <v>0.34987236292277241</v>
      </c>
      <c r="G26" s="231">
        <v>0.32921317094829877</v>
      </c>
      <c r="H26" s="231">
        <v>0.13943211678876341</v>
      </c>
      <c r="I26" s="231">
        <v>0.1471798947452736</v>
      </c>
      <c r="J26" s="231">
        <v>6.7131916495412669E-2</v>
      </c>
      <c r="K26" s="231">
        <v>6.3260351385298952E-2</v>
      </c>
      <c r="L26" s="231">
        <v>0.10457408759039211</v>
      </c>
      <c r="M26" s="231">
        <v>0.101989945689726</v>
      </c>
      <c r="N26" s="231">
        <v>4.3893230363625767E-2</v>
      </c>
      <c r="O26" s="231">
        <v>8.9083179413196281E-2</v>
      </c>
      <c r="P26" s="231">
        <v>5.4225150217478223E-2</v>
      </c>
      <c r="Q26" s="231">
        <v>5.6804644377820658E-2</v>
      </c>
      <c r="R26" s="231">
        <v>6.1968280436552232E-2</v>
      </c>
      <c r="S26" s="231">
        <v>6.3883148171703499E-2</v>
      </c>
      <c r="T26" s="231">
        <v>4.3958298684040609E-2</v>
      </c>
      <c r="U26" s="231">
        <v>4.2182863063532167E-2</v>
      </c>
      <c r="V26" s="231">
        <v>2.3782471384173321E-2</v>
      </c>
      <c r="W26" s="231">
        <v>1.6081170801028469E-3</v>
      </c>
      <c r="DA26" s="73" t="s">
        <v>2782</v>
      </c>
    </row>
    <row r="27" spans="1:105" ht="12" customHeight="1" x14ac:dyDescent="0.25">
      <c r="A27" s="57" t="s">
        <v>2721</v>
      </c>
      <c r="B27" s="263">
        <v>16.94390124801766</v>
      </c>
      <c r="C27" s="263">
        <v>15.33989903072689</v>
      </c>
      <c r="D27" s="263">
        <v>12.0965191001885</v>
      </c>
      <c r="E27" s="263">
        <v>15.930045257044529</v>
      </c>
      <c r="F27" s="263">
        <v>14.448029815640121</v>
      </c>
      <c r="G27" s="263">
        <v>13.006086643474839</v>
      </c>
      <c r="H27" s="263">
        <v>11.18023748631146</v>
      </c>
      <c r="I27" s="263">
        <v>10.6658354938382</v>
      </c>
      <c r="J27" s="263">
        <v>8.2101360076451311</v>
      </c>
      <c r="K27" s="263">
        <v>5.3407978150343212</v>
      </c>
      <c r="L27" s="263">
        <v>6.3070742964998283</v>
      </c>
      <c r="M27" s="263">
        <v>5.1224244137502488</v>
      </c>
      <c r="N27" s="263">
        <v>4.37572227445684</v>
      </c>
      <c r="O27" s="263">
        <v>4.8140498756536871</v>
      </c>
      <c r="P27" s="263">
        <v>4.0147040975273089</v>
      </c>
      <c r="Q27" s="263">
        <v>3.7105826347358661</v>
      </c>
      <c r="R27" s="263">
        <v>3.7094293322618221</v>
      </c>
      <c r="S27" s="263">
        <v>3.5495176454812789</v>
      </c>
      <c r="T27" s="263">
        <v>2.2906103569689908</v>
      </c>
      <c r="U27" s="263">
        <v>2.356212107001376</v>
      </c>
      <c r="V27" s="263">
        <v>2.1311221883554272</v>
      </c>
      <c r="W27" s="263">
        <v>2.1145656860644961</v>
      </c>
      <c r="DA27" s="70" t="s">
        <v>2783</v>
      </c>
    </row>
    <row r="28" spans="1:105" ht="12" customHeight="1" x14ac:dyDescent="0.25">
      <c r="A28" s="46" t="s">
        <v>30</v>
      </c>
      <c r="B28" s="231">
        <v>0.39654294508942628</v>
      </c>
      <c r="C28" s="231">
        <v>0.33620580759244761</v>
      </c>
      <c r="D28" s="231">
        <v>0.41921565066046718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0.36042235615902529</v>
      </c>
      <c r="G30" s="231">
        <v>0.35978441204388439</v>
      </c>
      <c r="H30" s="231">
        <v>0.36468512710468148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0.33103075964881612</v>
      </c>
      <c r="T30" s="231">
        <v>8.1030817344932102E-2</v>
      </c>
      <c r="U30" s="231">
        <v>0.27654559423881631</v>
      </c>
      <c r="V30" s="231">
        <v>0.23479001773051711</v>
      </c>
      <c r="W30" s="231">
        <v>0.28846340796166081</v>
      </c>
      <c r="DA30" s="73" t="s">
        <v>2786</v>
      </c>
    </row>
    <row r="31" spans="1:105" ht="12" customHeight="1" x14ac:dyDescent="0.25">
      <c r="A31" s="46" t="s">
        <v>160</v>
      </c>
      <c r="B31" s="231">
        <v>1.623115011498228</v>
      </c>
      <c r="C31" s="231">
        <v>1.0894117901337499</v>
      </c>
      <c r="D31" s="231">
        <v>1.090430444201125</v>
      </c>
      <c r="E31" s="231">
        <v>1.5605687845658991</v>
      </c>
      <c r="F31" s="231">
        <v>1.3108872394044699</v>
      </c>
      <c r="G31" s="231">
        <v>1.0597175799722409</v>
      </c>
      <c r="H31" s="231">
        <v>0.80757974590780524</v>
      </c>
      <c r="I31" s="231">
        <v>0.52737463685244723</v>
      </c>
      <c r="J31" s="231">
        <v>0.52970836871575833</v>
      </c>
      <c r="K31" s="231">
        <v>0.54713545801722729</v>
      </c>
      <c r="L31" s="231">
        <v>0.25927714590466011</v>
      </c>
      <c r="M31" s="231">
        <v>0.2608359916866918</v>
      </c>
      <c r="N31" s="231">
        <v>0.266289749487295</v>
      </c>
      <c r="O31" s="231">
        <v>0.25934488903323372</v>
      </c>
      <c r="P31" s="231">
        <v>0.26395259503745011</v>
      </c>
      <c r="Q31" s="231">
        <v>0.26119227982756649</v>
      </c>
      <c r="R31" s="231">
        <v>0.26742605161146521</v>
      </c>
      <c r="S31" s="231">
        <v>0.11729615383659391</v>
      </c>
      <c r="T31" s="231">
        <v>0.29214362934549543</v>
      </c>
      <c r="U31" s="231">
        <v>7.0787910749257943E-2</v>
      </c>
      <c r="V31" s="231">
        <v>5.9998270812218167E-2</v>
      </c>
      <c r="W31" s="231">
        <v>5.5543651696712083E-2</v>
      </c>
      <c r="DA31" s="73" t="s">
        <v>2787</v>
      </c>
    </row>
    <row r="32" spans="1:105" ht="12" customHeight="1" x14ac:dyDescent="0.25">
      <c r="A32" s="46" t="s">
        <v>70</v>
      </c>
      <c r="B32" s="231">
        <v>2.776087523079267</v>
      </c>
      <c r="C32" s="231">
        <v>2.497416052664811</v>
      </c>
      <c r="D32" s="231">
        <v>1.941810848868905</v>
      </c>
      <c r="E32" s="231">
        <v>1.6188926503313421</v>
      </c>
      <c r="F32" s="231">
        <v>1.3550056488953159</v>
      </c>
      <c r="G32" s="231">
        <v>0.54103327838654458</v>
      </c>
      <c r="H32" s="231">
        <v>0.82262867986328647</v>
      </c>
      <c r="I32" s="231">
        <v>0.82592108503246009</v>
      </c>
      <c r="J32" s="231">
        <v>0.55093837045454042</v>
      </c>
      <c r="K32" s="231">
        <v>0.55991098572364006</v>
      </c>
      <c r="L32" s="231">
        <v>0.54481605288555934</v>
      </c>
      <c r="M32" s="231">
        <v>0</v>
      </c>
      <c r="N32" s="231">
        <v>0</v>
      </c>
      <c r="O32" s="231">
        <v>0.27025592263403198</v>
      </c>
      <c r="P32" s="231">
        <v>0.27290065096876831</v>
      </c>
      <c r="Q32" s="231">
        <v>0.27151131976108328</v>
      </c>
      <c r="R32" s="231">
        <v>0.27443764295753609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1.0718161066917871E-3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12.0465001688454</v>
      </c>
      <c r="C34" s="231">
        <v>11.276107142305269</v>
      </c>
      <c r="D34" s="231">
        <v>8.5043039184286702</v>
      </c>
      <c r="E34" s="231">
        <v>9.2450582444090479</v>
      </c>
      <c r="F34" s="231">
        <v>8.6501852965583996</v>
      </c>
      <c r="G34" s="231">
        <v>8.4293633304126629</v>
      </c>
      <c r="H34" s="231">
        <v>7.9883372745944499</v>
      </c>
      <c r="I34" s="231">
        <v>7.2283786705969</v>
      </c>
      <c r="J34" s="231">
        <v>5.6706777106634867</v>
      </c>
      <c r="K34" s="231">
        <v>3.718979552161191</v>
      </c>
      <c r="L34" s="231">
        <v>3.9268417754121492</v>
      </c>
      <c r="M34" s="231">
        <v>3.390911294160301</v>
      </c>
      <c r="N34" s="231">
        <v>3.1225268030909641</v>
      </c>
      <c r="O34" s="231">
        <v>2.942097370687069</v>
      </c>
      <c r="P34" s="231">
        <v>2.5696394424165621</v>
      </c>
      <c r="Q34" s="231">
        <v>2.2502718141846891</v>
      </c>
      <c r="R34" s="231">
        <v>2.4357476767342732</v>
      </c>
      <c r="S34" s="231">
        <v>2.4697768575830579</v>
      </c>
      <c r="T34" s="231">
        <v>1.4991827843148069</v>
      </c>
      <c r="U34" s="231">
        <v>1.559747094312121</v>
      </c>
      <c r="V34" s="231">
        <v>1.5115417163925879</v>
      </c>
      <c r="W34" s="231">
        <v>1.6568675267792941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0.1016555995053338</v>
      </c>
      <c r="C36" s="231">
        <v>0.14075823803061299</v>
      </c>
      <c r="D36" s="231">
        <v>0.14075823802933091</v>
      </c>
      <c r="E36" s="231">
        <v>0.1564105540993514</v>
      </c>
      <c r="F36" s="231">
        <v>0.1407582380305244</v>
      </c>
      <c r="G36" s="231">
        <v>0.1407582380290324</v>
      </c>
      <c r="H36" s="231">
        <v>0.1485843960641916</v>
      </c>
      <c r="I36" s="231">
        <v>0.97748150817558088</v>
      </c>
      <c r="J36" s="231">
        <v>0.95403118570160761</v>
      </c>
      <c r="K36" s="231">
        <v>3.9102638523571508E-2</v>
      </c>
      <c r="L36" s="231">
        <v>0.78982262522355007</v>
      </c>
      <c r="M36" s="231">
        <v>0.70379119012089364</v>
      </c>
      <c r="N36" s="231">
        <v>0.65686239356747245</v>
      </c>
      <c r="O36" s="231">
        <v>0.67251470963474258</v>
      </c>
      <c r="P36" s="231">
        <v>0.50047999112310604</v>
      </c>
      <c r="Q36" s="231">
        <v>0.50047999112160679</v>
      </c>
      <c r="R36" s="231">
        <v>0.26586415998370277</v>
      </c>
      <c r="S36" s="231">
        <v>0.15106174104480921</v>
      </c>
      <c r="T36" s="231">
        <v>8.7720533935682285E-2</v>
      </c>
      <c r="U36" s="231">
        <v>0.1308770097129299</v>
      </c>
      <c r="V36" s="231">
        <v>0.14596629281987769</v>
      </c>
      <c r="W36" s="231">
        <v>0.1015992961975941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3.3491150236388858</v>
      </c>
      <c r="F37" s="231">
        <v>2.630771036592384</v>
      </c>
      <c r="G37" s="231">
        <v>2.475429804630477</v>
      </c>
      <c r="H37" s="231">
        <v>1.0484222627770481</v>
      </c>
      <c r="I37" s="231">
        <v>1.1066795931808071</v>
      </c>
      <c r="J37" s="231">
        <v>0.50478037210973747</v>
      </c>
      <c r="K37" s="231">
        <v>0.47566918060869012</v>
      </c>
      <c r="L37" s="231">
        <v>0.78631669707390961</v>
      </c>
      <c r="M37" s="231">
        <v>0.76688593778236236</v>
      </c>
      <c r="N37" s="231">
        <v>0.330043328311109</v>
      </c>
      <c r="O37" s="231">
        <v>0.6698369836646102</v>
      </c>
      <c r="P37" s="231">
        <v>0.40773141798142271</v>
      </c>
      <c r="Q37" s="231">
        <v>0.42712722984092077</v>
      </c>
      <c r="R37" s="231">
        <v>0.46595380097484468</v>
      </c>
      <c r="S37" s="231">
        <v>0.48035213336800142</v>
      </c>
      <c r="T37" s="231">
        <v>0.33053259202807439</v>
      </c>
      <c r="U37" s="231">
        <v>0.31718268188155929</v>
      </c>
      <c r="V37" s="231">
        <v>0.1788258906002263</v>
      </c>
      <c r="W37" s="231">
        <v>1.209180342923487E-2</v>
      </c>
      <c r="DA37" s="73" t="s">
        <v>2793</v>
      </c>
    </row>
    <row r="38" spans="1:105" ht="12" customHeight="1" x14ac:dyDescent="0.25">
      <c r="A38" s="57" t="s">
        <v>2733</v>
      </c>
      <c r="B38" s="263">
        <v>3.62408187388252</v>
      </c>
      <c r="C38" s="263">
        <v>3.8325137794023401</v>
      </c>
      <c r="D38" s="263">
        <v>3.228856578722477</v>
      </c>
      <c r="E38" s="263">
        <v>3.460223989228334</v>
      </c>
      <c r="F38" s="263">
        <v>3.3027819837776722</v>
      </c>
      <c r="G38" s="263">
        <v>3.158483336961448</v>
      </c>
      <c r="H38" s="263">
        <v>3.119408559904246</v>
      </c>
      <c r="I38" s="263">
        <v>3.072984091673078</v>
      </c>
      <c r="J38" s="263">
        <v>2.3486085617157069</v>
      </c>
      <c r="K38" s="263">
        <v>1.830076993810537</v>
      </c>
      <c r="L38" s="263">
        <v>1.8749019195379659</v>
      </c>
      <c r="M38" s="263">
        <v>1.574175215847577</v>
      </c>
      <c r="N38" s="263">
        <v>1.4346398420884601</v>
      </c>
      <c r="O38" s="263">
        <v>1.5080269309626539</v>
      </c>
      <c r="P38" s="263">
        <v>1.31937692572509</v>
      </c>
      <c r="Q38" s="263">
        <v>1.1834317593150241</v>
      </c>
      <c r="R38" s="263">
        <v>1.267246020159702</v>
      </c>
      <c r="S38" s="263">
        <v>1.2813710626412831</v>
      </c>
      <c r="T38" s="263">
        <v>1.108822295157875</v>
      </c>
      <c r="U38" s="263">
        <v>1.1197253190215579</v>
      </c>
      <c r="V38" s="263">
        <v>1.0697842746820641</v>
      </c>
      <c r="W38" s="263">
        <v>1.0505362825220159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8.4971443607049792</v>
      </c>
      <c r="C39" s="263">
        <f t="shared" si="0"/>
        <v>8.3300501497814992</v>
      </c>
      <c r="D39" s="263">
        <f t="shared" si="0"/>
        <v>6.8064880002480965</v>
      </c>
      <c r="E39" s="263">
        <f t="shared" si="0"/>
        <v>7.9406787779553438</v>
      </c>
      <c r="F39" s="263">
        <f t="shared" si="0"/>
        <v>7.4070026849568951</v>
      </c>
      <c r="G39" s="263">
        <f t="shared" si="0"/>
        <v>6.8805692883865195</v>
      </c>
      <c r="H39" s="263">
        <f t="shared" si="0"/>
        <v>6.4156684689321217</v>
      </c>
      <c r="I39" s="263">
        <f t="shared" si="0"/>
        <v>6.2284665904306209</v>
      </c>
      <c r="J39" s="263">
        <f t="shared" si="0"/>
        <v>4.7851308550389611</v>
      </c>
      <c r="K39" s="263">
        <f t="shared" si="0"/>
        <v>3.4572642974665797</v>
      </c>
      <c r="L39" s="263">
        <f t="shared" si="0"/>
        <v>3.7440947440775294</v>
      </c>
      <c r="M39" s="263">
        <f t="shared" si="0"/>
        <v>3.0971706906107732</v>
      </c>
      <c r="N39" s="263">
        <f t="shared" si="0"/>
        <v>2.7602249426285925</v>
      </c>
      <c r="O39" s="263">
        <f t="shared" si="0"/>
        <v>2.9439809732472444</v>
      </c>
      <c r="P39" s="263">
        <f t="shared" si="0"/>
        <v>2.5318361216352692</v>
      </c>
      <c r="Q39" s="263">
        <f t="shared" si="0"/>
        <v>2.2961894464070505</v>
      </c>
      <c r="R39" s="263">
        <f t="shared" si="0"/>
        <v>2.392777524726549</v>
      </c>
      <c r="S39" s="263">
        <f t="shared" si="0"/>
        <v>2.369475632905977</v>
      </c>
      <c r="T39" s="263">
        <f t="shared" si="0"/>
        <v>1.8531412496520845</v>
      </c>
      <c r="U39" s="263">
        <f t="shared" si="0"/>
        <v>1.8840168991575772</v>
      </c>
      <c r="V39" s="263">
        <f t="shared" si="0"/>
        <v>1.7730052459148775</v>
      </c>
      <c r="W39" s="263">
        <f t="shared" si="0"/>
        <v>1.7506255214812421</v>
      </c>
      <c r="DA39" s="70"/>
    </row>
    <row r="40" spans="1:105" ht="12" customHeight="1" x14ac:dyDescent="0.25">
      <c r="A40" s="60" t="s">
        <v>2736</v>
      </c>
      <c r="B40" s="331">
        <v>2.5794938414281732</v>
      </c>
      <c r="C40" s="331">
        <v>2.336545964610719</v>
      </c>
      <c r="D40" s="331">
        <v>1.8418672300965351</v>
      </c>
      <c r="E40" s="331">
        <v>2.316000659978199</v>
      </c>
      <c r="F40" s="331">
        <v>2.115918830788829</v>
      </c>
      <c r="G40" s="331">
        <v>1.903811127069613</v>
      </c>
      <c r="H40" s="331">
        <v>1.671260803545904</v>
      </c>
      <c r="I40" s="331">
        <v>1.5903646236474049</v>
      </c>
      <c r="J40" s="331">
        <v>1.234340186377977</v>
      </c>
      <c r="K40" s="331">
        <v>0.79881486905954402</v>
      </c>
      <c r="L40" s="331">
        <v>0.93483351924709468</v>
      </c>
      <c r="M40" s="331">
        <v>0.75625115153958944</v>
      </c>
      <c r="N40" s="331">
        <v>0.65682356841117717</v>
      </c>
      <c r="O40" s="331">
        <v>0.71098133576387346</v>
      </c>
      <c r="P40" s="331">
        <v>0.59839822418757738</v>
      </c>
      <c r="Q40" s="331">
        <v>0.5507316107628667</v>
      </c>
      <c r="R40" s="331">
        <v>0.55077539277928111</v>
      </c>
      <c r="S40" s="331">
        <v>0.52758603190809206</v>
      </c>
      <c r="T40" s="331">
        <v>0.33938324216984389</v>
      </c>
      <c r="U40" s="331">
        <v>0.35095541219764548</v>
      </c>
      <c r="V40" s="331">
        <v>0.32062903955292887</v>
      </c>
      <c r="W40" s="331">
        <v>0.32214621115738989</v>
      </c>
      <c r="DA40" s="72" t="s">
        <v>2795</v>
      </c>
    </row>
    <row r="41" spans="1:105" ht="12" customHeight="1" x14ac:dyDescent="0.25">
      <c r="A41" s="59" t="s">
        <v>30</v>
      </c>
      <c r="B41" s="232">
        <v>6.1205222772854881E-2</v>
      </c>
      <c r="C41" s="232">
        <v>5.2060182486695188E-2</v>
      </c>
      <c r="D41" s="232">
        <v>6.5074032290942926E-2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6.5240427131388168E-2</v>
      </c>
      <c r="G42" s="297">
        <v>6.5880434322185308E-2</v>
      </c>
      <c r="H42" s="297">
        <v>6.0963870589880967E-2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5.9772563010932783E-2</v>
      </c>
      <c r="T42" s="297">
        <v>1.470209740395122E-2</v>
      </c>
      <c r="U42" s="297">
        <v>5.0827115083475372E-2</v>
      </c>
      <c r="V42" s="297">
        <v>4.1617869510711718E-2</v>
      </c>
      <c r="W42" s="297">
        <v>4.6374934596515788E-2</v>
      </c>
      <c r="DA42" s="122" t="s">
        <v>2797</v>
      </c>
    </row>
    <row r="43" spans="1:105" ht="12" customHeight="1" x14ac:dyDescent="0.25">
      <c r="A43" s="59" t="s">
        <v>160</v>
      </c>
      <c r="B43" s="297">
        <v>0.24342139099107771</v>
      </c>
      <c r="C43" s="297">
        <v>0.16390935308631491</v>
      </c>
      <c r="D43" s="297">
        <v>0.1644672341749453</v>
      </c>
      <c r="E43" s="297">
        <v>0.28517293074138012</v>
      </c>
      <c r="F43" s="297">
        <v>0.23285686552525259</v>
      </c>
      <c r="G43" s="297">
        <v>0.19042452736144561</v>
      </c>
      <c r="H43" s="297">
        <v>0.132482506405844</v>
      </c>
      <c r="I43" s="297">
        <v>9.5712625906040724E-2</v>
      </c>
      <c r="J43" s="297">
        <v>9.4891155641021838E-2</v>
      </c>
      <c r="K43" s="297">
        <v>8.8770102150612054E-2</v>
      </c>
      <c r="L43" s="297">
        <v>5.0157466223060519E-2</v>
      </c>
      <c r="M43" s="297">
        <v>5.2961396067101277E-2</v>
      </c>
      <c r="N43" s="297">
        <v>5.0611251297775293E-2</v>
      </c>
      <c r="O43" s="297">
        <v>5.2037764739581639E-2</v>
      </c>
      <c r="P43" s="297">
        <v>4.9822069727942918E-2</v>
      </c>
      <c r="Q43" s="297">
        <v>5.0653171172638747E-2</v>
      </c>
      <c r="R43" s="297">
        <v>4.8474345710360148E-2</v>
      </c>
      <c r="S43" s="297">
        <v>2.0784325564049789E-2</v>
      </c>
      <c r="T43" s="297">
        <v>5.2016860102730149E-2</v>
      </c>
      <c r="U43" s="297">
        <v>1.276751708674952E-2</v>
      </c>
      <c r="V43" s="297">
        <v>1.043656509888987E-2</v>
      </c>
      <c r="W43" s="297">
        <v>8.7628554127732912E-3</v>
      </c>
      <c r="DA43" s="122" t="s">
        <v>2798</v>
      </c>
    </row>
    <row r="44" spans="1:105" ht="12" customHeight="1" x14ac:dyDescent="0.25">
      <c r="A44" s="59" t="s">
        <v>70</v>
      </c>
      <c r="B44" s="297">
        <v>0.42944268536038788</v>
      </c>
      <c r="C44" s="297">
        <v>0.38758340543462882</v>
      </c>
      <c r="D44" s="297">
        <v>0.30210015919542488</v>
      </c>
      <c r="E44" s="297">
        <v>0.30514485016167392</v>
      </c>
      <c r="F44" s="297">
        <v>0.24827181958419109</v>
      </c>
      <c r="G44" s="297">
        <v>0.10028115709929281</v>
      </c>
      <c r="H44" s="297">
        <v>0.1392001086611048</v>
      </c>
      <c r="I44" s="297">
        <v>0.15461483299796899</v>
      </c>
      <c r="J44" s="297">
        <v>0.1018015831335356</v>
      </c>
      <c r="K44" s="297">
        <v>9.3702991830883084E-2</v>
      </c>
      <c r="L44" s="297">
        <v>0.10871359505506679</v>
      </c>
      <c r="M44" s="297">
        <v>0</v>
      </c>
      <c r="N44" s="297">
        <v>0</v>
      </c>
      <c r="O44" s="297">
        <v>5.5934372479326248E-2</v>
      </c>
      <c r="P44" s="297">
        <v>5.3132837671888922E-2</v>
      </c>
      <c r="Q44" s="297">
        <v>5.4312132433262168E-2</v>
      </c>
      <c r="R44" s="297">
        <v>5.1311479181487082E-2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1.845424542303852</v>
      </c>
      <c r="C45" s="297">
        <v>1.7329930236030811</v>
      </c>
      <c r="D45" s="297">
        <v>1.310225804435222</v>
      </c>
      <c r="E45" s="297">
        <v>1.7256828790751451</v>
      </c>
      <c r="F45" s="297">
        <v>1.569549718547997</v>
      </c>
      <c r="G45" s="297">
        <v>1.547225008286689</v>
      </c>
      <c r="H45" s="297">
        <v>1.338614317889075</v>
      </c>
      <c r="I45" s="297">
        <v>1.340037164743396</v>
      </c>
      <c r="J45" s="297">
        <v>1.0376474476034201</v>
      </c>
      <c r="K45" s="297">
        <v>0.61634177507804888</v>
      </c>
      <c r="L45" s="297">
        <v>0.77596245796896735</v>
      </c>
      <c r="M45" s="297">
        <v>0.70328975547248818</v>
      </c>
      <c r="N45" s="297">
        <v>0.60621231711340184</v>
      </c>
      <c r="O45" s="297">
        <v>0.6030091985449656</v>
      </c>
      <c r="P45" s="297">
        <v>0.49544331678774561</v>
      </c>
      <c r="Q45" s="297">
        <v>0.4457663071569658</v>
      </c>
      <c r="R45" s="297">
        <v>0.45098956788743377</v>
      </c>
      <c r="S45" s="297">
        <v>0.44702914333310939</v>
      </c>
      <c r="T45" s="297">
        <v>0.2726642846631625</v>
      </c>
      <c r="U45" s="297">
        <v>0.28736078002742071</v>
      </c>
      <c r="V45" s="297">
        <v>0.26857460494332741</v>
      </c>
      <c r="W45" s="297">
        <v>0.26700842114810081</v>
      </c>
      <c r="DA45" s="122" t="s">
        <v>2800</v>
      </c>
    </row>
    <row r="46" spans="1:105" ht="12" customHeight="1" x14ac:dyDescent="0.25">
      <c r="A46" s="60" t="s">
        <v>2743</v>
      </c>
      <c r="B46" s="331">
        <v>1.7380138091743269</v>
      </c>
      <c r="C46" s="331">
        <v>1.5734839312677411</v>
      </c>
      <c r="D46" s="331">
        <v>1.24079554828191</v>
      </c>
      <c r="E46" s="331">
        <v>1.634017941455753</v>
      </c>
      <c r="F46" s="331">
        <v>1.4820008076878259</v>
      </c>
      <c r="G46" s="331">
        <v>1.3340940707100539</v>
      </c>
      <c r="H46" s="331">
        <v>1.1468083327817531</v>
      </c>
      <c r="I46" s="331">
        <v>1.0940437567081089</v>
      </c>
      <c r="J46" s="331">
        <v>0.84215137633406845</v>
      </c>
      <c r="K46" s="331">
        <v>0.54783017314998261</v>
      </c>
      <c r="L46" s="331">
        <v>0.64694559194787682</v>
      </c>
      <c r="M46" s="331">
        <v>0.52543060994239577</v>
      </c>
      <c r="N46" s="331">
        <v>0.44883794037736341</v>
      </c>
      <c r="O46" s="331">
        <v>0.49379921657174058</v>
      </c>
      <c r="P46" s="331">
        <v>0.41180664707117298</v>
      </c>
      <c r="Q46" s="331">
        <v>0.38061151117768077</v>
      </c>
      <c r="R46" s="331">
        <v>0.38049321164342909</v>
      </c>
      <c r="S46" s="331">
        <v>0.364090335127287</v>
      </c>
      <c r="T46" s="331">
        <v>0.23495842979583051</v>
      </c>
      <c r="U46" s="331">
        <v>0.24168750274032871</v>
      </c>
      <c r="V46" s="331">
        <v>0.21859899548416459</v>
      </c>
      <c r="W46" s="331">
        <v>0.2169007189661383</v>
      </c>
      <c r="DA46" s="72" t="s">
        <v>2801</v>
      </c>
    </row>
    <row r="47" spans="1:105" ht="12" customHeight="1" x14ac:dyDescent="0.25">
      <c r="A47" s="64" t="s">
        <v>30</v>
      </c>
      <c r="B47" s="231">
        <v>4.0675232014628963E-2</v>
      </c>
      <c r="C47" s="231">
        <v>3.4486174569073567E-2</v>
      </c>
      <c r="D47" s="231">
        <v>4.3000875607389091E-2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3.6970177231930038E-2</v>
      </c>
      <c r="G49" s="231">
        <v>3.6904740372651477E-2</v>
      </c>
      <c r="H49" s="231">
        <v>3.7407429235494699E-2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3.3955346121863218E-2</v>
      </c>
      <c r="T49" s="231">
        <v>8.3117032761655871E-3</v>
      </c>
      <c r="U49" s="231">
        <v>2.8366552343405269E-2</v>
      </c>
      <c r="V49" s="231">
        <v>2.4083490991761151E-2</v>
      </c>
      <c r="W49" s="231">
        <v>2.958901725997189E-2</v>
      </c>
      <c r="DA49" s="73" t="s">
        <v>2804</v>
      </c>
    </row>
    <row r="50" spans="1:105" ht="12" customHeight="1" x14ac:dyDescent="0.25">
      <c r="A50" s="64" t="s">
        <v>160</v>
      </c>
      <c r="B50" s="231">
        <v>0.16649036503279349</v>
      </c>
      <c r="C50" s="231">
        <v>0.1117459732215626</v>
      </c>
      <c r="D50" s="231">
        <v>0.111850461250025</v>
      </c>
      <c r="E50" s="231">
        <v>0.16007471113296601</v>
      </c>
      <c r="F50" s="231">
        <v>0.1344637277452225</v>
      </c>
      <c r="G50" s="231">
        <v>0.1087001016387554</v>
      </c>
      <c r="H50" s="231">
        <v>8.2837165411446839E-2</v>
      </c>
      <c r="I50" s="231">
        <v>5.4095239817635532E-2</v>
      </c>
      <c r="J50" s="231">
        <v>5.433462141848254E-2</v>
      </c>
      <c r="K50" s="231">
        <v>5.6122198046575283E-2</v>
      </c>
      <c r="L50" s="231">
        <v>2.659524824829387E-2</v>
      </c>
      <c r="M50" s="231">
        <v>2.6755146223139611E-2</v>
      </c>
      <c r="N50" s="231">
        <v>2.73145632210668E-2</v>
      </c>
      <c r="O50" s="231">
        <v>2.6602196972275099E-2</v>
      </c>
      <c r="P50" s="231">
        <v>2.707483054979198E-2</v>
      </c>
      <c r="Q50" s="231">
        <v>2.6791692334912891E-2</v>
      </c>
      <c r="R50" s="231">
        <v>2.7431118951314139E-2</v>
      </c>
      <c r="S50" s="231">
        <v>1.203160548134611E-2</v>
      </c>
      <c r="T50" s="231">
        <v>2.9966514478133019E-2</v>
      </c>
      <c r="U50" s="231">
        <v>7.2610412799238837E-3</v>
      </c>
      <c r="V50" s="231">
        <v>6.1542983325883127E-3</v>
      </c>
      <c r="W50" s="231">
        <v>5.697367580689173E-3</v>
      </c>
      <c r="DA50" s="73" t="s">
        <v>2805</v>
      </c>
    </row>
    <row r="51" spans="1:105" ht="12" customHeight="1" x14ac:dyDescent="0.25">
      <c r="A51" s="64" t="s">
        <v>70</v>
      </c>
      <c r="B51" s="231">
        <v>0.28475605351824168</v>
      </c>
      <c r="C51" s="231">
        <v>0.25617144028698219</v>
      </c>
      <c r="D51" s="231">
        <v>0.19918046149693661</v>
      </c>
      <c r="E51" s="231">
        <v>0.16605725804592261</v>
      </c>
      <c r="F51" s="231">
        <v>0.13898915573323481</v>
      </c>
      <c r="G51" s="231">
        <v>5.5496269442002623E-2</v>
      </c>
      <c r="H51" s="231">
        <v>8.4380803717946026E-2</v>
      </c>
      <c r="I51" s="231">
        <v>8.4718520844932366E-2</v>
      </c>
      <c r="J51" s="231">
        <v>5.6512280249863843E-2</v>
      </c>
      <c r="K51" s="231">
        <v>5.7432642627679782E-2</v>
      </c>
      <c r="L51" s="231">
        <v>5.5884286004424993E-2</v>
      </c>
      <c r="M51" s="231">
        <v>0</v>
      </c>
      <c r="N51" s="231">
        <v>0</v>
      </c>
      <c r="O51" s="231">
        <v>2.7721391825512989E-2</v>
      </c>
      <c r="P51" s="231">
        <v>2.7992673763480139E-2</v>
      </c>
      <c r="Q51" s="231">
        <v>2.7850163677454E-2</v>
      </c>
      <c r="R51" s="231">
        <v>2.8150330094331402E-2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1.099411031177799E-4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1.235664876654287</v>
      </c>
      <c r="C53" s="231">
        <v>1.156642123923419</v>
      </c>
      <c r="D53" s="231">
        <v>0.87232553066098695</v>
      </c>
      <c r="E53" s="231">
        <v>0.94830810568397061</v>
      </c>
      <c r="F53" s="231">
        <v>0.88728925394877012</v>
      </c>
      <c r="G53" s="231">
        <v>0.86463853019203074</v>
      </c>
      <c r="H53" s="231">
        <v>0.81940046110759135</v>
      </c>
      <c r="I53" s="231">
        <v>0.74144801504366531</v>
      </c>
      <c r="J53" s="231">
        <v>0.58166746986106643</v>
      </c>
      <c r="K53" s="231">
        <v>0.38147282158229728</v>
      </c>
      <c r="L53" s="231">
        <v>0.40279420495958218</v>
      </c>
      <c r="M53" s="231">
        <v>0.34782135286732102</v>
      </c>
      <c r="N53" s="231">
        <v>0.3202919223767306</v>
      </c>
      <c r="O53" s="231">
        <v>0.30178444641182278</v>
      </c>
      <c r="P53" s="231">
        <v>0.26357972524429729</v>
      </c>
      <c r="Q53" s="231">
        <v>0.23082072010460519</v>
      </c>
      <c r="R53" s="231">
        <v>0.24984583159818219</v>
      </c>
      <c r="S53" s="231">
        <v>0.25333636104381391</v>
      </c>
      <c r="T53" s="231">
        <v>0.15377806701513869</v>
      </c>
      <c r="U53" s="231">
        <v>0.15999042658792359</v>
      </c>
      <c r="V53" s="231">
        <v>0.15504577946833431</v>
      </c>
      <c r="W53" s="231">
        <v>0.16995251561985061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1.0427281954374911E-2</v>
      </c>
      <c r="C55" s="231">
        <v>1.443821926670363E-2</v>
      </c>
      <c r="D55" s="231">
        <v>1.4438219266572121E-2</v>
      </c>
      <c r="E55" s="231">
        <v>1.6043749249133821E-2</v>
      </c>
      <c r="F55" s="231">
        <v>1.4438219266694551E-2</v>
      </c>
      <c r="G55" s="231">
        <v>1.443821926654151E-2</v>
      </c>
      <c r="H55" s="231">
        <v>1.5240984257837631E-2</v>
      </c>
      <c r="I55" s="231">
        <v>0.1002647698752651</v>
      </c>
      <c r="J55" s="231">
        <v>9.785936254357834E-2</v>
      </c>
      <c r="K55" s="231">
        <v>4.01093731215356E-3</v>
      </c>
      <c r="L55" s="231">
        <v>8.1015735947909256E-2</v>
      </c>
      <c r="M55" s="231">
        <v>7.2191096330218196E-2</v>
      </c>
      <c r="N55" s="231">
        <v>6.7377394027313159E-2</v>
      </c>
      <c r="O55" s="231">
        <v>6.8982924009592703E-2</v>
      </c>
      <c r="P55" s="231">
        <v>5.1336532422789537E-2</v>
      </c>
      <c r="Q55" s="231">
        <v>5.1336532422635743E-2</v>
      </c>
      <c r="R55" s="231">
        <v>2.7270908550075971E-2</v>
      </c>
      <c r="S55" s="231">
        <v>1.5495096916037039E-2</v>
      </c>
      <c r="T55" s="231">
        <v>8.9978982464972695E-3</v>
      </c>
      <c r="U55" s="231">
        <v>1.34246562733672E-2</v>
      </c>
      <c r="V55" s="231">
        <v>1.497243337773886E-2</v>
      </c>
      <c r="W55" s="231">
        <v>1.042150666538323E-2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0.34353411734376049</v>
      </c>
      <c r="F56" s="231">
        <v>0.26985027376197418</v>
      </c>
      <c r="G56" s="231">
        <v>0.2539162097980725</v>
      </c>
      <c r="H56" s="231">
        <v>0.107541489051436</v>
      </c>
      <c r="I56" s="231">
        <v>0.1135172111266111</v>
      </c>
      <c r="J56" s="231">
        <v>5.1777642261077242E-2</v>
      </c>
      <c r="K56" s="231">
        <v>4.879157358127674E-2</v>
      </c>
      <c r="L56" s="231">
        <v>8.0656116787666515E-2</v>
      </c>
      <c r="M56" s="231">
        <v>7.8663014521716867E-2</v>
      </c>
      <c r="N56" s="231">
        <v>3.3854060752252897E-2</v>
      </c>
      <c r="O56" s="231">
        <v>6.8708257352537022E-2</v>
      </c>
      <c r="P56" s="231">
        <v>4.1822885090813972E-2</v>
      </c>
      <c r="Q56" s="231">
        <v>4.381240263807297E-2</v>
      </c>
      <c r="R56" s="231">
        <v>4.7795022449525423E-2</v>
      </c>
      <c r="S56" s="231">
        <v>4.9271925564226722E-2</v>
      </c>
      <c r="T56" s="231">
        <v>3.3904246779895938E-2</v>
      </c>
      <c r="U56" s="231">
        <v>3.2534885152590967E-2</v>
      </c>
      <c r="V56" s="231">
        <v>1.8342993313741889E-2</v>
      </c>
      <c r="W56" s="231">
        <v>1.2403118402434269E-3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4.1796367101024803</v>
      </c>
      <c r="C58" s="331">
        <v>4.4200202539030382</v>
      </c>
      <c r="D58" s="331">
        <v>3.7238252218696508</v>
      </c>
      <c r="E58" s="331">
        <v>3.9906601765213918</v>
      </c>
      <c r="F58" s="331">
        <v>3.8090830464802399</v>
      </c>
      <c r="G58" s="331">
        <v>3.6426640906068521</v>
      </c>
      <c r="H58" s="331">
        <v>3.5975993326044651</v>
      </c>
      <c r="I58" s="331">
        <v>3.5440582100751068</v>
      </c>
      <c r="J58" s="331">
        <v>2.7086392923269158</v>
      </c>
      <c r="K58" s="331">
        <v>2.1106192552570531</v>
      </c>
      <c r="L58" s="331">
        <v>2.1623156328825579</v>
      </c>
      <c r="M58" s="331">
        <v>1.8154889291287879</v>
      </c>
      <c r="N58" s="331">
        <v>1.6545634338400519</v>
      </c>
      <c r="O58" s="331">
        <v>1.7392004209116301</v>
      </c>
      <c r="P58" s="331">
        <v>1.521631250376519</v>
      </c>
      <c r="Q58" s="331">
        <v>1.364846324466503</v>
      </c>
      <c r="R58" s="331">
        <v>1.4615089203038389</v>
      </c>
      <c r="S58" s="331">
        <v>1.4777992658705981</v>
      </c>
      <c r="T58" s="331">
        <v>1.2787995776864101</v>
      </c>
      <c r="U58" s="331">
        <v>1.291373984219603</v>
      </c>
      <c r="V58" s="331">
        <v>1.233777210877784</v>
      </c>
      <c r="W58" s="331">
        <v>1.211578591357714</v>
      </c>
      <c r="DA58" s="72" t="s">
        <v>2813</v>
      </c>
    </row>
    <row r="59" spans="1:105" ht="12" customHeight="1" x14ac:dyDescent="0.25">
      <c r="A59" s="132" t="s">
        <v>2759</v>
      </c>
      <c r="B59" s="318">
        <v>1.052106653835662</v>
      </c>
      <c r="C59" s="318">
        <v>1.112616488409051</v>
      </c>
      <c r="D59" s="318">
        <v>0.93736885892029143</v>
      </c>
      <c r="E59" s="318">
        <v>1.004537096433965</v>
      </c>
      <c r="F59" s="318">
        <v>0.95883013194135158</v>
      </c>
      <c r="G59" s="318">
        <v>0.91693881388120313</v>
      </c>
      <c r="H59" s="318">
        <v>0.90559502133741465</v>
      </c>
      <c r="I59" s="318">
        <v>0.89211754107440189</v>
      </c>
      <c r="J59" s="318">
        <v>0.68182419189920362</v>
      </c>
      <c r="K59" s="318">
        <v>0.53128937182561231</v>
      </c>
      <c r="L59" s="318">
        <v>0.54430248914930957</v>
      </c>
      <c r="M59" s="318">
        <v>0.45699856585252041</v>
      </c>
      <c r="N59" s="318">
        <v>0.41649007286416018</v>
      </c>
      <c r="O59" s="318">
        <v>0.43779506739714819</v>
      </c>
      <c r="P59" s="318">
        <v>0.38302811326541403</v>
      </c>
      <c r="Q59" s="318">
        <v>0.34356189282277322</v>
      </c>
      <c r="R59" s="318">
        <v>0.367893998053755</v>
      </c>
      <c r="S59" s="318">
        <v>0.37199463697355439</v>
      </c>
      <c r="T59" s="318">
        <v>0.32190203070857792</v>
      </c>
      <c r="U59" s="318">
        <v>0.32506728589681683</v>
      </c>
      <c r="V59" s="318">
        <v>0.31056890896230421</v>
      </c>
      <c r="W59" s="318">
        <v>0.3049810273058482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1.0000000000000002</v>
      </c>
      <c r="D63" s="234">
        <f t="shared" si="1"/>
        <v>1</v>
      </c>
      <c r="E63" s="234">
        <f t="shared" si="1"/>
        <v>1.0000000000000002</v>
      </c>
      <c r="F63" s="234">
        <f t="shared" si="1"/>
        <v>1.0000000000000002</v>
      </c>
      <c r="G63" s="234">
        <f t="shared" si="1"/>
        <v>0.99999999999999989</v>
      </c>
      <c r="H63" s="234">
        <f t="shared" si="1"/>
        <v>1</v>
      </c>
      <c r="I63" s="234">
        <f t="shared" si="1"/>
        <v>1</v>
      </c>
      <c r="J63" s="234">
        <f t="shared" si="1"/>
        <v>1.0000000000000002</v>
      </c>
      <c r="K63" s="234">
        <f t="shared" si="1"/>
        <v>0.99999999999999989</v>
      </c>
      <c r="L63" s="234">
        <f t="shared" si="1"/>
        <v>1</v>
      </c>
      <c r="M63" s="234">
        <f t="shared" si="1"/>
        <v>0.99999999999999989</v>
      </c>
      <c r="N63" s="234">
        <f t="shared" si="1"/>
        <v>1.0000000000000002</v>
      </c>
      <c r="O63" s="234">
        <f t="shared" si="1"/>
        <v>0.99999999999999989</v>
      </c>
      <c r="P63" s="234">
        <f t="shared" si="1"/>
        <v>0.99999999999999967</v>
      </c>
      <c r="Q63" s="234">
        <f t="shared" si="1"/>
        <v>1.0000000000000004</v>
      </c>
      <c r="R63" s="234">
        <f t="shared" si="1"/>
        <v>0.99999999999999967</v>
      </c>
      <c r="S63" s="234">
        <f t="shared" si="1"/>
        <v>0.99999999999999956</v>
      </c>
      <c r="T63" s="234">
        <f t="shared" si="1"/>
        <v>1</v>
      </c>
      <c r="U63" s="234">
        <f t="shared" si="1"/>
        <v>1</v>
      </c>
      <c r="V63" s="234">
        <f t="shared" si="1"/>
        <v>1</v>
      </c>
      <c r="W63" s="234">
        <f t="shared" si="1"/>
        <v>0.99999999999999978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1.9887995770639041E-2</v>
      </c>
      <c r="C64" s="301">
        <f t="shared" si="2"/>
        <v>2.221130980749109E-2</v>
      </c>
      <c r="D64" s="301">
        <f t="shared" si="2"/>
        <v>2.3247038966511802E-2</v>
      </c>
      <c r="E64" s="301">
        <f t="shared" si="2"/>
        <v>2.0359264168434466E-2</v>
      </c>
      <c r="F64" s="301">
        <f t="shared" si="2"/>
        <v>2.1091368194150875E-2</v>
      </c>
      <c r="G64" s="301">
        <f t="shared" si="2"/>
        <v>2.1995119647792282E-2</v>
      </c>
      <c r="H64" s="301">
        <f t="shared" si="2"/>
        <v>2.4047240314124006E-2</v>
      </c>
      <c r="I64" s="301">
        <f t="shared" si="2"/>
        <v>2.4584091691692282E-2</v>
      </c>
      <c r="J64" s="301">
        <f t="shared" si="2"/>
        <v>2.4425885033037317E-2</v>
      </c>
      <c r="K64" s="301">
        <f t="shared" si="2"/>
        <v>2.7357447187781297E-2</v>
      </c>
      <c r="L64" s="301">
        <f t="shared" si="2"/>
        <v>2.5137351032772062E-2</v>
      </c>
      <c r="M64" s="301">
        <f t="shared" si="2"/>
        <v>2.567908450488526E-2</v>
      </c>
      <c r="N64" s="301">
        <f t="shared" si="2"/>
        <v>2.6640052663847197E-2</v>
      </c>
      <c r="O64" s="301">
        <f t="shared" si="2"/>
        <v>2.600101825460735E-2</v>
      </c>
      <c r="P64" s="301">
        <f t="shared" si="2"/>
        <v>2.6725150596455235E-2</v>
      </c>
      <c r="Q64" s="301">
        <f t="shared" si="2"/>
        <v>2.6266934627877228E-2</v>
      </c>
      <c r="R64" s="301">
        <f t="shared" si="2"/>
        <v>2.7364707675294822E-2</v>
      </c>
      <c r="S64" s="301">
        <f t="shared" si="2"/>
        <v>2.8289911029532138E-2</v>
      </c>
      <c r="T64" s="301">
        <f t="shared" si="2"/>
        <v>3.3043008002413214E-2</v>
      </c>
      <c r="U64" s="301">
        <f t="shared" si="2"/>
        <v>3.2743220533011146E-2</v>
      </c>
      <c r="V64" s="301">
        <f t="shared" si="2"/>
        <v>3.3565715685791697E-2</v>
      </c>
      <c r="W64" s="301">
        <f t="shared" si="2"/>
        <v>3.3354764266252161E-2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4.1918057079955483E-3</v>
      </c>
      <c r="C65" s="235">
        <f t="shared" si="3"/>
        <v>4.6814921074426084E-3</v>
      </c>
      <c r="D65" s="235">
        <f t="shared" si="3"/>
        <v>4.8997934109419796E-3</v>
      </c>
      <c r="E65" s="235">
        <f t="shared" si="3"/>
        <v>4.2911352524433195E-3</v>
      </c>
      <c r="F65" s="235">
        <f t="shared" si="3"/>
        <v>4.4454412905799087E-3</v>
      </c>
      <c r="G65" s="235">
        <f t="shared" si="3"/>
        <v>4.6359255679134792E-3</v>
      </c>
      <c r="H65" s="235">
        <f t="shared" si="3"/>
        <v>5.0684523655772423E-3</v>
      </c>
      <c r="I65" s="235">
        <f t="shared" si="3"/>
        <v>5.1816048770112113E-3</v>
      </c>
      <c r="J65" s="235">
        <f t="shared" si="3"/>
        <v>5.1482595574304513E-3</v>
      </c>
      <c r="K65" s="235">
        <f t="shared" si="3"/>
        <v>5.7661468053622558E-3</v>
      </c>
      <c r="L65" s="235">
        <f t="shared" si="3"/>
        <v>5.2982157055072587E-3</v>
      </c>
      <c r="M65" s="235">
        <f t="shared" si="3"/>
        <v>5.4123972191602752E-3</v>
      </c>
      <c r="N65" s="235">
        <f t="shared" si="3"/>
        <v>5.6149410984125759E-3</v>
      </c>
      <c r="O65" s="235">
        <f t="shared" si="3"/>
        <v>5.4802514034252223E-3</v>
      </c>
      <c r="P65" s="235">
        <f t="shared" si="3"/>
        <v>5.6328772446064355E-3</v>
      </c>
      <c r="Q65" s="235">
        <f t="shared" si="3"/>
        <v>5.5362987690912918E-3</v>
      </c>
      <c r="R65" s="235">
        <f t="shared" si="3"/>
        <v>5.7676771030027519E-3</v>
      </c>
      <c r="S65" s="235">
        <f t="shared" si="3"/>
        <v>5.9626828112739781E-3</v>
      </c>
      <c r="T65" s="235">
        <f t="shared" si="3"/>
        <v>6.9644961287824939E-3</v>
      </c>
      <c r="U65" s="235">
        <f t="shared" si="3"/>
        <v>6.901309730317929E-3</v>
      </c>
      <c r="V65" s="235">
        <f t="shared" si="3"/>
        <v>7.0746675646611093E-3</v>
      </c>
      <c r="W65" s="235">
        <f t="shared" si="3"/>
        <v>7.0302051977774111E-3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1.6242934694091816E-2</v>
      </c>
      <c r="C66" s="235">
        <f t="shared" si="4"/>
        <v>1.8140432994557407E-2</v>
      </c>
      <c r="D66" s="235">
        <f t="shared" si="4"/>
        <v>1.8986334275146809E-2</v>
      </c>
      <c r="E66" s="235">
        <f t="shared" si="4"/>
        <v>1.6627829275580069E-2</v>
      </c>
      <c r="F66" s="235">
        <f t="shared" si="4"/>
        <v>1.7225753672594924E-2</v>
      </c>
      <c r="G66" s="235">
        <f t="shared" si="4"/>
        <v>1.7963866050055288E-2</v>
      </c>
      <c r="H66" s="235">
        <f t="shared" si="4"/>
        <v>1.9639875153839966E-2</v>
      </c>
      <c r="I66" s="235">
        <f t="shared" si="4"/>
        <v>2.0078332702143976E-2</v>
      </c>
      <c r="J66" s="235">
        <f t="shared" si="4"/>
        <v>1.9949122074067672E-2</v>
      </c>
      <c r="K66" s="235">
        <f t="shared" si="4"/>
        <v>2.2343389107323756E-2</v>
      </c>
      <c r="L66" s="235">
        <f t="shared" si="4"/>
        <v>2.0530190971307632E-2</v>
      </c>
      <c r="M66" s="235">
        <f t="shared" si="4"/>
        <v>2.0972635826516661E-2</v>
      </c>
      <c r="N66" s="235">
        <f t="shared" si="4"/>
        <v>2.1757478262583754E-2</v>
      </c>
      <c r="O66" s="235">
        <f t="shared" si="4"/>
        <v>2.1235565733223504E-2</v>
      </c>
      <c r="P66" s="235">
        <f t="shared" si="4"/>
        <v>2.1826979492264999E-2</v>
      </c>
      <c r="Q66" s="235">
        <f t="shared" si="4"/>
        <v>2.1452745097847524E-2</v>
      </c>
      <c r="R66" s="235">
        <f t="shared" si="4"/>
        <v>2.2349318896624275E-2</v>
      </c>
      <c r="S66" s="235">
        <f t="shared" si="4"/>
        <v>2.3104951481975958E-2</v>
      </c>
      <c r="T66" s="235">
        <f t="shared" si="4"/>
        <v>2.6986903419997318E-2</v>
      </c>
      <c r="U66" s="235">
        <f t="shared" si="4"/>
        <v>2.6742060835366743E-2</v>
      </c>
      <c r="V66" s="235">
        <f t="shared" si="4"/>
        <v>2.7413809522710341E-2</v>
      </c>
      <c r="W66" s="235">
        <f t="shared" si="4"/>
        <v>2.7241521164912887E-2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2.2845286313151768E-2</v>
      </c>
      <c r="C67" s="235">
        <f t="shared" si="5"/>
        <v>2.5514070788941291E-2</v>
      </c>
      <c r="D67" s="235">
        <f t="shared" si="5"/>
        <v>2.6703810039370945E-2</v>
      </c>
      <c r="E67" s="235">
        <f t="shared" si="5"/>
        <v>2.3386631031953001E-2</v>
      </c>
      <c r="F67" s="235">
        <f t="shared" si="5"/>
        <v>2.422759692270374E-2</v>
      </c>
      <c r="G67" s="235">
        <f t="shared" si="5"/>
        <v>2.5265733744154889E-2</v>
      </c>
      <c r="H67" s="235">
        <f t="shared" si="5"/>
        <v>2.762299913741767E-2</v>
      </c>
      <c r="I67" s="235">
        <f t="shared" si="5"/>
        <v>2.8239678845599397E-2</v>
      </c>
      <c r="J67" s="235">
        <f t="shared" si="5"/>
        <v>2.8057947289775384E-2</v>
      </c>
      <c r="K67" s="235">
        <f t="shared" si="5"/>
        <v>3.1425424713961009E-2</v>
      </c>
      <c r="L67" s="235">
        <f t="shared" si="5"/>
        <v>2.8875206336562216E-2</v>
      </c>
      <c r="M67" s="235">
        <f t="shared" si="5"/>
        <v>2.9497494093386593E-2</v>
      </c>
      <c r="N67" s="235">
        <f t="shared" si="5"/>
        <v>3.0601355587651292E-2</v>
      </c>
      <c r="O67" s="235">
        <f t="shared" si="5"/>
        <v>2.986729851063841E-2</v>
      </c>
      <c r="P67" s="235">
        <f t="shared" si="5"/>
        <v>3.0699107349945933E-2</v>
      </c>
      <c r="Q67" s="235">
        <f t="shared" si="5"/>
        <v>3.0172755920865435E-2</v>
      </c>
      <c r="R67" s="235">
        <f t="shared" si="5"/>
        <v>3.1433764816097609E-2</v>
      </c>
      <c r="S67" s="235">
        <f t="shared" si="5"/>
        <v>3.2496543377054675E-2</v>
      </c>
      <c r="T67" s="235">
        <f t="shared" si="5"/>
        <v>3.7956412861738995E-2</v>
      </c>
      <c r="U67" s="235">
        <f t="shared" si="5"/>
        <v>3.7612047816081837E-2</v>
      </c>
      <c r="V67" s="235">
        <f t="shared" si="5"/>
        <v>3.8556845747112753E-2</v>
      </c>
      <c r="W67" s="235">
        <f t="shared" si="5"/>
        <v>3.8314526428810156E-2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0.14639602783632286</v>
      </c>
      <c r="C68" s="302">
        <f t="shared" si="6"/>
        <v>0.13892609142715029</v>
      </c>
      <c r="D68" s="302">
        <f t="shared" si="6"/>
        <v>0.13557400142455039</v>
      </c>
      <c r="E68" s="302">
        <f t="shared" si="6"/>
        <v>0.13802848743196858</v>
      </c>
      <c r="F68" s="302">
        <f t="shared" si="6"/>
        <v>0.1363074814509431</v>
      </c>
      <c r="G68" s="302">
        <f t="shared" si="6"/>
        <v>0.13404525581878488</v>
      </c>
      <c r="H68" s="302">
        <f t="shared" si="6"/>
        <v>0.13098535516095036</v>
      </c>
      <c r="I68" s="302">
        <f t="shared" si="6"/>
        <v>0.12888556305684259</v>
      </c>
      <c r="J68" s="302">
        <f t="shared" si="6"/>
        <v>0.13027413453670864</v>
      </c>
      <c r="K68" s="302">
        <f t="shared" si="6"/>
        <v>0.12357731693043053</v>
      </c>
      <c r="L68" s="302">
        <f t="shared" si="6"/>
        <v>0.12617067595420864</v>
      </c>
      <c r="M68" s="302">
        <f t="shared" si="6"/>
        <v>0.12493477910698689</v>
      </c>
      <c r="N68" s="302">
        <f t="shared" si="6"/>
        <v>0.12474077139208493</v>
      </c>
      <c r="O68" s="302">
        <f t="shared" si="6"/>
        <v>0.12382682884697352</v>
      </c>
      <c r="P68" s="302">
        <f t="shared" si="6"/>
        <v>0.12350806556541329</v>
      </c>
      <c r="Q68" s="302">
        <f t="shared" si="6"/>
        <v>0.12378700811136194</v>
      </c>
      <c r="R68" s="302">
        <f t="shared" si="6"/>
        <v>0.12224651374037201</v>
      </c>
      <c r="S68" s="302">
        <f t="shared" si="6"/>
        <v>0.11987933146357174</v>
      </c>
      <c r="T68" s="302">
        <f t="shared" si="6"/>
        <v>0.11548564320912347</v>
      </c>
      <c r="U68" s="302">
        <f t="shared" si="6"/>
        <v>0.1155134321101547</v>
      </c>
      <c r="V68" s="302">
        <f t="shared" si="6"/>
        <v>0.11604408123885195</v>
      </c>
      <c r="W68" s="302">
        <f t="shared" si="6"/>
        <v>0.11676701073577478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5.5024405096316849E-2</v>
      </c>
      <c r="C69" s="303">
        <f t="shared" si="7"/>
        <v>5.2609221058944292E-2</v>
      </c>
      <c r="D69" s="303">
        <f t="shared" si="7"/>
        <v>5.1538079391509548E-2</v>
      </c>
      <c r="E69" s="303">
        <f t="shared" si="7"/>
        <v>5.5465610842049907E-2</v>
      </c>
      <c r="F69" s="303">
        <f t="shared" si="7"/>
        <v>5.4598712459752688E-2</v>
      </c>
      <c r="G69" s="303">
        <f t="shared" si="7"/>
        <v>5.3597348745365689E-2</v>
      </c>
      <c r="H69" s="303">
        <f t="shared" si="7"/>
        <v>5.1002673098444182E-2</v>
      </c>
      <c r="I69" s="303">
        <f t="shared" si="7"/>
        <v>5.0493754226420183E-2</v>
      </c>
      <c r="J69" s="303">
        <f t="shared" si="7"/>
        <v>5.0528795570949338E-2</v>
      </c>
      <c r="K69" s="303">
        <f t="shared" si="7"/>
        <v>4.7245589384870799E-2</v>
      </c>
      <c r="L69" s="303">
        <f t="shared" si="7"/>
        <v>5.0040060829284097E-2</v>
      </c>
      <c r="M69" s="303">
        <f t="shared" si="7"/>
        <v>4.9448252751209773E-2</v>
      </c>
      <c r="N69" s="303">
        <f t="shared" si="7"/>
        <v>4.8082923655616026E-2</v>
      </c>
      <c r="O69" s="303">
        <f t="shared" si="7"/>
        <v>4.9118010770233152E-2</v>
      </c>
      <c r="P69" s="303">
        <f t="shared" si="7"/>
        <v>4.8123116359536151E-2</v>
      </c>
      <c r="Q69" s="303">
        <f t="shared" si="7"/>
        <v>4.8736822014021831E-2</v>
      </c>
      <c r="R69" s="303">
        <f t="shared" si="7"/>
        <v>4.7400825461463854E-2</v>
      </c>
      <c r="S69" s="303">
        <f t="shared" si="7"/>
        <v>4.6374040274927447E-2</v>
      </c>
      <c r="T69" s="303">
        <f t="shared" si="7"/>
        <v>4.0394084686225781E-2</v>
      </c>
      <c r="U69" s="303">
        <f t="shared" si="7"/>
        <v>4.0773050366436157E-2</v>
      </c>
      <c r="V69" s="303">
        <f t="shared" si="7"/>
        <v>3.9569173451021747E-2</v>
      </c>
      <c r="W69" s="303">
        <f t="shared" si="7"/>
        <v>3.9729850018065616E-2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0.41374119985884428</v>
      </c>
      <c r="C70" s="303">
        <f t="shared" si="8"/>
        <v>0.39558087373167727</v>
      </c>
      <c r="D70" s="303">
        <f t="shared" si="8"/>
        <v>0.38752671234769687</v>
      </c>
      <c r="E70" s="303">
        <f t="shared" si="8"/>
        <v>0.41705872767772145</v>
      </c>
      <c r="F70" s="303">
        <f t="shared" si="8"/>
        <v>0.4105403186877557</v>
      </c>
      <c r="G70" s="303">
        <f t="shared" si="8"/>
        <v>0.40301083383534558</v>
      </c>
      <c r="H70" s="303">
        <f t="shared" si="8"/>
        <v>0.38350086887483986</v>
      </c>
      <c r="I70" s="303">
        <f t="shared" si="8"/>
        <v>0.37967419043327505</v>
      </c>
      <c r="J70" s="303">
        <f t="shared" si="8"/>
        <v>0.37993767438925358</v>
      </c>
      <c r="K70" s="303">
        <f t="shared" si="8"/>
        <v>0.35525048941316312</v>
      </c>
      <c r="L70" s="303">
        <f t="shared" si="8"/>
        <v>0.37626276508173223</v>
      </c>
      <c r="M70" s="303">
        <f t="shared" si="8"/>
        <v>0.37181282357159651</v>
      </c>
      <c r="N70" s="303">
        <f t="shared" si="8"/>
        <v>0.36154659902588182</v>
      </c>
      <c r="O70" s="303">
        <f t="shared" si="8"/>
        <v>0.36932965790694522</v>
      </c>
      <c r="P70" s="303">
        <f t="shared" si="8"/>
        <v>0.36184881724189683</v>
      </c>
      <c r="Q70" s="303">
        <f t="shared" si="8"/>
        <v>0.36646341168235641</v>
      </c>
      <c r="R70" s="303">
        <f t="shared" si="8"/>
        <v>0.35641774529677644</v>
      </c>
      <c r="S70" s="303">
        <f t="shared" si="8"/>
        <v>0.34869711052878138</v>
      </c>
      <c r="T70" s="303">
        <f t="shared" si="8"/>
        <v>0.30373244446758207</v>
      </c>
      <c r="U70" s="303">
        <f t="shared" si="8"/>
        <v>0.3065819748707026</v>
      </c>
      <c r="V70" s="303">
        <f t="shared" si="8"/>
        <v>0.29752974652595188</v>
      </c>
      <c r="W70" s="303">
        <f t="shared" si="8"/>
        <v>0.29873791071276262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8.8493904735325785E-2</v>
      </c>
      <c r="C71" s="303">
        <f t="shared" si="9"/>
        <v>9.8831755437755991E-2</v>
      </c>
      <c r="D71" s="303">
        <f t="shared" si="9"/>
        <v>0.10344035042073016</v>
      </c>
      <c r="E71" s="303">
        <f t="shared" si="9"/>
        <v>9.0590867203552278E-2</v>
      </c>
      <c r="F71" s="303">
        <f t="shared" si="9"/>
        <v>9.3848447537702509E-2</v>
      </c>
      <c r="G71" s="303">
        <f t="shared" si="9"/>
        <v>9.7869792672993922E-2</v>
      </c>
      <c r="H71" s="303">
        <f t="shared" si="9"/>
        <v>0.10700093755285413</v>
      </c>
      <c r="I71" s="303">
        <f t="shared" si="9"/>
        <v>0.10938971896710263</v>
      </c>
      <c r="J71" s="303">
        <f t="shared" si="9"/>
        <v>0.10868576040129402</v>
      </c>
      <c r="K71" s="303">
        <f t="shared" si="9"/>
        <v>0.12173008045442844</v>
      </c>
      <c r="L71" s="303">
        <f t="shared" si="9"/>
        <v>0.11185150948576934</v>
      </c>
      <c r="M71" s="303">
        <f t="shared" si="9"/>
        <v>0.11426201433633337</v>
      </c>
      <c r="N71" s="303">
        <f t="shared" si="9"/>
        <v>0.1185379517255802</v>
      </c>
      <c r="O71" s="303">
        <f t="shared" si="9"/>
        <v>0.11569449526138727</v>
      </c>
      <c r="P71" s="303">
        <f t="shared" si="9"/>
        <v>0.11891660467926336</v>
      </c>
      <c r="Q71" s="303">
        <f t="shared" si="9"/>
        <v>0.11687772048302823</v>
      </c>
      <c r="R71" s="303">
        <f t="shared" si="9"/>
        <v>0.1217623868214331</v>
      </c>
      <c r="S71" s="303">
        <f t="shared" si="9"/>
        <v>0.12587918463429038</v>
      </c>
      <c r="T71" s="303">
        <f t="shared" si="9"/>
        <v>0.14702863154521895</v>
      </c>
      <c r="U71" s="303">
        <f t="shared" si="9"/>
        <v>0.14569469301948387</v>
      </c>
      <c r="V71" s="303">
        <f t="shared" si="9"/>
        <v>0.14935447897955964</v>
      </c>
      <c r="W71" s="303">
        <f t="shared" si="9"/>
        <v>0.14841582658643754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0.20748578805505005</v>
      </c>
      <c r="C72" s="303">
        <f t="shared" si="10"/>
        <v>0.21481292085943468</v>
      </c>
      <c r="D72" s="303">
        <f t="shared" si="10"/>
        <v>0.2180541274331631</v>
      </c>
      <c r="E72" s="303">
        <f t="shared" si="10"/>
        <v>0.20789202633100104</v>
      </c>
      <c r="F72" s="303">
        <f t="shared" si="10"/>
        <v>0.21046975135056087</v>
      </c>
      <c r="G72" s="303">
        <f t="shared" si="10"/>
        <v>0.21320355939391725</v>
      </c>
      <c r="H72" s="303">
        <f t="shared" si="10"/>
        <v>0.22006817254649502</v>
      </c>
      <c r="I72" s="303">
        <f t="shared" si="10"/>
        <v>0.22171615263788921</v>
      </c>
      <c r="J72" s="303">
        <f t="shared" si="10"/>
        <v>0.22143987468889995</v>
      </c>
      <c r="K72" s="303">
        <f t="shared" si="10"/>
        <v>0.22996467498700199</v>
      </c>
      <c r="L72" s="303">
        <f t="shared" si="10"/>
        <v>0.22336243001234324</v>
      </c>
      <c r="M72" s="303">
        <f t="shared" si="10"/>
        <v>0.22480913070537492</v>
      </c>
      <c r="N72" s="303">
        <f t="shared" si="10"/>
        <v>0.22806519197511302</v>
      </c>
      <c r="O72" s="303">
        <f t="shared" si="10"/>
        <v>0.22585962211002619</v>
      </c>
      <c r="P72" s="303">
        <f t="shared" si="10"/>
        <v>0.22819662017638936</v>
      </c>
      <c r="Q72" s="303">
        <f t="shared" si="10"/>
        <v>0.2267755501581083</v>
      </c>
      <c r="R72" s="303">
        <f t="shared" si="10"/>
        <v>0.2299082403168001</v>
      </c>
      <c r="S72" s="303">
        <f t="shared" si="10"/>
        <v>0.23277227758382965</v>
      </c>
      <c r="T72" s="303">
        <f t="shared" si="10"/>
        <v>0.24572451617014895</v>
      </c>
      <c r="U72" s="303">
        <f t="shared" si="10"/>
        <v>0.24514160669881072</v>
      </c>
      <c r="V72" s="303">
        <f t="shared" si="10"/>
        <v>0.24753240536307378</v>
      </c>
      <c r="W72" s="303">
        <f t="shared" si="10"/>
        <v>0.24732180900044903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6.2986844727146468E-2</v>
      </c>
      <c r="C73" s="304">
        <f t="shared" si="11"/>
        <v>6.0254170665889624E-2</v>
      </c>
      <c r="D73" s="304">
        <f t="shared" si="11"/>
        <v>5.9006458498391194E-2</v>
      </c>
      <c r="E73" s="304">
        <f t="shared" si="11"/>
        <v>6.0634371903251827E-2</v>
      </c>
      <c r="F73" s="304">
        <f t="shared" si="11"/>
        <v>6.0123767890423806E-2</v>
      </c>
      <c r="G73" s="304">
        <f t="shared" si="11"/>
        <v>5.8992111218193886E-2</v>
      </c>
      <c r="H73" s="304">
        <f t="shared" si="11"/>
        <v>5.732704435492008E-2</v>
      </c>
      <c r="I73" s="304">
        <f t="shared" si="11"/>
        <v>5.6612573982214892E-2</v>
      </c>
      <c r="J73" s="304">
        <f t="shared" si="11"/>
        <v>5.7121141401427183E-2</v>
      </c>
      <c r="K73" s="304">
        <f t="shared" si="11"/>
        <v>5.3134266267312574E-2</v>
      </c>
      <c r="L73" s="304">
        <f t="shared" si="11"/>
        <v>5.576960541565236E-2</v>
      </c>
      <c r="M73" s="304">
        <f t="shared" si="11"/>
        <v>5.4892733063745619E-2</v>
      </c>
      <c r="N73" s="304">
        <f t="shared" si="11"/>
        <v>5.427042952550782E-2</v>
      </c>
      <c r="O73" s="304">
        <f t="shared" si="11"/>
        <v>5.4545860616003361E-2</v>
      </c>
      <c r="P73" s="304">
        <f t="shared" si="11"/>
        <v>5.3934159131500826E-2</v>
      </c>
      <c r="Q73" s="304">
        <f t="shared" si="11"/>
        <v>5.4391184584370873E-2</v>
      </c>
      <c r="R73" s="304">
        <f t="shared" si="11"/>
        <v>5.2920842015243427E-2</v>
      </c>
      <c r="S73" s="304">
        <f t="shared" si="11"/>
        <v>5.1828936564351967E-2</v>
      </c>
      <c r="T73" s="304">
        <f t="shared" si="11"/>
        <v>4.5001849154293137E-2</v>
      </c>
      <c r="U73" s="304">
        <f t="shared" si="11"/>
        <v>4.5665075331459873E-2</v>
      </c>
      <c r="V73" s="304">
        <f t="shared" si="11"/>
        <v>4.4763588586471108E-2</v>
      </c>
      <c r="W73" s="304">
        <f t="shared" si="11"/>
        <v>4.5511608695543639E-2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4.2439336033261853E-2</v>
      </c>
      <c r="C74" s="304">
        <f t="shared" si="12"/>
        <v>4.0576547934693459E-2</v>
      </c>
      <c r="D74" s="304">
        <f t="shared" si="12"/>
        <v>3.9750395592220704E-2</v>
      </c>
      <c r="E74" s="304">
        <f t="shared" si="12"/>
        <v>4.2779630105868251E-2</v>
      </c>
      <c r="F74" s="304">
        <f t="shared" si="12"/>
        <v>4.2111006943316945E-2</v>
      </c>
      <c r="G74" s="304">
        <f t="shared" si="12"/>
        <v>4.1338673083605115E-2</v>
      </c>
      <c r="H74" s="304">
        <f t="shared" si="12"/>
        <v>3.9337446328235964E-2</v>
      </c>
      <c r="I74" s="304">
        <f t="shared" si="12"/>
        <v>3.8944926336685115E-2</v>
      </c>
      <c r="J74" s="304">
        <f t="shared" si="12"/>
        <v>3.8971953096773225E-2</v>
      </c>
      <c r="K74" s="304">
        <f t="shared" si="12"/>
        <v>3.6439675094792658E-2</v>
      </c>
      <c r="L74" s="304">
        <f t="shared" si="12"/>
        <v>3.8595000762688861E-2</v>
      </c>
      <c r="M74" s="304">
        <f t="shared" si="12"/>
        <v>3.8138549814266426E-2</v>
      </c>
      <c r="N74" s="304">
        <f t="shared" si="12"/>
        <v>3.7085495988741793E-2</v>
      </c>
      <c r="O74" s="304">
        <f t="shared" si="12"/>
        <v>3.7883840101759297E-2</v>
      </c>
      <c r="P74" s="304">
        <f t="shared" si="12"/>
        <v>3.7116495899867888E-2</v>
      </c>
      <c r="Q74" s="304">
        <f t="shared" si="12"/>
        <v>3.7589836055943002E-2</v>
      </c>
      <c r="R74" s="304">
        <f t="shared" si="12"/>
        <v>3.655940589438033E-2</v>
      </c>
      <c r="S74" s="304">
        <f t="shared" si="12"/>
        <v>3.5767464909482516E-2</v>
      </c>
      <c r="T74" s="304">
        <f t="shared" si="12"/>
        <v>3.1155232496453116E-2</v>
      </c>
      <c r="U74" s="304">
        <f t="shared" si="12"/>
        <v>3.1447521923651273E-2</v>
      </c>
      <c r="V74" s="304">
        <f t="shared" si="12"/>
        <v>3.0518993266839333E-2</v>
      </c>
      <c r="W74" s="304">
        <f t="shared" si="12"/>
        <v>3.0642920219061898E-2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0.10205960729464175</v>
      </c>
      <c r="C76" s="304">
        <f t="shared" si="14"/>
        <v>0.11398220225885158</v>
      </c>
      <c r="D76" s="304">
        <f t="shared" si="14"/>
        <v>0.11929727334255116</v>
      </c>
      <c r="E76" s="304">
        <f t="shared" si="14"/>
        <v>0.10447802432188097</v>
      </c>
      <c r="F76" s="304">
        <f t="shared" si="14"/>
        <v>0.1082349765168201</v>
      </c>
      <c r="G76" s="304">
        <f t="shared" si="14"/>
        <v>0.11287277509211822</v>
      </c>
      <c r="H76" s="304">
        <f t="shared" si="14"/>
        <v>0.123403681863339</v>
      </c>
      <c r="I76" s="304">
        <f t="shared" si="14"/>
        <v>0.12615865231898921</v>
      </c>
      <c r="J76" s="304">
        <f t="shared" si="14"/>
        <v>0.12534678019069956</v>
      </c>
      <c r="K76" s="304">
        <f t="shared" si="14"/>
        <v>0.14039073362489674</v>
      </c>
      <c r="L76" s="304">
        <f t="shared" si="14"/>
        <v>0.12899782383400202</v>
      </c>
      <c r="M76" s="304">
        <f t="shared" si="14"/>
        <v>0.13177784782736285</v>
      </c>
      <c r="N76" s="304">
        <f t="shared" si="14"/>
        <v>0.1367092664608634</v>
      </c>
      <c r="O76" s="304">
        <f t="shared" si="14"/>
        <v>0.13342992139226353</v>
      </c>
      <c r="P76" s="304">
        <f t="shared" si="14"/>
        <v>0.13714596514502067</v>
      </c>
      <c r="Q76" s="304">
        <f t="shared" si="14"/>
        <v>0.13479452951779441</v>
      </c>
      <c r="R76" s="304">
        <f t="shared" si="14"/>
        <v>0.14042799240717635</v>
      </c>
      <c r="S76" s="304">
        <f t="shared" si="14"/>
        <v>0.14517587610999516</v>
      </c>
      <c r="T76" s="304">
        <f t="shared" si="14"/>
        <v>0.1695674345194027</v>
      </c>
      <c r="U76" s="304">
        <f t="shared" si="14"/>
        <v>0.16802900944369956</v>
      </c>
      <c r="V76" s="304">
        <f t="shared" si="14"/>
        <v>0.17224982350976334</v>
      </c>
      <c r="W76" s="304">
        <f t="shared" si="14"/>
        <v>0.1711672800858435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2.5690651932261947E-2</v>
      </c>
      <c r="C77" s="237">
        <f t="shared" si="15"/>
        <v>2.8691831786605126E-2</v>
      </c>
      <c r="D77" s="237">
        <f t="shared" si="15"/>
        <v>3.0029752290378478E-2</v>
      </c>
      <c r="E77" s="237">
        <f t="shared" si="15"/>
        <v>2.6299420785295947E-2</v>
      </c>
      <c r="F77" s="237">
        <f t="shared" si="15"/>
        <v>2.7245128433255876E-2</v>
      </c>
      <c r="G77" s="237">
        <f t="shared" si="15"/>
        <v>2.8412564523676534E-2</v>
      </c>
      <c r="H77" s="237">
        <f t="shared" si="15"/>
        <v>3.1063425795457442E-2</v>
      </c>
      <c r="I77" s="237">
        <f t="shared" si="15"/>
        <v>3.17569125620236E-2</v>
      </c>
      <c r="J77" s="237">
        <f t="shared" si="15"/>
        <v>3.1552546458583901E-2</v>
      </c>
      <c r="K77" s="237">
        <f t="shared" si="15"/>
        <v>3.5339441015676772E-2</v>
      </c>
      <c r="L77" s="237">
        <f t="shared" si="15"/>
        <v>3.2471594590513221E-2</v>
      </c>
      <c r="M77" s="237">
        <f t="shared" si="15"/>
        <v>3.3171387884549541E-2</v>
      </c>
      <c r="N77" s="237">
        <f t="shared" si="15"/>
        <v>3.4412734613229183E-2</v>
      </c>
      <c r="O77" s="237">
        <f t="shared" si="15"/>
        <v>3.3587251202539983E-2</v>
      </c>
      <c r="P77" s="237">
        <f t="shared" si="15"/>
        <v>3.4522661294228194E-2</v>
      </c>
      <c r="Q77" s="237">
        <f t="shared" si="15"/>
        <v>3.3930753135442249E-2</v>
      </c>
      <c r="R77" s="237">
        <f t="shared" si="15"/>
        <v>3.5348819872134687E-2</v>
      </c>
      <c r="S77" s="237">
        <f t="shared" si="15"/>
        <v>3.6543966814762394E-2</v>
      </c>
      <c r="T77" s="237">
        <f t="shared" si="15"/>
        <v>4.2683859508768754E-2</v>
      </c>
      <c r="U77" s="237">
        <f t="shared" si="15"/>
        <v>4.2296604019634296E-2</v>
      </c>
      <c r="V77" s="237">
        <f t="shared" si="15"/>
        <v>4.3359075921265193E-2</v>
      </c>
      <c r="W77" s="237">
        <f t="shared" si="15"/>
        <v>4.3086575888757792E-2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0.48070857084076341</v>
      </c>
      <c r="C81" s="324">
        <f>IF(C$5=0,0,C$5/TEL_fec!C$5)</f>
        <v>0.48115404729576949</v>
      </c>
      <c r="D81" s="324">
        <f>IF(D$5=0,0,D$5/TEL_fec!D$5)</f>
        <v>0.47998126736067553</v>
      </c>
      <c r="E81" s="324">
        <f>IF(E$5=0,0,E$5/TEL_fec!E$5)</f>
        <v>0.48607810646928779</v>
      </c>
      <c r="F81" s="324">
        <f>IF(F$5=0,0,F$5/TEL_fec!F$5)</f>
        <v>0.48609419793131547</v>
      </c>
      <c r="G81" s="324">
        <f>IF(G$5=0,0,G$5/TEL_fec!G$5)</f>
        <v>0.48890163554004645</v>
      </c>
      <c r="H81" s="324">
        <f>IF(H$5=0,0,H$5/TEL_fec!H$5)</f>
        <v>0.48655849402501744</v>
      </c>
      <c r="I81" s="324">
        <f>IF(I$5=0,0,I$5/TEL_fec!I$5)</f>
        <v>0.48375014896160007</v>
      </c>
      <c r="J81" s="324">
        <f>IF(J$5=0,0,J$5/TEL_fec!J$5)</f>
        <v>0.48251413547996624</v>
      </c>
      <c r="K81" s="324">
        <f>IF(K$5=0,0,K$5/TEL_fec!K$5)</f>
        <v>0.48527925532093696</v>
      </c>
      <c r="L81" s="324">
        <f>IF(L$5=0,0,L$5/TEL_fec!L$5)</f>
        <v>0.48216836547758679</v>
      </c>
      <c r="M81" s="324">
        <f>IF(M$5=0,0,M$5/TEL_fec!M$5)</f>
        <v>0.48569584840678309</v>
      </c>
      <c r="N81" s="324">
        <f>IF(N$5=0,0,N$5/TEL_fec!N$5)</f>
        <v>0.48452985521846204</v>
      </c>
      <c r="O81" s="324">
        <f>IF(O$5=0,0,O$5/TEL_fec!O$5)</f>
        <v>0.48286607694531025</v>
      </c>
      <c r="P81" s="324">
        <f>IF(P$5=0,0,P$5/TEL_fec!P$5)</f>
        <v>0.48263566600433516</v>
      </c>
      <c r="Q81" s="324">
        <f>IF(Q$5=0,0,Q$5/TEL_fec!Q$5)</f>
        <v>0.48182377231902696</v>
      </c>
      <c r="R81" s="324">
        <f>IF(R$5=0,0,R$5/TEL_fec!R$5)</f>
        <v>0.48478476223257039</v>
      </c>
      <c r="S81" s="324">
        <f>IF(S$5=0,0,S$5/TEL_fec!S$5)</f>
        <v>0.48940907565071812</v>
      </c>
      <c r="T81" s="324">
        <f>IF(T$5=0,0,T$5/TEL_fec!T$5)</f>
        <v>0.48994016996532247</v>
      </c>
      <c r="U81" s="324">
        <f>IF(U$5=0,0,U$5/TEL_fec!U$5)</f>
        <v>0.49036602627592141</v>
      </c>
      <c r="V81" s="324">
        <f>IF(V$5=0,0,V$5/TEL_fec!V$5)</f>
        <v>0.49001429743274361</v>
      </c>
      <c r="W81" s="324">
        <f>IF(W$5=0,0,W$5/TEL_fec!W$5)</f>
        <v>0.48973475718067405</v>
      </c>
      <c r="DA81" s="95"/>
    </row>
    <row r="82" spans="1:105" ht="12" customHeight="1" x14ac:dyDescent="0.25">
      <c r="A82" s="55" t="s">
        <v>92</v>
      </c>
      <c r="B82" s="336">
        <f>IF(B$6=0,0,B$6/TEL_fec!B$6)</f>
        <v>0.48429385406057956</v>
      </c>
      <c r="C82" s="336">
        <f>IF(C$6=0,0,C$6/TEL_fec!C$6)</f>
        <v>0.48429385406057968</v>
      </c>
      <c r="D82" s="336">
        <f>IF(D$6=0,0,D$6/TEL_fec!D$6)</f>
        <v>0.48429385406057968</v>
      </c>
      <c r="E82" s="336">
        <f>IF(E$6=0,0,E$6/TEL_fec!E$6)</f>
        <v>0.48429385406057962</v>
      </c>
      <c r="F82" s="336">
        <f>IF(F$6=0,0,F$6/TEL_fec!F$6)</f>
        <v>0.48429385406057984</v>
      </c>
      <c r="G82" s="336">
        <f>IF(G$6=0,0,G$6/TEL_fec!G$6)</f>
        <v>0.48429385406057979</v>
      </c>
      <c r="H82" s="336">
        <f>IF(H$6=0,0,H$6/TEL_fec!H$6)</f>
        <v>0.48429385406057973</v>
      </c>
      <c r="I82" s="336">
        <f>IF(I$6=0,0,I$6/TEL_fec!I$6)</f>
        <v>0.48429385406057962</v>
      </c>
      <c r="J82" s="336">
        <f>IF(J$6=0,0,J$6/TEL_fec!J$6)</f>
        <v>0.48429385406057984</v>
      </c>
      <c r="K82" s="336">
        <f>IF(K$6=0,0,K$6/TEL_fec!K$6)</f>
        <v>0.48429385406057973</v>
      </c>
      <c r="L82" s="336">
        <f>IF(L$6=0,0,L$6/TEL_fec!L$6)</f>
        <v>0.48429385406057968</v>
      </c>
      <c r="M82" s="336">
        <f>IF(M$6=0,0,M$6/TEL_fec!M$6)</f>
        <v>0.48429385406057968</v>
      </c>
      <c r="N82" s="336">
        <f>IF(N$6=0,0,N$6/TEL_fec!N$6)</f>
        <v>0.48429385406057984</v>
      </c>
      <c r="O82" s="336">
        <f>IF(O$6=0,0,O$6/TEL_fec!O$6)</f>
        <v>0.48429385406057968</v>
      </c>
      <c r="P82" s="336">
        <f>IF(P$6=0,0,P$6/TEL_fec!P$6)</f>
        <v>0.48429385406057968</v>
      </c>
      <c r="Q82" s="336">
        <f>IF(Q$6=0,0,Q$6/TEL_fec!Q$6)</f>
        <v>0.48429385406057968</v>
      </c>
      <c r="R82" s="336">
        <f>IF(R$6=0,0,R$6/TEL_fec!R$6)</f>
        <v>0.48429385406057979</v>
      </c>
      <c r="S82" s="336">
        <f>IF(S$6=0,0,S$6/TEL_fec!S$6)</f>
        <v>0.48429385406057979</v>
      </c>
      <c r="T82" s="336">
        <f>IF(T$6=0,0,T$6/TEL_fec!T$6)</f>
        <v>0.48429385406057979</v>
      </c>
      <c r="U82" s="336">
        <f>IF(U$6=0,0,U$6/TEL_fec!U$6)</f>
        <v>0.4842938540605799</v>
      </c>
      <c r="V82" s="336">
        <f>IF(V$6=0,0,V$6/TEL_fec!V$6)</f>
        <v>0.48429385406057968</v>
      </c>
      <c r="W82" s="336">
        <f>IF(W$6=0,0,W$6/TEL_fec!W$6)</f>
        <v>0.48429385406057962</v>
      </c>
      <c r="DA82" s="67"/>
    </row>
    <row r="83" spans="1:105" ht="12" customHeight="1" x14ac:dyDescent="0.25">
      <c r="A83" s="202" t="s">
        <v>93</v>
      </c>
      <c r="B83" s="337">
        <f>IF(B$7=0,0,B$7/TEL_fec!B$7)</f>
        <v>0.12440381883373561</v>
      </c>
      <c r="C83" s="337">
        <f>IF(C$7=0,0,C$7/TEL_fec!C$7)</f>
        <v>0.12440381883373565</v>
      </c>
      <c r="D83" s="337">
        <f>IF(D$7=0,0,D$7/TEL_fec!D$7)</f>
        <v>0.12440381883373569</v>
      </c>
      <c r="E83" s="337">
        <f>IF(E$7=0,0,E$7/TEL_fec!E$7)</f>
        <v>0.12440381883373565</v>
      </c>
      <c r="F83" s="337">
        <f>IF(F$7=0,0,F$7/TEL_fec!F$7)</f>
        <v>0.12440381883373561</v>
      </c>
      <c r="G83" s="337">
        <f>IF(G$7=0,0,G$7/TEL_fec!G$7)</f>
        <v>0.12440381883373552</v>
      </c>
      <c r="H83" s="337">
        <f>IF(H$7=0,0,H$7/TEL_fec!H$7)</f>
        <v>0.12440381883373565</v>
      </c>
      <c r="I83" s="337">
        <f>IF(I$7=0,0,I$7/TEL_fec!I$7)</f>
        <v>0.12440381883373552</v>
      </c>
      <c r="J83" s="337">
        <f>IF(J$7=0,0,J$7/TEL_fec!J$7)</f>
        <v>0.12440381883373557</v>
      </c>
      <c r="K83" s="337">
        <f>IF(K$7=0,0,K$7/TEL_fec!K$7)</f>
        <v>0.12440381883373559</v>
      </c>
      <c r="L83" s="337">
        <f>IF(L$7=0,0,L$7/TEL_fec!L$7)</f>
        <v>0.12440381883373561</v>
      </c>
      <c r="M83" s="337">
        <f>IF(M$7=0,0,M$7/TEL_fec!M$7)</f>
        <v>0.12440381883373562</v>
      </c>
      <c r="N83" s="337">
        <f>IF(N$7=0,0,N$7/TEL_fec!N$7)</f>
        <v>0.12440381883373559</v>
      </c>
      <c r="O83" s="337">
        <f>IF(O$7=0,0,O$7/TEL_fec!O$7)</f>
        <v>0.12440381883373559</v>
      </c>
      <c r="P83" s="337">
        <f>IF(P$7=0,0,P$7/TEL_fec!P$7)</f>
        <v>0.12440381883373561</v>
      </c>
      <c r="Q83" s="337">
        <f>IF(Q$7=0,0,Q$7/TEL_fec!Q$7)</f>
        <v>0.12440381883373562</v>
      </c>
      <c r="R83" s="337">
        <f>IF(R$7=0,0,R$7/TEL_fec!R$7)</f>
        <v>0.12440381883373559</v>
      </c>
      <c r="S83" s="337">
        <f>IF(S$7=0,0,S$7/TEL_fec!S$7)</f>
        <v>0.12440381883373559</v>
      </c>
      <c r="T83" s="337">
        <f>IF(T$7=0,0,T$7/TEL_fec!T$7)</f>
        <v>0.12440381883373559</v>
      </c>
      <c r="U83" s="337">
        <f>IF(U$7=0,0,U$7/TEL_fec!U$7)</f>
        <v>0.12440381883373562</v>
      </c>
      <c r="V83" s="337">
        <f>IF(V$7=0,0,V$7/TEL_fec!V$7)</f>
        <v>0.12440381883373558</v>
      </c>
      <c r="W83" s="337">
        <f>IF(W$7=0,0,W$7/TEL_fec!W$7)</f>
        <v>0.12440381883373559</v>
      </c>
      <c r="DA83" s="174"/>
    </row>
    <row r="84" spans="1:105" ht="12" customHeight="1" x14ac:dyDescent="0.25">
      <c r="A84" s="202" t="s">
        <v>94</v>
      </c>
      <c r="B84" s="337">
        <f>IF(B$8=0,0,B$8/TEL_fec!B$8)</f>
        <v>0.67068594906949208</v>
      </c>
      <c r="C84" s="337">
        <f>IF(C$8=0,0,C$8/TEL_fec!C$8)</f>
        <v>0.67068594906949197</v>
      </c>
      <c r="D84" s="337">
        <f>IF(D$8=0,0,D$8/TEL_fec!D$8)</f>
        <v>0.67068594906949208</v>
      </c>
      <c r="E84" s="337">
        <f>IF(E$8=0,0,E$8/TEL_fec!E$8)</f>
        <v>0.67068594906949197</v>
      </c>
      <c r="F84" s="337">
        <f>IF(F$8=0,0,F$8/TEL_fec!F$8)</f>
        <v>0.67068594906949208</v>
      </c>
      <c r="G84" s="337">
        <f>IF(G$8=0,0,G$8/TEL_fec!G$8)</f>
        <v>0.67068594906949208</v>
      </c>
      <c r="H84" s="337">
        <f>IF(H$8=0,0,H$8/TEL_fec!H$8)</f>
        <v>0.67068594906949208</v>
      </c>
      <c r="I84" s="337">
        <f>IF(I$8=0,0,I$8/TEL_fec!I$8)</f>
        <v>0.67068594906949219</v>
      </c>
      <c r="J84" s="337">
        <f>IF(J$8=0,0,J$8/TEL_fec!J$8)</f>
        <v>0.67068594906949208</v>
      </c>
      <c r="K84" s="337">
        <f>IF(K$8=0,0,K$8/TEL_fec!K$8)</f>
        <v>0.67068594906949197</v>
      </c>
      <c r="L84" s="337">
        <f>IF(L$8=0,0,L$8/TEL_fec!L$8)</f>
        <v>0.67068594906949208</v>
      </c>
      <c r="M84" s="337">
        <f>IF(M$8=0,0,M$8/TEL_fec!M$8)</f>
        <v>0.67068594906949197</v>
      </c>
      <c r="N84" s="337">
        <f>IF(N$8=0,0,N$8/TEL_fec!N$8)</f>
        <v>0.67068594906949197</v>
      </c>
      <c r="O84" s="337">
        <f>IF(O$8=0,0,O$8/TEL_fec!O$8)</f>
        <v>0.6706859490694923</v>
      </c>
      <c r="P84" s="337">
        <f>IF(P$8=0,0,P$8/TEL_fec!P$8)</f>
        <v>0.67068594906949208</v>
      </c>
      <c r="Q84" s="337">
        <f>IF(Q$8=0,0,Q$8/TEL_fec!Q$8)</f>
        <v>0.6706859490694923</v>
      </c>
      <c r="R84" s="337">
        <f>IF(R$8=0,0,R$8/TEL_fec!R$8)</f>
        <v>0.6706859490694923</v>
      </c>
      <c r="S84" s="337">
        <f>IF(S$8=0,0,S$8/TEL_fec!S$8)</f>
        <v>0.67068594906949208</v>
      </c>
      <c r="T84" s="337">
        <f>IF(T$8=0,0,T$8/TEL_fec!T$8)</f>
        <v>0.67068594906949208</v>
      </c>
      <c r="U84" s="337">
        <f>IF(U$8=0,0,U$8/TEL_fec!U$8)</f>
        <v>0.67068594906949186</v>
      </c>
      <c r="V84" s="337">
        <f>IF(V$8=0,0,V$8/TEL_fec!V$8)</f>
        <v>0.67068594906949186</v>
      </c>
      <c r="W84" s="337">
        <f>IF(W$8=0,0,W$8/TEL_fec!W$8)</f>
        <v>0.67068594906949242</v>
      </c>
      <c r="DA84" s="174"/>
    </row>
    <row r="85" spans="1:105" ht="12" customHeight="1" x14ac:dyDescent="0.25">
      <c r="A85" s="202" t="s">
        <v>95</v>
      </c>
      <c r="B85" s="337">
        <f>IF(B$9=0,0,B$9/TEL_fec!B$9)</f>
        <v>0.48213275479679391</v>
      </c>
      <c r="C85" s="337">
        <f>IF(C$9=0,0,C$9/TEL_fec!C$9)</f>
        <v>0.48213275479679402</v>
      </c>
      <c r="D85" s="337">
        <f>IF(D$9=0,0,D$9/TEL_fec!D$9)</f>
        <v>0.48213275479679407</v>
      </c>
      <c r="E85" s="337">
        <f>IF(E$9=0,0,E$9/TEL_fec!E$9)</f>
        <v>0.48213275479679396</v>
      </c>
      <c r="F85" s="337">
        <f>IF(F$9=0,0,F$9/TEL_fec!F$9)</f>
        <v>0.48213275479679402</v>
      </c>
      <c r="G85" s="337">
        <f>IF(G$9=0,0,G$9/TEL_fec!G$9)</f>
        <v>0.48213275479679385</v>
      </c>
      <c r="H85" s="337">
        <f>IF(H$9=0,0,H$9/TEL_fec!H$9)</f>
        <v>0.48213275479679407</v>
      </c>
      <c r="I85" s="337">
        <f>IF(I$9=0,0,I$9/TEL_fec!I$9)</f>
        <v>0.48213275479679391</v>
      </c>
      <c r="J85" s="337">
        <f>IF(J$9=0,0,J$9/TEL_fec!J$9)</f>
        <v>0.48213275479679402</v>
      </c>
      <c r="K85" s="337">
        <f>IF(K$9=0,0,K$9/TEL_fec!K$9)</f>
        <v>0.48213275479679396</v>
      </c>
      <c r="L85" s="337">
        <f>IF(L$9=0,0,L$9/TEL_fec!L$9)</f>
        <v>0.48213275479679413</v>
      </c>
      <c r="M85" s="337">
        <f>IF(M$9=0,0,M$9/TEL_fec!M$9)</f>
        <v>0.48213275479679396</v>
      </c>
      <c r="N85" s="337">
        <f>IF(N$9=0,0,N$9/TEL_fec!N$9)</f>
        <v>0.48213275479679407</v>
      </c>
      <c r="O85" s="337">
        <f>IF(O$9=0,0,O$9/TEL_fec!O$9)</f>
        <v>0.48213275479679402</v>
      </c>
      <c r="P85" s="337">
        <f>IF(P$9=0,0,P$9/TEL_fec!P$9)</f>
        <v>0.48213275479679402</v>
      </c>
      <c r="Q85" s="337">
        <f>IF(Q$9=0,0,Q$9/TEL_fec!Q$9)</f>
        <v>0.48213275479679391</v>
      </c>
      <c r="R85" s="337">
        <f>IF(R$9=0,0,R$9/TEL_fec!R$9)</f>
        <v>0.48213275479679402</v>
      </c>
      <c r="S85" s="337">
        <f>IF(S$9=0,0,S$9/TEL_fec!S$9)</f>
        <v>0.48213275479679407</v>
      </c>
      <c r="T85" s="337">
        <f>IF(T$9=0,0,T$9/TEL_fec!T$9)</f>
        <v>0.48213275479679385</v>
      </c>
      <c r="U85" s="337">
        <f>IF(U$9=0,0,U$9/TEL_fec!U$9)</f>
        <v>0.48213275479679402</v>
      </c>
      <c r="V85" s="337">
        <f>IF(V$9=0,0,V$9/TEL_fec!V$9)</f>
        <v>0.48213275479679402</v>
      </c>
      <c r="W85" s="337">
        <f>IF(W$9=0,0,W$9/TEL_fec!W$9)</f>
        <v>0.48213275479679396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0.67286439563280032</v>
      </c>
      <c r="C86" s="338">
        <f>IF(C$10=0,0,C$10/TEL_fec!C$10)</f>
        <v>0.67934888138775884</v>
      </c>
      <c r="D86" s="338">
        <f>IF(D$10=0,0,D$10/TEL_fec!D$10)</f>
        <v>0.68034920033907254</v>
      </c>
      <c r="E86" s="338">
        <f>IF(E$10=0,0,E$10/TEL_fec!E$10)</f>
        <v>0.67356040170124221</v>
      </c>
      <c r="F86" s="338">
        <f>IF(F$10=0,0,F$10/TEL_fec!F$10)</f>
        <v>0.67582746295453155</v>
      </c>
      <c r="G86" s="338">
        <f>IF(G$10=0,0,G$10/TEL_fec!G$10)</f>
        <v>0.67881501484497508</v>
      </c>
      <c r="H86" s="338">
        <f>IF(H$10=0,0,H$10/TEL_fec!H$10)</f>
        <v>0.68468233398922618</v>
      </c>
      <c r="I86" s="338">
        <f>IF(I$10=0,0,I$10/TEL_fec!I$10)</f>
        <v>0.68889576852142043</v>
      </c>
      <c r="J86" s="338">
        <f>IF(J$10=0,0,J$10/TEL_fec!J$10)</f>
        <v>0.68651548089088532</v>
      </c>
      <c r="K86" s="338">
        <f>IF(K$10=0,0,K$10/TEL_fec!K$10)</f>
        <v>0.69489598641465267</v>
      </c>
      <c r="L86" s="338">
        <f>IF(L$10=0,0,L$10/TEL_fec!L$10)</f>
        <v>0.69277744641642658</v>
      </c>
      <c r="M86" s="338">
        <f>IF(M$10=0,0,M$10/TEL_fec!M$10)</f>
        <v>0.69333358858162475</v>
      </c>
      <c r="N86" s="338">
        <f>IF(N$10=0,0,N$10/TEL_fec!N$10)</f>
        <v>0.69509515449675741</v>
      </c>
      <c r="O86" s="338">
        <f>IF(O$10=0,0,O$10/TEL_fec!O$10)</f>
        <v>0.6952451948843088</v>
      </c>
      <c r="P86" s="338">
        <f>IF(P$10=0,0,P$10/TEL_fec!P$10)</f>
        <v>0.69645938221073844</v>
      </c>
      <c r="Q86" s="338">
        <f>IF(Q$10=0,0,Q$10/TEL_fec!Q$10)</f>
        <v>0.69453471386309318</v>
      </c>
      <c r="R86" s="338">
        <f>IF(R$10=0,0,R$10/TEL_fec!R$10)</f>
        <v>0.69878787937574727</v>
      </c>
      <c r="S86" s="338">
        <f>IF(S$10=0,0,S$10/TEL_fec!S$10)</f>
        <v>0.70763735121634086</v>
      </c>
      <c r="T86" s="338">
        <f>IF(T$10=0,0,T$10/TEL_fec!T$10)</f>
        <v>0.73220372065371753</v>
      </c>
      <c r="U86" s="338">
        <f>IF(U$10=0,0,U$10/TEL_fec!U$10)</f>
        <v>0.74051972260988219</v>
      </c>
      <c r="V86" s="338">
        <f>IF(V$10=0,0,V$10/TEL_fec!V$10)</f>
        <v>0.74466768931989868</v>
      </c>
      <c r="W86" s="338">
        <f>IF(W$10=0,0,W$10/TEL_fec!W$10)</f>
        <v>0.73931296321530371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0.52538881893376976</v>
      </c>
      <c r="C87" s="351">
        <f>IF(C$16=0,0,C$16/TEL_fec!C$16)</f>
        <v>0.52608891075542097</v>
      </c>
      <c r="D87" s="351">
        <f>IF(D$16=0,0,D$16/TEL_fec!D$16)</f>
        <v>0.52412204508000526</v>
      </c>
      <c r="E87" s="351">
        <f>IF(E$16=0,0,E$16/TEL_fec!E$16)</f>
        <v>0.53775809223868276</v>
      </c>
      <c r="F87" s="351">
        <f>IF(F$16=0,0,F$16/TEL_fec!F$16)</f>
        <v>0.53763905106730892</v>
      </c>
      <c r="G87" s="351">
        <f>IF(G$16=0,0,G$16/TEL_fec!G$16)</f>
        <v>0.54279193330657216</v>
      </c>
      <c r="H87" s="351">
        <f>IF(H$16=0,0,H$16/TEL_fec!H$16)</f>
        <v>0.53757327958051226</v>
      </c>
      <c r="I87" s="351">
        <f>IF(I$16=0,0,I$16/TEL_fec!I$16)</f>
        <v>0.53103586780915502</v>
      </c>
      <c r="J87" s="351">
        <f>IF(J$16=0,0,J$16/TEL_fec!J$16)</f>
        <v>0.52818447465710605</v>
      </c>
      <c r="K87" s="351">
        <f>IF(K$16=0,0,K$16/TEL_fec!K$16)</f>
        <v>0.53481556885256987</v>
      </c>
      <c r="L87" s="351">
        <f>IF(L$16=0,0,L$16/TEL_fec!L$16)</f>
        <v>0.52772887778495015</v>
      </c>
      <c r="M87" s="351">
        <f>IF(M$16=0,0,M$16/TEL_fec!M$16)</f>
        <v>0.5345179894208465</v>
      </c>
      <c r="N87" s="351">
        <f>IF(N$16=0,0,N$16/TEL_fec!N$16)</f>
        <v>0.5312986556981325</v>
      </c>
      <c r="O87" s="351">
        <f>IF(O$16=0,0,O$16/TEL_fec!O$16)</f>
        <v>0.52894121809473316</v>
      </c>
      <c r="P87" s="351">
        <f>IF(P$16=0,0,P$16/TEL_fec!P$16)</f>
        <v>0.52814290221562366</v>
      </c>
      <c r="Q87" s="351">
        <f>IF(Q$16=0,0,Q$16/TEL_fec!Q$16)</f>
        <v>0.52686423270991778</v>
      </c>
      <c r="R87" s="351">
        <f>IF(R$16=0,0,R$16/TEL_fec!R$16)</f>
        <v>0.53307203977384232</v>
      </c>
      <c r="S87" s="351">
        <f>IF(S$16=0,0,S$16/TEL_fec!S$16)</f>
        <v>0.54259344450448921</v>
      </c>
      <c r="T87" s="351">
        <f>IF(T$16=0,0,T$16/TEL_fec!T$16)</f>
        <v>0.54119558412826196</v>
      </c>
      <c r="U87" s="351">
        <f>IF(U$16=0,0,U$16/TEL_fec!U$16)</f>
        <v>0.54090398399318351</v>
      </c>
      <c r="V87" s="351">
        <f>IF(V$16=0,0,V$16/TEL_fec!V$16)</f>
        <v>0.53866308648245775</v>
      </c>
      <c r="W87" s="351">
        <f>IF(W$16=0,0,W$16/TEL_fec!W$16)</f>
        <v>0.53851317955547851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0.46476703213371962</v>
      </c>
      <c r="C88" s="351">
        <f>IF(C$27=0,0,C$27/TEL_fec!C$27)</f>
        <v>0.46538634412979552</v>
      </c>
      <c r="D88" s="351">
        <f>IF(D$27=0,0,D$27/TEL_fec!D$27)</f>
        <v>0.46364642449385085</v>
      </c>
      <c r="E88" s="351">
        <f>IF(E$27=0,0,E$27/TEL_fec!E$27)</f>
        <v>0.4757090815957577</v>
      </c>
      <c r="F88" s="351">
        <f>IF(F$27=0,0,F$27/TEL_fec!F$27)</f>
        <v>0.4756037759441577</v>
      </c>
      <c r="G88" s="351">
        <f>IF(G$27=0,0,G$27/TEL_fec!G$27)</f>
        <v>0.48016209484812133</v>
      </c>
      <c r="H88" s="351">
        <f>IF(H$27=0,0,H$27/TEL_fec!H$27)</f>
        <v>0.47554559347506842</v>
      </c>
      <c r="I88" s="351">
        <f>IF(I$27=0,0,I$27/TEL_fec!I$27)</f>
        <v>0.46976249844656015</v>
      </c>
      <c r="J88" s="351">
        <f>IF(J$27=0,0,J$27/TEL_fec!J$27)</f>
        <v>0.46724011219667061</v>
      </c>
      <c r="K88" s="351">
        <f>IF(K$27=0,0,K$27/TEL_fec!K$27)</f>
        <v>0.47310608013881167</v>
      </c>
      <c r="L88" s="351">
        <f>IF(L$27=0,0,L$27/TEL_fec!L$27)</f>
        <v>0.46683708419437864</v>
      </c>
      <c r="M88" s="351">
        <f>IF(M$27=0,0,M$27/TEL_fec!M$27)</f>
        <v>0.4728428367953641</v>
      </c>
      <c r="N88" s="351">
        <f>IF(N$27=0,0,N$27/TEL_fec!N$27)</f>
        <v>0.46999496465604002</v>
      </c>
      <c r="O88" s="351">
        <f>IF(O$27=0,0,O$27/TEL_fec!O$27)</f>
        <v>0.46790953908380251</v>
      </c>
      <c r="P88" s="351">
        <f>IF(P$27=0,0,P$27/TEL_fec!P$27)</f>
        <v>0.46720333657535945</v>
      </c>
      <c r="Q88" s="351">
        <f>IF(Q$27=0,0,Q$27/TEL_fec!Q$27)</f>
        <v>0.46607220585877324</v>
      </c>
      <c r="R88" s="351">
        <f>IF(R$27=0,0,R$27/TEL_fec!R$27)</f>
        <v>0.47156372749224512</v>
      </c>
      <c r="S88" s="351">
        <f>IF(S$27=0,0,S$27/TEL_fec!S$27)</f>
        <v>0.47998650860012487</v>
      </c>
      <c r="T88" s="351">
        <f>IF(T$27=0,0,T$27/TEL_fec!T$27)</f>
        <v>0.4787499398057698</v>
      </c>
      <c r="U88" s="351">
        <f>IF(U$27=0,0,U$27/TEL_fec!U$27)</f>
        <v>0.4784919858401237</v>
      </c>
      <c r="V88" s="351">
        <f>IF(V$27=0,0,V$27/TEL_fec!V$27)</f>
        <v>0.47650965342678953</v>
      </c>
      <c r="W88" s="351">
        <f>IF(W$27=0,0,W$27/TEL_fec!W$27)</f>
        <v>0.47637704345292325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0.5918444233708956</v>
      </c>
      <c r="C89" s="351">
        <f>IF(C$38=0,0,C$38/TEL_fec!C$38)</f>
        <v>0.5918444233708956</v>
      </c>
      <c r="D89" s="351">
        <f>IF(D$38=0,0,D$38/TEL_fec!D$38)</f>
        <v>0.59184442337089538</v>
      </c>
      <c r="E89" s="351">
        <f>IF(E$38=0,0,E$38/TEL_fec!E$38)</f>
        <v>0.59184442337089549</v>
      </c>
      <c r="F89" s="351">
        <f>IF(F$38=0,0,F$38/TEL_fec!F$38)</f>
        <v>0.5918444233708956</v>
      </c>
      <c r="G89" s="351">
        <f>IF(G$38=0,0,G$38/TEL_fec!G$38)</f>
        <v>0.5918444233708956</v>
      </c>
      <c r="H89" s="351">
        <f>IF(H$38=0,0,H$38/TEL_fec!H$38)</f>
        <v>0.59184442337089571</v>
      </c>
      <c r="I89" s="351">
        <f>IF(I$38=0,0,I$38/TEL_fec!I$38)</f>
        <v>0.59184442337089538</v>
      </c>
      <c r="J89" s="351">
        <f>IF(J$38=0,0,J$38/TEL_fec!J$38)</f>
        <v>0.59184442337089538</v>
      </c>
      <c r="K89" s="351">
        <f>IF(K$38=0,0,K$38/TEL_fec!K$38)</f>
        <v>0.59184442337089549</v>
      </c>
      <c r="L89" s="351">
        <f>IF(L$38=0,0,L$38/TEL_fec!L$38)</f>
        <v>0.59184442337089549</v>
      </c>
      <c r="M89" s="351">
        <f>IF(M$38=0,0,M$38/TEL_fec!M$38)</f>
        <v>0.59184442337089549</v>
      </c>
      <c r="N89" s="351">
        <f>IF(N$38=0,0,N$38/TEL_fec!N$38)</f>
        <v>0.59184442337089549</v>
      </c>
      <c r="O89" s="351">
        <f>IF(O$38=0,0,O$38/TEL_fec!O$38)</f>
        <v>0.59184442337089549</v>
      </c>
      <c r="P89" s="351">
        <f>IF(P$38=0,0,P$38/TEL_fec!P$38)</f>
        <v>0.59184442337089549</v>
      </c>
      <c r="Q89" s="351">
        <f>IF(Q$38=0,0,Q$38/TEL_fec!Q$38)</f>
        <v>0.59184442337089538</v>
      </c>
      <c r="R89" s="351">
        <f>IF(R$38=0,0,R$38/TEL_fec!R$38)</f>
        <v>0.59184442337089527</v>
      </c>
      <c r="S89" s="351">
        <f>IF(S$38=0,0,S$38/TEL_fec!S$38)</f>
        <v>0.59184442337089549</v>
      </c>
      <c r="T89" s="351">
        <f>IF(T$38=0,0,T$38/TEL_fec!T$38)</f>
        <v>0.59184442337089538</v>
      </c>
      <c r="U89" s="351">
        <f>IF(U$38=0,0,U$38/TEL_fec!U$38)</f>
        <v>0.59184442337089549</v>
      </c>
      <c r="V89" s="351">
        <f>IF(V$38=0,0,V$38/TEL_fec!V$38)</f>
        <v>0.59184442337089549</v>
      </c>
      <c r="W89" s="351">
        <f>IF(W$38=0,0,W$38/TEL_fec!W$38)</f>
        <v>0.59184442337089549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0.40133089142374184</v>
      </c>
      <c r="C90" s="351">
        <f>IF(C$39=0,0,C$39/TEL_fec!C$39)</f>
        <v>0.40370580942352519</v>
      </c>
      <c r="D90" s="351">
        <f>IF(D$39=0,0,D$39/TEL_fec!D$39)</f>
        <v>0.40381003449422714</v>
      </c>
      <c r="E90" s="351">
        <f>IF(E$39=0,0,E$39/TEL_fec!E$39)</f>
        <v>0.40489917841780554</v>
      </c>
      <c r="F90" s="351">
        <f>IF(F$39=0,0,F$39/TEL_fec!F$39)</f>
        <v>0.40568839923295591</v>
      </c>
      <c r="G90" s="351">
        <f>IF(G$39=0,0,G$39/TEL_fec!G$39)</f>
        <v>0.40847562698808909</v>
      </c>
      <c r="H90" s="351">
        <f>IF(H$39=0,0,H$39/TEL_fec!H$39)</f>
        <v>0.40865738131172064</v>
      </c>
      <c r="I90" s="351">
        <f>IF(I$39=0,0,I$39/TEL_fec!I$39)</f>
        <v>0.40816291490905199</v>
      </c>
      <c r="J90" s="351">
        <f>IF(J$39=0,0,J$39/TEL_fec!J$39)</f>
        <v>0.40772378036544915</v>
      </c>
      <c r="K90" s="351">
        <f>IF(K$39=0,0,K$39/TEL_fec!K$39)</f>
        <v>0.4098351037196421</v>
      </c>
      <c r="L90" s="351">
        <f>IF(L$39=0,0,L$39/TEL_fec!L$39)</f>
        <v>0.40781683113456663</v>
      </c>
      <c r="M90" s="351">
        <f>IF(M$39=0,0,M$39/TEL_fec!M$39)</f>
        <v>0.41100500259944178</v>
      </c>
      <c r="N90" s="351">
        <f>IF(N$39=0,0,N$39/TEL_fec!N$39)</f>
        <v>0.41107319974075573</v>
      </c>
      <c r="O90" s="351">
        <f>IF(O$39=0,0,O$39/TEL_fec!O$39)</f>
        <v>0.4090794379314418</v>
      </c>
      <c r="P90" s="351">
        <f>IF(P$39=0,0,P$39/TEL_fec!P$39)</f>
        <v>0.40920034392022325</v>
      </c>
      <c r="Q90" s="351">
        <f>IF(Q$39=0,0,Q$39/TEL_fec!Q$39)</f>
        <v>0.4084738013186538</v>
      </c>
      <c r="R90" s="351">
        <f>IF(R$39=0,0,R$39/TEL_fec!R$39)</f>
        <v>0.41020429911518019</v>
      </c>
      <c r="S90" s="351">
        <f>IF(S$39=0,0,S$39/TEL_fec!S$39)</f>
        <v>0.41345100608953211</v>
      </c>
      <c r="T90" s="351">
        <f>IF(T$39=0,0,T$39/TEL_fec!T$39)</f>
        <v>0.41541655108382414</v>
      </c>
      <c r="U90" s="351">
        <f>IF(U$39=0,0,U$39/TEL_fec!U$39)</f>
        <v>0.4156888636236088</v>
      </c>
      <c r="V90" s="351">
        <f>IF(V$39=0,0,V$39/TEL_fec!V$39)</f>
        <v>0.41595739608532295</v>
      </c>
      <c r="W90" s="351">
        <f>IF(W$39=0,0,W$39/TEL_fec!W$39)</f>
        <v>0.41577817692496633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0.46822326474399389</v>
      </c>
      <c r="C91" s="339">
        <f>IF(C$59=0,0,C$59/TEL_fec!C$59)</f>
        <v>0.46822326474399389</v>
      </c>
      <c r="D91" s="339">
        <f>IF(D$59=0,0,D$59/TEL_fec!D$59)</f>
        <v>0.46822326474399395</v>
      </c>
      <c r="E91" s="339">
        <f>IF(E$59=0,0,E$59/TEL_fec!E$59)</f>
        <v>0.46822326474399384</v>
      </c>
      <c r="F91" s="339">
        <f>IF(F$59=0,0,F$59/TEL_fec!F$59)</f>
        <v>0.46822326474399412</v>
      </c>
      <c r="G91" s="339">
        <f>IF(G$59=0,0,G$59/TEL_fec!G$59)</f>
        <v>0.46822326474399401</v>
      </c>
      <c r="H91" s="339">
        <f>IF(H$59=0,0,H$59/TEL_fec!H$59)</f>
        <v>0.46822326474399406</v>
      </c>
      <c r="I91" s="339">
        <f>IF(I$59=0,0,I$59/TEL_fec!I$59)</f>
        <v>0.46822326474399395</v>
      </c>
      <c r="J91" s="339">
        <f>IF(J$59=0,0,J$59/TEL_fec!J$59)</f>
        <v>0.46822326474399406</v>
      </c>
      <c r="K91" s="339">
        <f>IF(K$59=0,0,K$59/TEL_fec!K$59)</f>
        <v>0.46822326474399389</v>
      </c>
      <c r="L91" s="339">
        <f>IF(L$59=0,0,L$59/TEL_fec!L$59)</f>
        <v>0.46822326474399417</v>
      </c>
      <c r="M91" s="339">
        <f>IF(M$59=0,0,M$59/TEL_fec!M$59)</f>
        <v>0.46822326474399401</v>
      </c>
      <c r="N91" s="339">
        <f>IF(N$59=0,0,N$59/TEL_fec!N$59)</f>
        <v>0.46822326474399389</v>
      </c>
      <c r="O91" s="339">
        <f>IF(O$59=0,0,O$59/TEL_fec!O$59)</f>
        <v>0.46822326474399389</v>
      </c>
      <c r="P91" s="339">
        <f>IF(P$59=0,0,P$59/TEL_fec!P$59)</f>
        <v>0.46822326474399406</v>
      </c>
      <c r="Q91" s="339">
        <f>IF(Q$59=0,0,Q$59/TEL_fec!Q$59)</f>
        <v>0.46822326474399417</v>
      </c>
      <c r="R91" s="339">
        <f>IF(R$59=0,0,R$59/TEL_fec!R$59)</f>
        <v>0.46822326474399395</v>
      </c>
      <c r="S91" s="339">
        <f>IF(S$59=0,0,S$59/TEL_fec!S$59)</f>
        <v>0.46822326474399395</v>
      </c>
      <c r="T91" s="339">
        <f>IF(T$59=0,0,T$59/TEL_fec!T$59)</f>
        <v>0.46822326474399401</v>
      </c>
      <c r="U91" s="339">
        <f>IF(U$59=0,0,U$59/TEL_fec!U$59)</f>
        <v>0.46822326474399395</v>
      </c>
      <c r="V91" s="339">
        <f>IF(V$59=0,0,V$59/TEL_fec!V$59)</f>
        <v>0.46822326474399389</v>
      </c>
      <c r="W91" s="339">
        <f>IF(W$59=0,0,W$59/TEL_fec!W$59)</f>
        <v>0.46822326474399395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SI: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157.8130025531066</v>
      </c>
      <c r="C5" s="225">
        <v>140.4480777202107</v>
      </c>
      <c r="D5" s="225">
        <v>111.8597504470934</v>
      </c>
      <c r="E5" s="225">
        <v>118.7645360384757</v>
      </c>
      <c r="F5" s="225">
        <v>109.62949499870891</v>
      </c>
      <c r="G5" s="225">
        <v>94.386370677930586</v>
      </c>
      <c r="H5" s="225">
        <v>88.734858118487296</v>
      </c>
      <c r="I5" s="225">
        <v>77.674700518829326</v>
      </c>
      <c r="J5" s="225">
        <v>60.947101077973528</v>
      </c>
      <c r="K5" s="225">
        <v>43.33584347813138</v>
      </c>
      <c r="L5" s="225">
        <v>43.053870598822797</v>
      </c>
      <c r="M5" s="225">
        <v>31.733911078301809</v>
      </c>
      <c r="N5" s="225">
        <v>28.805491078613251</v>
      </c>
      <c r="O5" s="225">
        <v>31.12754615845915</v>
      </c>
      <c r="P5" s="225">
        <v>27.440394838752951</v>
      </c>
      <c r="Q5" s="225">
        <v>24.913665718798399</v>
      </c>
      <c r="R5" s="225">
        <v>26.02416707893904</v>
      </c>
      <c r="S5" s="225">
        <v>23.683465798340158</v>
      </c>
      <c r="T5" s="225">
        <v>14.8883734790712</v>
      </c>
      <c r="U5" s="225">
        <v>14.296637519060249</v>
      </c>
      <c r="V5" s="225">
        <v>13.47154091835289</v>
      </c>
      <c r="W5" s="225">
        <v>14.771603158112621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20.78971208364856</v>
      </c>
      <c r="C10" s="262">
        <v>17.823063228715259</v>
      </c>
      <c r="D10" s="262">
        <v>13.86484687297798</v>
      </c>
      <c r="E10" s="262">
        <v>18.15121316761126</v>
      </c>
      <c r="F10" s="262">
        <v>16.25016356156695</v>
      </c>
      <c r="G10" s="262">
        <v>14.34455408575289</v>
      </c>
      <c r="H10" s="262">
        <v>12.11267242212417</v>
      </c>
      <c r="I10" s="262">
        <v>11.12378393182891</v>
      </c>
      <c r="J10" s="262">
        <v>8.804313884963122</v>
      </c>
      <c r="K10" s="262">
        <v>5.4069475799007529</v>
      </c>
      <c r="L10" s="262">
        <v>6.1930660797716062</v>
      </c>
      <c r="M10" s="262">
        <v>4.9829964865375471</v>
      </c>
      <c r="N10" s="262">
        <v>4.2864883336896602</v>
      </c>
      <c r="O10" s="262">
        <v>4.5723010585205426</v>
      </c>
      <c r="P10" s="262">
        <v>3.8143163428788278</v>
      </c>
      <c r="Q10" s="262">
        <v>3.5290140520914011</v>
      </c>
      <c r="R10" s="262">
        <v>3.4632264793877079</v>
      </c>
      <c r="S10" s="262">
        <v>3.0500678762319362</v>
      </c>
      <c r="T10" s="262">
        <v>1.642820288707912</v>
      </c>
      <c r="U10" s="262">
        <v>1.4791864479349091</v>
      </c>
      <c r="V10" s="262">
        <v>1.3380705414300329</v>
      </c>
      <c r="W10" s="262">
        <v>1.425815085922822</v>
      </c>
      <c r="DA10" s="68" t="s">
        <v>2820</v>
      </c>
    </row>
    <row r="11" spans="1:105" ht="12" customHeight="1" x14ac:dyDescent="0.25">
      <c r="A11" s="37" t="s">
        <v>160</v>
      </c>
      <c r="B11" s="228">
        <v>3.2997181754228202</v>
      </c>
      <c r="C11" s="228">
        <v>2.123788454172769</v>
      </c>
      <c r="D11" s="228">
        <v>2.110381060463657</v>
      </c>
      <c r="E11" s="228">
        <v>3.4700292186540729</v>
      </c>
      <c r="F11" s="228">
        <v>2.8446139578102292</v>
      </c>
      <c r="G11" s="228">
        <v>2.1471465494970339</v>
      </c>
      <c r="H11" s="228">
        <v>1.502002384783341</v>
      </c>
      <c r="I11" s="228">
        <v>1.03106341714693</v>
      </c>
      <c r="J11" s="228">
        <v>1.018383123980954</v>
      </c>
      <c r="K11" s="228">
        <v>0.9235794445792801</v>
      </c>
      <c r="L11" s="228">
        <v>0.53292868473313781</v>
      </c>
      <c r="M11" s="228">
        <v>0.49565849483517299</v>
      </c>
      <c r="N11" s="228">
        <v>0.46972311880760248</v>
      </c>
      <c r="O11" s="228">
        <v>0.51647017679211582</v>
      </c>
      <c r="P11" s="228">
        <v>0.49626835568501421</v>
      </c>
      <c r="Q11" s="228">
        <v>0.51247364016995045</v>
      </c>
      <c r="R11" s="228">
        <v>0.47846979720812088</v>
      </c>
      <c r="S11" s="228">
        <v>0.1995315002526224</v>
      </c>
      <c r="T11" s="228">
        <v>0.38117860074327148</v>
      </c>
      <c r="U11" s="228">
        <v>9.9667350325174278E-2</v>
      </c>
      <c r="V11" s="228">
        <v>7.8362019676077851E-2</v>
      </c>
      <c r="W11" s="228">
        <v>7.0659336163730532E-2</v>
      </c>
      <c r="DA11" s="69" t="s">
        <v>2821</v>
      </c>
    </row>
    <row r="12" spans="1:105" ht="12" customHeight="1" x14ac:dyDescent="0.25">
      <c r="A12" s="37" t="s">
        <v>162</v>
      </c>
      <c r="B12" s="228">
        <v>17.489993908225731</v>
      </c>
      <c r="C12" s="228">
        <v>15.69927477454249</v>
      </c>
      <c r="D12" s="228">
        <v>11.75446581251432</v>
      </c>
      <c r="E12" s="228">
        <v>14.68118394895718</v>
      </c>
      <c r="F12" s="228">
        <v>13.40554960375672</v>
      </c>
      <c r="G12" s="228">
        <v>12.197407536255859</v>
      </c>
      <c r="H12" s="228">
        <v>10.61067003734083</v>
      </c>
      <c r="I12" s="228">
        <v>10.092720514681981</v>
      </c>
      <c r="J12" s="228">
        <v>7.7859307609821684</v>
      </c>
      <c r="K12" s="228">
        <v>4.4833681353214727</v>
      </c>
      <c r="L12" s="228">
        <v>5.6601373950384684</v>
      </c>
      <c r="M12" s="228">
        <v>4.4873379917023737</v>
      </c>
      <c r="N12" s="228">
        <v>3.8167652148820581</v>
      </c>
      <c r="O12" s="228">
        <v>4.0558308817284274</v>
      </c>
      <c r="P12" s="228">
        <v>3.3180479871938142</v>
      </c>
      <c r="Q12" s="228">
        <v>3.0165404119214498</v>
      </c>
      <c r="R12" s="228">
        <v>2.984756682179587</v>
      </c>
      <c r="S12" s="228">
        <v>2.8505363759793139</v>
      </c>
      <c r="T12" s="228">
        <v>1.2616416879646399</v>
      </c>
      <c r="U12" s="228">
        <v>1.3795190976097349</v>
      </c>
      <c r="V12" s="228">
        <v>1.259708521753955</v>
      </c>
      <c r="W12" s="228">
        <v>1.355155749759092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11.25327936851688</v>
      </c>
      <c r="C16" s="263">
        <v>10.066492055702881</v>
      </c>
      <c r="D16" s="263">
        <v>8.0419359510343487</v>
      </c>
      <c r="E16" s="263">
        <v>8.0311019169449605</v>
      </c>
      <c r="F16" s="263">
        <v>7.4864066835329988</v>
      </c>
      <c r="G16" s="263">
        <v>6.4057533711927093</v>
      </c>
      <c r="H16" s="263">
        <v>6.2156066434107116</v>
      </c>
      <c r="I16" s="263">
        <v>5.317875306069487</v>
      </c>
      <c r="J16" s="263">
        <v>4.1749825900868727</v>
      </c>
      <c r="K16" s="263">
        <v>3.0816386280814618</v>
      </c>
      <c r="L16" s="263">
        <v>2.915520370095678</v>
      </c>
      <c r="M16" s="263">
        <v>2.098781453661049</v>
      </c>
      <c r="N16" s="263">
        <v>1.9449383163703271</v>
      </c>
      <c r="O16" s="263">
        <v>2.087638394554296</v>
      </c>
      <c r="P16" s="263">
        <v>1.8761959422069849</v>
      </c>
      <c r="Q16" s="263">
        <v>1.690739635688606</v>
      </c>
      <c r="R16" s="263">
        <v>1.803123982357711</v>
      </c>
      <c r="S16" s="263">
        <v>1.6548438610726941</v>
      </c>
      <c r="T16" s="263">
        <v>1.061539311813364</v>
      </c>
      <c r="U16" s="263">
        <v>1.0253275719864039</v>
      </c>
      <c r="V16" s="263">
        <v>0.97585897937308386</v>
      </c>
      <c r="W16" s="263">
        <v>1.088568342484123</v>
      </c>
      <c r="DA16" s="70" t="s">
        <v>2826</v>
      </c>
    </row>
    <row r="17" spans="1:105" ht="12" customHeight="1" x14ac:dyDescent="0.25">
      <c r="A17" s="46" t="s">
        <v>30</v>
      </c>
      <c r="B17" s="231">
        <v>0.50032819715074828</v>
      </c>
      <c r="C17" s="231">
        <v>0.43884879792163062</v>
      </c>
      <c r="D17" s="231">
        <v>0.51181438072290408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0.2392857454922617</v>
      </c>
      <c r="G19" s="231">
        <v>0.2388622120167008</v>
      </c>
      <c r="H19" s="231">
        <v>0.24211581500976981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0.21977255503120691</v>
      </c>
      <c r="T19" s="231">
        <v>5.3796661624603379E-2</v>
      </c>
      <c r="U19" s="231">
        <v>0.1835996506577374</v>
      </c>
      <c r="V19" s="231">
        <v>0.15587796779731281</v>
      </c>
      <c r="W19" s="231">
        <v>0.19151193160417929</v>
      </c>
      <c r="DA19" s="73" t="s">
        <v>2829</v>
      </c>
    </row>
    <row r="20" spans="1:105" ht="12" customHeight="1" x14ac:dyDescent="0.25">
      <c r="A20" s="46" t="s">
        <v>160</v>
      </c>
      <c r="B20" s="231">
        <v>1.2990951675044899</v>
      </c>
      <c r="C20" s="231">
        <v>0.87193426341292635</v>
      </c>
      <c r="D20" s="231">
        <v>0.87274956520417979</v>
      </c>
      <c r="E20" s="231">
        <v>1.2490349434428409</v>
      </c>
      <c r="F20" s="231">
        <v>1.049196924302803</v>
      </c>
      <c r="G20" s="231">
        <v>0.84816786075482276</v>
      </c>
      <c r="H20" s="231">
        <v>0.6463638977221543</v>
      </c>
      <c r="I20" s="231">
        <v>0.42209568474574949</v>
      </c>
      <c r="J20" s="231">
        <v>0.42396353746376492</v>
      </c>
      <c r="K20" s="231">
        <v>0.43791168490546112</v>
      </c>
      <c r="L20" s="231">
        <v>0.20751806551169241</v>
      </c>
      <c r="M20" s="231">
        <v>0.20876572141283081</v>
      </c>
      <c r="N20" s="231">
        <v>0.21313075429917189</v>
      </c>
      <c r="O20" s="231">
        <v>0.2075722851882639</v>
      </c>
      <c r="P20" s="231">
        <v>0.2112601622400776</v>
      </c>
      <c r="Q20" s="231">
        <v>0.2090508843241283</v>
      </c>
      <c r="R20" s="231">
        <v>0.21404021825451519</v>
      </c>
      <c r="S20" s="231">
        <v>9.3880510953643415E-2</v>
      </c>
      <c r="T20" s="231">
        <v>0.23382346562714321</v>
      </c>
      <c r="U20" s="231">
        <v>5.6656633769418228E-2</v>
      </c>
      <c r="V20" s="231">
        <v>4.8020912331303053E-2</v>
      </c>
      <c r="W20" s="231">
        <v>4.4455561678372169E-2</v>
      </c>
      <c r="DA20" s="73" t="s">
        <v>2830</v>
      </c>
    </row>
    <row r="21" spans="1:105" ht="12" customHeight="1" x14ac:dyDescent="0.25">
      <c r="A21" s="46" t="s">
        <v>70</v>
      </c>
      <c r="B21" s="231">
        <v>2.5680659581867351</v>
      </c>
      <c r="C21" s="231">
        <v>2.310276277299657</v>
      </c>
      <c r="D21" s="231">
        <v>1.7963044380843669</v>
      </c>
      <c r="E21" s="231">
        <v>1.4975835850676511</v>
      </c>
      <c r="F21" s="231">
        <v>1.2534705232272429</v>
      </c>
      <c r="G21" s="231">
        <v>0.50049183713397649</v>
      </c>
      <c r="H21" s="231">
        <v>0.76098634910534824</v>
      </c>
      <c r="I21" s="231">
        <v>0.76403204329374119</v>
      </c>
      <c r="J21" s="231">
        <v>0.5096547073752975</v>
      </c>
      <c r="K21" s="231">
        <v>0.51795497443709493</v>
      </c>
      <c r="L21" s="231">
        <v>0.50399115563083774</v>
      </c>
      <c r="M21" s="231">
        <v>0</v>
      </c>
      <c r="N21" s="231">
        <v>0</v>
      </c>
      <c r="O21" s="231">
        <v>0.25000473837545828</v>
      </c>
      <c r="P21" s="231">
        <v>0.25245128833061031</v>
      </c>
      <c r="Q21" s="231">
        <v>0.25116606437803662</v>
      </c>
      <c r="R21" s="231">
        <v>0.25387310834584598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8.7357350151422229E-4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6.8857900456749039</v>
      </c>
      <c r="C23" s="231">
        <v>6.4454327170686634</v>
      </c>
      <c r="D23" s="231">
        <v>4.8610675670228973</v>
      </c>
      <c r="E23" s="231">
        <v>5.2844833884344684</v>
      </c>
      <c r="F23" s="231">
        <v>4.9444534905106909</v>
      </c>
      <c r="G23" s="231">
        <v>4.8182314612872092</v>
      </c>
      <c r="H23" s="231">
        <v>4.5661405815734391</v>
      </c>
      <c r="I23" s="231">
        <v>4.1317475780299961</v>
      </c>
      <c r="J23" s="231">
        <v>3.2413643452478098</v>
      </c>
      <c r="K23" s="231">
        <v>2.1257719687389058</v>
      </c>
      <c r="L23" s="231">
        <v>2.204011148953148</v>
      </c>
      <c r="M23" s="231">
        <v>1.8900157322482181</v>
      </c>
      <c r="N23" s="231">
        <v>1.731807562071155</v>
      </c>
      <c r="O23" s="231">
        <v>1.630061370990574</v>
      </c>
      <c r="P23" s="231">
        <v>1.4124844916362971</v>
      </c>
      <c r="Q23" s="231">
        <v>1.230522686986441</v>
      </c>
      <c r="R23" s="231">
        <v>1.33521065575735</v>
      </c>
      <c r="S23" s="231">
        <v>1.3411907950878439</v>
      </c>
      <c r="T23" s="231">
        <v>0.77391918456161746</v>
      </c>
      <c r="U23" s="231">
        <v>0.78419771405773431</v>
      </c>
      <c r="V23" s="231">
        <v>0.77196009924446807</v>
      </c>
      <c r="W23" s="231">
        <v>0.85260084920157175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95.652874632393491</v>
      </c>
      <c r="C27" s="263">
        <v>85.565182473474451</v>
      </c>
      <c r="D27" s="263">
        <v>68.356455583791956</v>
      </c>
      <c r="E27" s="263">
        <v>68.264366294032172</v>
      </c>
      <c r="F27" s="263">
        <v>63.634456810030478</v>
      </c>
      <c r="G27" s="263">
        <v>54.448903655138032</v>
      </c>
      <c r="H27" s="263">
        <v>52.832656468991047</v>
      </c>
      <c r="I27" s="263">
        <v>45.201940101590651</v>
      </c>
      <c r="J27" s="263">
        <v>35.487352015738409</v>
      </c>
      <c r="K27" s="263">
        <v>26.19392833869243</v>
      </c>
      <c r="L27" s="263">
        <v>24.781923145813259</v>
      </c>
      <c r="M27" s="263">
        <v>17.839642356118919</v>
      </c>
      <c r="N27" s="263">
        <v>16.531975689147782</v>
      </c>
      <c r="O27" s="263">
        <v>17.744926353711509</v>
      </c>
      <c r="P27" s="263">
        <v>15.94766550875937</v>
      </c>
      <c r="Q27" s="263">
        <v>14.37128690335315</v>
      </c>
      <c r="R27" s="263">
        <v>15.32655385004055</v>
      </c>
      <c r="S27" s="263">
        <v>14.066172819117901</v>
      </c>
      <c r="T27" s="263">
        <v>9.0230841504135935</v>
      </c>
      <c r="U27" s="263">
        <v>8.7152843618844376</v>
      </c>
      <c r="V27" s="263">
        <v>8.2948013246712122</v>
      </c>
      <c r="W27" s="263">
        <v>9.2528309111150477</v>
      </c>
      <c r="DA27" s="70" t="s">
        <v>2837</v>
      </c>
    </row>
    <row r="28" spans="1:105" ht="12" customHeight="1" x14ac:dyDescent="0.25">
      <c r="A28" s="46" t="s">
        <v>30</v>
      </c>
      <c r="B28" s="231">
        <v>4.2527896757813606</v>
      </c>
      <c r="C28" s="231">
        <v>3.7302147823338601</v>
      </c>
      <c r="D28" s="231">
        <v>4.350422236144686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2.0339288366842241</v>
      </c>
      <c r="G30" s="231">
        <v>2.0303288021419572</v>
      </c>
      <c r="H30" s="231">
        <v>2.057984427583043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1.868066717765259</v>
      </c>
      <c r="T30" s="231">
        <v>0.45727162380912872</v>
      </c>
      <c r="U30" s="231">
        <v>1.560597030590769</v>
      </c>
      <c r="V30" s="231">
        <v>1.3249627262771579</v>
      </c>
      <c r="W30" s="231">
        <v>1.627851418635524</v>
      </c>
      <c r="DA30" s="73" t="s">
        <v>2840</v>
      </c>
    </row>
    <row r="31" spans="1:105" ht="12" customHeight="1" x14ac:dyDescent="0.25">
      <c r="A31" s="46" t="s">
        <v>160</v>
      </c>
      <c r="B31" s="231">
        <v>11.04230892378817</v>
      </c>
      <c r="C31" s="231">
        <v>7.4114412390098732</v>
      </c>
      <c r="D31" s="231">
        <v>7.418371304235527</v>
      </c>
      <c r="E31" s="231">
        <v>10.616797019264149</v>
      </c>
      <c r="F31" s="231">
        <v>8.9181738565738229</v>
      </c>
      <c r="G31" s="231">
        <v>7.2094268164159914</v>
      </c>
      <c r="H31" s="231">
        <v>5.4940931306383121</v>
      </c>
      <c r="I31" s="231">
        <v>3.5878133203388711</v>
      </c>
      <c r="J31" s="231">
        <v>3.603690068442003</v>
      </c>
      <c r="K31" s="231">
        <v>3.722249321696419</v>
      </c>
      <c r="L31" s="231">
        <v>1.763903556849385</v>
      </c>
      <c r="M31" s="231">
        <v>1.7745086320090619</v>
      </c>
      <c r="N31" s="231">
        <v>1.81161141154296</v>
      </c>
      <c r="O31" s="231">
        <v>1.7643644241002421</v>
      </c>
      <c r="P31" s="231">
        <v>1.79571137904066</v>
      </c>
      <c r="Q31" s="231">
        <v>1.7769325167550909</v>
      </c>
      <c r="R31" s="231">
        <v>1.81934185516338</v>
      </c>
      <c r="S31" s="231">
        <v>0.79798434310596933</v>
      </c>
      <c r="T31" s="231">
        <v>1.987499457830717</v>
      </c>
      <c r="U31" s="231">
        <v>0.48158138704005499</v>
      </c>
      <c r="V31" s="231">
        <v>0.40817775481607588</v>
      </c>
      <c r="W31" s="231">
        <v>0.37787227426616349</v>
      </c>
      <c r="DA31" s="73" t="s">
        <v>2841</v>
      </c>
    </row>
    <row r="32" spans="1:105" ht="12" customHeight="1" x14ac:dyDescent="0.25">
      <c r="A32" s="46" t="s">
        <v>70</v>
      </c>
      <c r="B32" s="231">
        <v>21.82856064458726</v>
      </c>
      <c r="C32" s="231">
        <v>19.637348357047081</v>
      </c>
      <c r="D32" s="231">
        <v>15.26858772371712</v>
      </c>
      <c r="E32" s="231">
        <v>12.729460473075029</v>
      </c>
      <c r="F32" s="231">
        <v>10.65449944743156</v>
      </c>
      <c r="G32" s="231">
        <v>4.2541806156388002</v>
      </c>
      <c r="H32" s="231">
        <v>6.46838396739546</v>
      </c>
      <c r="I32" s="231">
        <v>6.4942723679968006</v>
      </c>
      <c r="J32" s="231">
        <v>4.3320650126900286</v>
      </c>
      <c r="K32" s="231">
        <v>4.4026172827153056</v>
      </c>
      <c r="L32" s="231">
        <v>4.2839248228621196</v>
      </c>
      <c r="M32" s="231">
        <v>0</v>
      </c>
      <c r="N32" s="231">
        <v>0</v>
      </c>
      <c r="O32" s="231">
        <v>2.125040276191394</v>
      </c>
      <c r="P32" s="231">
        <v>2.1458359508101879</v>
      </c>
      <c r="Q32" s="231">
        <v>2.1349115472133122</v>
      </c>
      <c r="R32" s="231">
        <v>2.157921420939692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7.4253747628708917E-3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58.529215388236707</v>
      </c>
      <c r="C34" s="231">
        <v>54.786178095083628</v>
      </c>
      <c r="D34" s="231">
        <v>41.319074319694629</v>
      </c>
      <c r="E34" s="231">
        <v>44.918108801692988</v>
      </c>
      <c r="F34" s="231">
        <v>42.027854669340869</v>
      </c>
      <c r="G34" s="231">
        <v>40.95496742094128</v>
      </c>
      <c r="H34" s="231">
        <v>38.81219494337423</v>
      </c>
      <c r="I34" s="231">
        <v>35.119854413254977</v>
      </c>
      <c r="J34" s="231">
        <v>27.55159693460638</v>
      </c>
      <c r="K34" s="231">
        <v>18.069061734280702</v>
      </c>
      <c r="L34" s="231">
        <v>18.734094766101759</v>
      </c>
      <c r="M34" s="231">
        <v>16.065133724109849</v>
      </c>
      <c r="N34" s="231">
        <v>14.720364277604819</v>
      </c>
      <c r="O34" s="231">
        <v>13.85552165341988</v>
      </c>
      <c r="P34" s="231">
        <v>12.006118178908521</v>
      </c>
      <c r="Q34" s="231">
        <v>10.459442839384741</v>
      </c>
      <c r="R34" s="231">
        <v>11.349290573937481</v>
      </c>
      <c r="S34" s="231">
        <v>11.400121758246669</v>
      </c>
      <c r="T34" s="231">
        <v>6.5783130687737481</v>
      </c>
      <c r="U34" s="231">
        <v>6.6656805694907444</v>
      </c>
      <c r="V34" s="231">
        <v>6.5616608435779789</v>
      </c>
      <c r="W34" s="231">
        <v>7.2471072182133609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30.11713646854772</v>
      </c>
      <c r="C39" s="263">
        <f t="shared" si="0"/>
        <v>26.993339962318103</v>
      </c>
      <c r="D39" s="263">
        <f t="shared" si="0"/>
        <v>21.596512039289109</v>
      </c>
      <c r="E39" s="263">
        <f t="shared" si="0"/>
        <v>24.317854659887303</v>
      </c>
      <c r="F39" s="263">
        <f t="shared" si="0"/>
        <v>22.258467943578463</v>
      </c>
      <c r="G39" s="263">
        <f t="shared" si="0"/>
        <v>19.18715956584694</v>
      </c>
      <c r="H39" s="263">
        <f t="shared" si="0"/>
        <v>17.573922583961355</v>
      </c>
      <c r="I39" s="263">
        <f t="shared" si="0"/>
        <v>16.031101179340283</v>
      </c>
      <c r="J39" s="263">
        <f t="shared" si="0"/>
        <v>12.480452587185116</v>
      </c>
      <c r="K39" s="263">
        <f t="shared" si="0"/>
        <v>8.653328931456743</v>
      </c>
      <c r="L39" s="263">
        <f t="shared" si="0"/>
        <v>9.1633610031422545</v>
      </c>
      <c r="M39" s="263">
        <f t="shared" si="0"/>
        <v>6.8124907819842999</v>
      </c>
      <c r="N39" s="263">
        <f t="shared" si="0"/>
        <v>6.0420887394054805</v>
      </c>
      <c r="O39" s="263">
        <f t="shared" si="0"/>
        <v>6.7226803516727971</v>
      </c>
      <c r="P39" s="263">
        <f t="shared" si="0"/>
        <v>5.8022170449077635</v>
      </c>
      <c r="Q39" s="263">
        <f t="shared" si="0"/>
        <v>5.3226251276652494</v>
      </c>
      <c r="R39" s="263">
        <f t="shared" si="0"/>
        <v>5.4312627671530667</v>
      </c>
      <c r="S39" s="263">
        <f t="shared" si="0"/>
        <v>4.9123812419176236</v>
      </c>
      <c r="T39" s="263">
        <f t="shared" si="0"/>
        <v>3.1609297281363311</v>
      </c>
      <c r="U39" s="263">
        <f t="shared" si="0"/>
        <v>3.076839137254499</v>
      </c>
      <c r="V39" s="263">
        <f t="shared" si="0"/>
        <v>2.862810072878561</v>
      </c>
      <c r="W39" s="263">
        <f t="shared" si="0"/>
        <v>3.0043888185906278</v>
      </c>
      <c r="DA39" s="70"/>
    </row>
    <row r="40" spans="1:105" ht="12" customHeight="1" x14ac:dyDescent="0.25">
      <c r="A40" s="60" t="s">
        <v>2736</v>
      </c>
      <c r="B40" s="331">
        <v>18.113638475463041</v>
      </c>
      <c r="C40" s="331">
        <v>16.255748436235031</v>
      </c>
      <c r="D40" s="331">
        <v>13.01844702485247</v>
      </c>
      <c r="E40" s="331">
        <v>15.75134594847934</v>
      </c>
      <c r="F40" s="331">
        <v>14.27296748114326</v>
      </c>
      <c r="G40" s="331">
        <v>12.354355969908051</v>
      </c>
      <c r="H40" s="331">
        <v>10.943942164323261</v>
      </c>
      <c r="I40" s="331">
        <v>10.358700852866161</v>
      </c>
      <c r="J40" s="331">
        <v>8.0271378244257861</v>
      </c>
      <c r="K40" s="331">
        <v>5.3662477281698493</v>
      </c>
      <c r="L40" s="331">
        <v>6.0534726083735304</v>
      </c>
      <c r="M40" s="331">
        <v>4.5737905647458463</v>
      </c>
      <c r="N40" s="331">
        <v>3.9674878686104651</v>
      </c>
      <c r="O40" s="331">
        <v>4.4958660641482142</v>
      </c>
      <c r="P40" s="331">
        <v>3.8009413732203128</v>
      </c>
      <c r="Q40" s="331">
        <v>3.519169516264069</v>
      </c>
      <c r="R40" s="331">
        <v>3.5079305193048409</v>
      </c>
      <c r="S40" s="331">
        <v>3.1472144567734159</v>
      </c>
      <c r="T40" s="331">
        <v>2.0286211288687421</v>
      </c>
      <c r="U40" s="331">
        <v>1.983156393802334</v>
      </c>
      <c r="V40" s="331">
        <v>1.8218938282139381</v>
      </c>
      <c r="W40" s="331">
        <v>1.8432492532742291</v>
      </c>
      <c r="DA40" s="72" t="s">
        <v>2849</v>
      </c>
    </row>
    <row r="41" spans="1:105" ht="12" customHeight="1" x14ac:dyDescent="0.25">
      <c r="A41" s="59" t="s">
        <v>30</v>
      </c>
      <c r="B41" s="232">
        <v>0.80534427214378046</v>
      </c>
      <c r="C41" s="232">
        <v>0.70866947702171112</v>
      </c>
      <c r="D41" s="232">
        <v>0.82853537289634904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0.45620252926206373</v>
      </c>
      <c r="G42" s="297">
        <v>0.46067786628889762</v>
      </c>
      <c r="H42" s="297">
        <v>0.42629812801038691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0.41796774829734928</v>
      </c>
      <c r="T42" s="297">
        <v>0.1028064087874873</v>
      </c>
      <c r="U42" s="297">
        <v>0.35541549121801519</v>
      </c>
      <c r="V42" s="297">
        <v>0.29101859334931712</v>
      </c>
      <c r="W42" s="297">
        <v>0.32428301572407447</v>
      </c>
      <c r="DA42" s="122" t="s">
        <v>2851</v>
      </c>
    </row>
    <row r="43" spans="1:105" ht="12" customHeight="1" x14ac:dyDescent="0.25">
      <c r="A43" s="59" t="s">
        <v>160</v>
      </c>
      <c r="B43" s="297">
        <v>2.0910651409962049</v>
      </c>
      <c r="C43" s="297">
        <v>1.408032108955432</v>
      </c>
      <c r="D43" s="297">
        <v>1.4128244802934899</v>
      </c>
      <c r="E43" s="297">
        <v>2.4497237987226939</v>
      </c>
      <c r="F43" s="297">
        <v>2.0003125952038632</v>
      </c>
      <c r="G43" s="297">
        <v>1.635805668248737</v>
      </c>
      <c r="H43" s="297">
        <v>1.1380657624588999</v>
      </c>
      <c r="I43" s="297">
        <v>0.82220110061185214</v>
      </c>
      <c r="J43" s="297">
        <v>0.81514441660987436</v>
      </c>
      <c r="K43" s="297">
        <v>0.76256267131683975</v>
      </c>
      <c r="L43" s="297">
        <v>0.43086816960790753</v>
      </c>
      <c r="M43" s="297">
        <v>0.45495479540032813</v>
      </c>
      <c r="N43" s="297">
        <v>0.4347663239458523</v>
      </c>
      <c r="O43" s="297">
        <v>0.44702051623018241</v>
      </c>
      <c r="P43" s="297">
        <v>0.42798700983596938</v>
      </c>
      <c r="Q43" s="297">
        <v>0.43512642865433748</v>
      </c>
      <c r="R43" s="297">
        <v>0.41640964310835099</v>
      </c>
      <c r="S43" s="297">
        <v>0.17854379390878519</v>
      </c>
      <c r="T43" s="297">
        <v>0.44684093892505172</v>
      </c>
      <c r="U43" s="297">
        <v>0.10967692612583051</v>
      </c>
      <c r="V43" s="297">
        <v>8.9653326608531828E-2</v>
      </c>
      <c r="W43" s="297">
        <v>7.5275642024047809E-2</v>
      </c>
      <c r="DA43" s="122" t="s">
        <v>2852</v>
      </c>
    </row>
    <row r="44" spans="1:105" ht="12" customHeight="1" x14ac:dyDescent="0.25">
      <c r="A44" s="59" t="s">
        <v>70</v>
      </c>
      <c r="B44" s="297">
        <v>4.1336411213497488</v>
      </c>
      <c r="C44" s="297">
        <v>3.7307206695413768</v>
      </c>
      <c r="D44" s="297">
        <v>2.9078936104559419</v>
      </c>
      <c r="E44" s="297">
        <v>2.9372005708698259</v>
      </c>
      <c r="F44" s="297">
        <v>2.3897638443749392</v>
      </c>
      <c r="G44" s="297">
        <v>0.96526574747524363</v>
      </c>
      <c r="H44" s="297">
        <v>1.339883790953426</v>
      </c>
      <c r="I44" s="297">
        <v>1.488259675711272</v>
      </c>
      <c r="J44" s="297">
        <v>0.97990075184571701</v>
      </c>
      <c r="K44" s="297">
        <v>0.90194699649054944</v>
      </c>
      <c r="L44" s="297">
        <v>1.0464329753160591</v>
      </c>
      <c r="M44" s="297">
        <v>0</v>
      </c>
      <c r="N44" s="297">
        <v>0</v>
      </c>
      <c r="O44" s="297">
        <v>0.53840158433110397</v>
      </c>
      <c r="P44" s="297">
        <v>0.51143514648574351</v>
      </c>
      <c r="Q44" s="297">
        <v>0.52278655957527809</v>
      </c>
      <c r="R44" s="297">
        <v>0.493903488340661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11.083587940973301</v>
      </c>
      <c r="C45" s="297">
        <v>10.408326180716511</v>
      </c>
      <c r="D45" s="297">
        <v>7.8691935612066866</v>
      </c>
      <c r="E45" s="297">
        <v>10.364421578886819</v>
      </c>
      <c r="F45" s="297">
        <v>9.4266885123023911</v>
      </c>
      <c r="G45" s="297">
        <v>9.2926066878951765</v>
      </c>
      <c r="H45" s="297">
        <v>8.0396944829005506</v>
      </c>
      <c r="I45" s="297">
        <v>8.0482400765430384</v>
      </c>
      <c r="J45" s="297">
        <v>6.2320926559701944</v>
      </c>
      <c r="K45" s="297">
        <v>3.701738060362461</v>
      </c>
      <c r="L45" s="297">
        <v>4.5761714634495636</v>
      </c>
      <c r="M45" s="297">
        <v>4.1188357693455186</v>
      </c>
      <c r="N45" s="297">
        <v>3.532721544664613</v>
      </c>
      <c r="O45" s="297">
        <v>3.510443963586928</v>
      </c>
      <c r="P45" s="297">
        <v>2.8615192168985999</v>
      </c>
      <c r="Q45" s="297">
        <v>2.5612565280344528</v>
      </c>
      <c r="R45" s="297">
        <v>2.5976173878558289</v>
      </c>
      <c r="S45" s="297">
        <v>2.5507029145672822</v>
      </c>
      <c r="T45" s="297">
        <v>1.4789737811562029</v>
      </c>
      <c r="U45" s="297">
        <v>1.518063976458488</v>
      </c>
      <c r="V45" s="297">
        <v>1.4412219082560891</v>
      </c>
      <c r="W45" s="297">
        <v>1.443690595526107</v>
      </c>
      <c r="DA45" s="122" t="s">
        <v>2854</v>
      </c>
    </row>
    <row r="46" spans="1:105" ht="12" customHeight="1" x14ac:dyDescent="0.25">
      <c r="A46" s="60" t="s">
        <v>2743</v>
      </c>
      <c r="B46" s="331">
        <v>12.003497993084681</v>
      </c>
      <c r="C46" s="331">
        <v>10.737591526083071</v>
      </c>
      <c r="D46" s="331">
        <v>8.578065014436639</v>
      </c>
      <c r="E46" s="331">
        <v>8.5665087114079626</v>
      </c>
      <c r="F46" s="331">
        <v>7.9855004624352022</v>
      </c>
      <c r="G46" s="331">
        <v>6.8328035959388913</v>
      </c>
      <c r="H46" s="331">
        <v>6.6299804196380947</v>
      </c>
      <c r="I46" s="331">
        <v>5.6724003264741238</v>
      </c>
      <c r="J46" s="331">
        <v>4.453314762759331</v>
      </c>
      <c r="K46" s="331">
        <v>3.2870812032868941</v>
      </c>
      <c r="L46" s="331">
        <v>3.1098883947687241</v>
      </c>
      <c r="M46" s="331">
        <v>2.2387002172384531</v>
      </c>
      <c r="N46" s="331">
        <v>2.0746008707950159</v>
      </c>
      <c r="O46" s="331">
        <v>2.2268142875245829</v>
      </c>
      <c r="P46" s="331">
        <v>2.0012756716874511</v>
      </c>
      <c r="Q46" s="331">
        <v>1.8034556114011799</v>
      </c>
      <c r="R46" s="331">
        <v>1.923332247848226</v>
      </c>
      <c r="S46" s="331">
        <v>1.7651667851442081</v>
      </c>
      <c r="T46" s="331">
        <v>1.132308599267589</v>
      </c>
      <c r="U46" s="331">
        <v>1.093682743452165</v>
      </c>
      <c r="V46" s="331">
        <v>1.040916244664623</v>
      </c>
      <c r="W46" s="331">
        <v>1.1611395653163989</v>
      </c>
      <c r="DA46" s="72" t="s">
        <v>2855</v>
      </c>
    </row>
    <row r="47" spans="1:105" ht="12" customHeight="1" x14ac:dyDescent="0.25">
      <c r="A47" s="64" t="s">
        <v>30</v>
      </c>
      <c r="B47" s="231">
        <v>0.53368341029413169</v>
      </c>
      <c r="C47" s="231">
        <v>0.46810538444973943</v>
      </c>
      <c r="D47" s="231">
        <v>0.5459353394377644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0.25523812852507932</v>
      </c>
      <c r="G49" s="231">
        <v>0.25478635948448092</v>
      </c>
      <c r="H49" s="231">
        <v>0.25825686934375452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0.23442405869995411</v>
      </c>
      <c r="T49" s="231">
        <v>5.7383105732910299E-2</v>
      </c>
      <c r="U49" s="231">
        <v>0.19583962736825331</v>
      </c>
      <c r="V49" s="231">
        <v>0.16626983231713369</v>
      </c>
      <c r="W49" s="231">
        <v>0.20427939371112469</v>
      </c>
      <c r="DA49" s="73" t="s">
        <v>2858</v>
      </c>
    </row>
    <row r="50" spans="1:105" ht="12" customHeight="1" x14ac:dyDescent="0.25">
      <c r="A50" s="64" t="s">
        <v>160</v>
      </c>
      <c r="B50" s="231">
        <v>1.38570151200479</v>
      </c>
      <c r="C50" s="231">
        <v>0.9300632143071218</v>
      </c>
      <c r="D50" s="231">
        <v>0.9309328695511252</v>
      </c>
      <c r="E50" s="231">
        <v>1.332303939672365</v>
      </c>
      <c r="F50" s="231">
        <v>1.11914338592299</v>
      </c>
      <c r="G50" s="231">
        <v>0.90471238480514438</v>
      </c>
      <c r="H50" s="231">
        <v>0.6894548242369648</v>
      </c>
      <c r="I50" s="231">
        <v>0.45023539706213311</v>
      </c>
      <c r="J50" s="231">
        <v>0.45222777329468261</v>
      </c>
      <c r="K50" s="231">
        <v>0.46710579723249201</v>
      </c>
      <c r="L50" s="231">
        <v>0.22135260321247191</v>
      </c>
      <c r="M50" s="231">
        <v>0.2226834361736863</v>
      </c>
      <c r="N50" s="231">
        <v>0.2273394712524501</v>
      </c>
      <c r="O50" s="231">
        <v>0.2214104375341481</v>
      </c>
      <c r="P50" s="231">
        <v>0.22534417305608281</v>
      </c>
      <c r="Q50" s="231">
        <v>0.22298760994573699</v>
      </c>
      <c r="R50" s="231">
        <v>0.22830956613814959</v>
      </c>
      <c r="S50" s="231">
        <v>0.1001392116838863</v>
      </c>
      <c r="T50" s="231">
        <v>0.24941169666895291</v>
      </c>
      <c r="U50" s="231">
        <v>6.0433742687379451E-2</v>
      </c>
      <c r="V50" s="231">
        <v>5.1222306486723247E-2</v>
      </c>
      <c r="W50" s="231">
        <v>4.7419265790263683E-2</v>
      </c>
      <c r="DA50" s="73" t="s">
        <v>2859</v>
      </c>
    </row>
    <row r="51" spans="1:105" ht="12" customHeight="1" x14ac:dyDescent="0.25">
      <c r="A51" s="64" t="s">
        <v>70</v>
      </c>
      <c r="B51" s="231">
        <v>2.739270355399186</v>
      </c>
      <c r="C51" s="231">
        <v>2.4642946957863021</v>
      </c>
      <c r="D51" s="231">
        <v>1.9160580672899921</v>
      </c>
      <c r="E51" s="231">
        <v>1.5974224907388279</v>
      </c>
      <c r="F51" s="231">
        <v>1.337035224775726</v>
      </c>
      <c r="G51" s="231">
        <v>0.53385795960957516</v>
      </c>
      <c r="H51" s="231">
        <v>0.81171877237903856</v>
      </c>
      <c r="I51" s="231">
        <v>0.81496751284665792</v>
      </c>
      <c r="J51" s="231">
        <v>0.5436316878669839</v>
      </c>
      <c r="K51" s="231">
        <v>0.55248530606623458</v>
      </c>
      <c r="L51" s="231">
        <v>0.5375905660062269</v>
      </c>
      <c r="M51" s="231">
        <v>0</v>
      </c>
      <c r="N51" s="231">
        <v>0</v>
      </c>
      <c r="O51" s="231">
        <v>0.26667172093382208</v>
      </c>
      <c r="P51" s="231">
        <v>0.26928137421931769</v>
      </c>
      <c r="Q51" s="231">
        <v>0.26791046866990581</v>
      </c>
      <c r="R51" s="231">
        <v>0.27079798223556922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9.3181173494850402E-4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7.3448427153865694</v>
      </c>
      <c r="C53" s="231">
        <v>6.8751282315399092</v>
      </c>
      <c r="D53" s="231">
        <v>5.1851387381577574</v>
      </c>
      <c r="E53" s="231">
        <v>5.63678228099677</v>
      </c>
      <c r="F53" s="231">
        <v>5.2740837232114064</v>
      </c>
      <c r="G53" s="231">
        <v>5.1394468920396914</v>
      </c>
      <c r="H53" s="231">
        <v>4.8705499536783368</v>
      </c>
      <c r="I53" s="231">
        <v>4.4071974165653316</v>
      </c>
      <c r="J53" s="231">
        <v>3.457455301597665</v>
      </c>
      <c r="K53" s="231">
        <v>2.2674900999881671</v>
      </c>
      <c r="L53" s="231">
        <v>2.3509452255500252</v>
      </c>
      <c r="M53" s="231">
        <v>2.0160167810647671</v>
      </c>
      <c r="N53" s="231">
        <v>1.847261399542566</v>
      </c>
      <c r="O53" s="231">
        <v>1.738732129056612</v>
      </c>
      <c r="P53" s="231">
        <v>1.50665012441205</v>
      </c>
      <c r="Q53" s="231">
        <v>1.312557532785537</v>
      </c>
      <c r="R53" s="231">
        <v>1.4242246994745069</v>
      </c>
      <c r="S53" s="231">
        <v>1.430603514760368</v>
      </c>
      <c r="T53" s="231">
        <v>0.82551379686572557</v>
      </c>
      <c r="U53" s="231">
        <v>0.8364775616615836</v>
      </c>
      <c r="V53" s="231">
        <v>0.82342410586076609</v>
      </c>
      <c r="W53" s="231">
        <v>0.90944090581501036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1.0000000000000004</v>
      </c>
      <c r="C63" s="234">
        <f t="shared" si="1"/>
        <v>0.99999999999999989</v>
      </c>
      <c r="D63" s="234">
        <f t="shared" si="1"/>
        <v>0.99999999999999989</v>
      </c>
      <c r="E63" s="234">
        <f t="shared" si="1"/>
        <v>1</v>
      </c>
      <c r="F63" s="234">
        <f t="shared" si="1"/>
        <v>0.99999999999999978</v>
      </c>
      <c r="G63" s="234">
        <f t="shared" si="1"/>
        <v>0.99999999999999978</v>
      </c>
      <c r="H63" s="234">
        <f t="shared" si="1"/>
        <v>0.99999999999999978</v>
      </c>
      <c r="I63" s="234">
        <f t="shared" si="1"/>
        <v>1.0000000000000002</v>
      </c>
      <c r="J63" s="234">
        <f t="shared" si="1"/>
        <v>0.99999999999999989</v>
      </c>
      <c r="K63" s="234">
        <f t="shared" si="1"/>
        <v>1.0000000000000002</v>
      </c>
      <c r="L63" s="234">
        <f t="shared" si="1"/>
        <v>1</v>
      </c>
      <c r="M63" s="234">
        <f t="shared" si="1"/>
        <v>1.0000000000000002</v>
      </c>
      <c r="N63" s="234">
        <f t="shared" si="1"/>
        <v>1</v>
      </c>
      <c r="O63" s="234">
        <f t="shared" si="1"/>
        <v>0.99999999999999978</v>
      </c>
      <c r="P63" s="234">
        <f t="shared" si="1"/>
        <v>0.99999999999999989</v>
      </c>
      <c r="Q63" s="234">
        <f t="shared" si="1"/>
        <v>1.0000000000000002</v>
      </c>
      <c r="R63" s="234">
        <f t="shared" si="1"/>
        <v>1</v>
      </c>
      <c r="S63" s="234">
        <f t="shared" si="1"/>
        <v>0.99999999999999989</v>
      </c>
      <c r="T63" s="234">
        <f t="shared" si="1"/>
        <v>1</v>
      </c>
      <c r="U63" s="234">
        <f t="shared" si="1"/>
        <v>1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0.13173636992713886</v>
      </c>
      <c r="C68" s="302">
        <f t="shared" si="6"/>
        <v>0.1269014394360094</v>
      </c>
      <c r="D68" s="302">
        <f t="shared" si="6"/>
        <v>0.12394848743682539</v>
      </c>
      <c r="E68" s="302">
        <f t="shared" si="6"/>
        <v>0.15283361324066369</v>
      </c>
      <c r="F68" s="302">
        <f t="shared" si="6"/>
        <v>0.14822802532984691</v>
      </c>
      <c r="G68" s="302">
        <f t="shared" si="6"/>
        <v>0.15197696428756671</v>
      </c>
      <c r="H68" s="302">
        <f t="shared" si="6"/>
        <v>0.13650410536466029</v>
      </c>
      <c r="I68" s="302">
        <f t="shared" si="6"/>
        <v>0.143209872165936</v>
      </c>
      <c r="J68" s="302">
        <f t="shared" si="6"/>
        <v>0.14445828807672409</v>
      </c>
      <c r="K68" s="302">
        <f t="shared" si="6"/>
        <v>0.12476848599080037</v>
      </c>
      <c r="L68" s="302">
        <f t="shared" si="6"/>
        <v>0.14384458339364592</v>
      </c>
      <c r="M68" s="302">
        <f t="shared" si="6"/>
        <v>0.15702434138175586</v>
      </c>
      <c r="N68" s="302">
        <f t="shared" si="6"/>
        <v>0.14880802837179125</v>
      </c>
      <c r="O68" s="302">
        <f t="shared" si="6"/>
        <v>0.14688922265971757</v>
      </c>
      <c r="P68" s="302">
        <f t="shared" si="6"/>
        <v>0.13900369747930974</v>
      </c>
      <c r="Q68" s="302">
        <f t="shared" si="6"/>
        <v>0.14164973119265276</v>
      </c>
      <c r="R68" s="302">
        <f t="shared" si="6"/>
        <v>0.13307732266253564</v>
      </c>
      <c r="S68" s="302">
        <f t="shared" si="6"/>
        <v>0.128784693178044</v>
      </c>
      <c r="T68" s="302">
        <f t="shared" si="6"/>
        <v>0.11034249584195668</v>
      </c>
      <c r="U68" s="302">
        <f t="shared" si="6"/>
        <v>0.1034639401021996</v>
      </c>
      <c r="V68" s="302">
        <f t="shared" si="6"/>
        <v>9.9325722984452275E-2</v>
      </c>
      <c r="W68" s="302">
        <f t="shared" si="6"/>
        <v>9.6524058401864052E-2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7.1307681790858599E-2</v>
      </c>
      <c r="C69" s="303">
        <f t="shared" si="7"/>
        <v>7.1674117717413915E-2</v>
      </c>
      <c r="D69" s="303">
        <f t="shared" si="7"/>
        <v>7.1893026033863397E-2</v>
      </c>
      <c r="E69" s="303">
        <f t="shared" si="7"/>
        <v>6.7622054401350537E-2</v>
      </c>
      <c r="F69" s="303">
        <f t="shared" si="7"/>
        <v>6.8288252934314481E-2</v>
      </c>
      <c r="G69" s="303">
        <f t="shared" si="7"/>
        <v>6.7867355479221764E-2</v>
      </c>
      <c r="H69" s="303">
        <f t="shared" si="7"/>
        <v>7.0046955336436525E-2</v>
      </c>
      <c r="I69" s="303">
        <f t="shared" si="7"/>
        <v>6.8463415636605726E-2</v>
      </c>
      <c r="J69" s="303">
        <f t="shared" si="7"/>
        <v>6.8501741940860325E-2</v>
      </c>
      <c r="K69" s="303">
        <f t="shared" si="7"/>
        <v>7.1110618387676072E-2</v>
      </c>
      <c r="L69" s="303">
        <f t="shared" si="7"/>
        <v>6.7717961928732973E-2</v>
      </c>
      <c r="M69" s="303">
        <f t="shared" si="7"/>
        <v>6.613686691446298E-2</v>
      </c>
      <c r="N69" s="303">
        <f t="shared" si="7"/>
        <v>6.7519706956648773E-2</v>
      </c>
      <c r="O69" s="303">
        <f t="shared" si="7"/>
        <v>6.7067233116509709E-2</v>
      </c>
      <c r="P69" s="303">
        <f t="shared" si="7"/>
        <v>6.837350385196754E-2</v>
      </c>
      <c r="Q69" s="303">
        <f t="shared" si="7"/>
        <v>6.7863944823377501E-2</v>
      </c>
      <c r="R69" s="303">
        <f t="shared" si="7"/>
        <v>6.9286520367330087E-2</v>
      </c>
      <c r="S69" s="303">
        <f t="shared" si="7"/>
        <v>6.9873382348822982E-2</v>
      </c>
      <c r="T69" s="303">
        <f t="shared" si="7"/>
        <v>7.1299884658695925E-2</v>
      </c>
      <c r="U69" s="303">
        <f t="shared" si="7"/>
        <v>7.1718092496885308E-2</v>
      </c>
      <c r="V69" s="303">
        <f t="shared" si="7"/>
        <v>7.2438556605178478E-2</v>
      </c>
      <c r="W69" s="303">
        <f t="shared" si="7"/>
        <v>7.3693310795875072E-2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0.60611529522229812</v>
      </c>
      <c r="C70" s="303">
        <f t="shared" si="8"/>
        <v>0.60923000059801802</v>
      </c>
      <c r="D70" s="303">
        <f t="shared" si="8"/>
        <v>0.61109072128783881</v>
      </c>
      <c r="E70" s="303">
        <f t="shared" si="8"/>
        <v>0.57478746241147971</v>
      </c>
      <c r="F70" s="303">
        <f t="shared" si="8"/>
        <v>0.58045014994167299</v>
      </c>
      <c r="G70" s="303">
        <f t="shared" si="8"/>
        <v>0.57687252157338509</v>
      </c>
      <c r="H70" s="303">
        <f t="shared" si="8"/>
        <v>0.59539912035971043</v>
      </c>
      <c r="I70" s="303">
        <f t="shared" si="8"/>
        <v>0.5819390329111489</v>
      </c>
      <c r="J70" s="303">
        <f t="shared" si="8"/>
        <v>0.5822648064973126</v>
      </c>
      <c r="K70" s="303">
        <f t="shared" si="8"/>
        <v>0.60444025629524678</v>
      </c>
      <c r="L70" s="303">
        <f t="shared" si="8"/>
        <v>0.57560267639423013</v>
      </c>
      <c r="M70" s="303">
        <f t="shared" si="8"/>
        <v>0.56216336877293538</v>
      </c>
      <c r="N70" s="303">
        <f t="shared" si="8"/>
        <v>0.57391750913151451</v>
      </c>
      <c r="O70" s="303">
        <f t="shared" si="8"/>
        <v>0.57007148149033227</v>
      </c>
      <c r="P70" s="303">
        <f t="shared" si="8"/>
        <v>0.58117478274172396</v>
      </c>
      <c r="Q70" s="303">
        <f t="shared" si="8"/>
        <v>0.57684353099870866</v>
      </c>
      <c r="R70" s="303">
        <f t="shared" si="8"/>
        <v>0.58893542312230607</v>
      </c>
      <c r="S70" s="303">
        <f t="shared" si="8"/>
        <v>0.59392374996499542</v>
      </c>
      <c r="T70" s="303">
        <f t="shared" si="8"/>
        <v>0.60604901959891533</v>
      </c>
      <c r="U70" s="303">
        <f t="shared" si="8"/>
        <v>0.6096037862235254</v>
      </c>
      <c r="V70" s="303">
        <f t="shared" si="8"/>
        <v>0.61572773114401702</v>
      </c>
      <c r="W70" s="303">
        <f t="shared" si="8"/>
        <v>0.62639314176493821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0.19084065305970477</v>
      </c>
      <c r="C72" s="303">
        <f t="shared" si="10"/>
        <v>0.19219444224855858</v>
      </c>
      <c r="D72" s="303">
        <f t="shared" si="10"/>
        <v>0.19306776524147234</v>
      </c>
      <c r="E72" s="303">
        <f t="shared" si="10"/>
        <v>0.20475686994650608</v>
      </c>
      <c r="F72" s="303">
        <f t="shared" si="10"/>
        <v>0.20303357179416542</v>
      </c>
      <c r="G72" s="303">
        <f t="shared" si="10"/>
        <v>0.2032831586598263</v>
      </c>
      <c r="H72" s="303">
        <f t="shared" si="10"/>
        <v>0.19804981893919263</v>
      </c>
      <c r="I72" s="303">
        <f t="shared" si="10"/>
        <v>0.20638767928630947</v>
      </c>
      <c r="J72" s="303">
        <f t="shared" si="10"/>
        <v>0.20477516348510283</v>
      </c>
      <c r="K72" s="303">
        <f t="shared" si="10"/>
        <v>0.19968063932627694</v>
      </c>
      <c r="L72" s="303">
        <f t="shared" si="10"/>
        <v>0.21283477828339095</v>
      </c>
      <c r="M72" s="303">
        <f t="shared" si="10"/>
        <v>0.21467542293084599</v>
      </c>
      <c r="N72" s="303">
        <f t="shared" si="10"/>
        <v>0.20975475554004538</v>
      </c>
      <c r="O72" s="303">
        <f t="shared" si="10"/>
        <v>0.21597206273344027</v>
      </c>
      <c r="P72" s="303">
        <f t="shared" si="10"/>
        <v>0.21144801592699858</v>
      </c>
      <c r="Q72" s="303">
        <f t="shared" si="10"/>
        <v>0.21364279298526137</v>
      </c>
      <c r="R72" s="303">
        <f t="shared" si="10"/>
        <v>0.20870073384782808</v>
      </c>
      <c r="S72" s="303">
        <f t="shared" si="10"/>
        <v>0.20741817450813743</v>
      </c>
      <c r="T72" s="303">
        <f t="shared" si="10"/>
        <v>0.21230859990043205</v>
      </c>
      <c r="U72" s="303">
        <f t="shared" si="10"/>
        <v>0.21521418117738964</v>
      </c>
      <c r="V72" s="303">
        <f t="shared" si="10"/>
        <v>0.21250798926635225</v>
      </c>
      <c r="W72" s="303">
        <f t="shared" si="10"/>
        <v>0.20338948903732268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0.11477912581612223</v>
      </c>
      <c r="C73" s="304">
        <f t="shared" si="11"/>
        <v>0.1157420500166504</v>
      </c>
      <c r="D73" s="304">
        <f t="shared" si="11"/>
        <v>0.11638187080535138</v>
      </c>
      <c r="E73" s="304">
        <f t="shared" si="11"/>
        <v>0.13262667858506547</v>
      </c>
      <c r="F73" s="304">
        <f t="shared" si="11"/>
        <v>0.13019276866422991</v>
      </c>
      <c r="G73" s="304">
        <f t="shared" si="11"/>
        <v>0.1308913128153231</v>
      </c>
      <c r="H73" s="304">
        <f t="shared" si="11"/>
        <v>0.12333306658032697</v>
      </c>
      <c r="I73" s="304">
        <f t="shared" si="11"/>
        <v>0.13336003594059664</v>
      </c>
      <c r="J73" s="304">
        <f t="shared" si="11"/>
        <v>0.13170663874818517</v>
      </c>
      <c r="K73" s="304">
        <f t="shared" si="11"/>
        <v>0.1238293130460891</v>
      </c>
      <c r="L73" s="304">
        <f t="shared" si="11"/>
        <v>0.1406022855594091</v>
      </c>
      <c r="M73" s="304">
        <f t="shared" si="11"/>
        <v>0.14412943155541877</v>
      </c>
      <c r="N73" s="304">
        <f t="shared" si="11"/>
        <v>0.1377337347862867</v>
      </c>
      <c r="O73" s="304">
        <f t="shared" si="11"/>
        <v>0.14443368074249657</v>
      </c>
      <c r="P73" s="304">
        <f t="shared" si="11"/>
        <v>0.13851627848489986</v>
      </c>
      <c r="Q73" s="304">
        <f t="shared" si="11"/>
        <v>0.14125458517365869</v>
      </c>
      <c r="R73" s="304">
        <f t="shared" si="11"/>
        <v>0.13479511212267598</v>
      </c>
      <c r="S73" s="304">
        <f t="shared" si="11"/>
        <v>0.13288656666939289</v>
      </c>
      <c r="T73" s="304">
        <f t="shared" si="11"/>
        <v>0.13625538959782302</v>
      </c>
      <c r="U73" s="304">
        <f t="shared" si="11"/>
        <v>0.13871488251404526</v>
      </c>
      <c r="V73" s="304">
        <f t="shared" si="11"/>
        <v>0.13524019555416186</v>
      </c>
      <c r="W73" s="304">
        <f t="shared" si="11"/>
        <v>0.12478329085505588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7.6061527243582547E-2</v>
      </c>
      <c r="C74" s="304">
        <f t="shared" si="12"/>
        <v>7.6452392231908167E-2</v>
      </c>
      <c r="D74" s="304">
        <f t="shared" si="12"/>
        <v>7.6685894436120963E-2</v>
      </c>
      <c r="E74" s="304">
        <f t="shared" si="12"/>
        <v>7.2130191361440624E-2</v>
      </c>
      <c r="F74" s="304">
        <f t="shared" si="12"/>
        <v>7.2840803129935489E-2</v>
      </c>
      <c r="G74" s="304">
        <f t="shared" si="12"/>
        <v>7.2391845844503241E-2</v>
      </c>
      <c r="H74" s="304">
        <f t="shared" si="12"/>
        <v>7.4716752358865657E-2</v>
      </c>
      <c r="I74" s="304">
        <f t="shared" si="12"/>
        <v>7.3027643345712837E-2</v>
      </c>
      <c r="J74" s="304">
        <f t="shared" si="12"/>
        <v>7.3068524736917675E-2</v>
      </c>
      <c r="K74" s="304">
        <f t="shared" si="12"/>
        <v>7.5851326280187856E-2</v>
      </c>
      <c r="L74" s="304">
        <f t="shared" si="12"/>
        <v>7.2232492723981856E-2</v>
      </c>
      <c r="M74" s="304">
        <f t="shared" si="12"/>
        <v>7.0545991375427206E-2</v>
      </c>
      <c r="N74" s="304">
        <f t="shared" si="12"/>
        <v>7.2021020753758699E-2</v>
      </c>
      <c r="O74" s="304">
        <f t="shared" si="12"/>
        <v>7.15383819909437E-2</v>
      </c>
      <c r="P74" s="304">
        <f t="shared" si="12"/>
        <v>7.2931737442098729E-2</v>
      </c>
      <c r="Q74" s="304">
        <f t="shared" si="12"/>
        <v>7.238820781160267E-2</v>
      </c>
      <c r="R74" s="304">
        <f t="shared" si="12"/>
        <v>7.3905621725152124E-2</v>
      </c>
      <c r="S74" s="304">
        <f t="shared" si="12"/>
        <v>7.453160783874456E-2</v>
      </c>
      <c r="T74" s="304">
        <f t="shared" si="12"/>
        <v>7.6053210302609045E-2</v>
      </c>
      <c r="U74" s="304">
        <f t="shared" si="12"/>
        <v>7.6499298663344387E-2</v>
      </c>
      <c r="V74" s="304">
        <f t="shared" si="12"/>
        <v>7.7267793712190391E-2</v>
      </c>
      <c r="W74" s="304">
        <f t="shared" si="12"/>
        <v>7.8606198182266815E-2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1.852422324456223</v>
      </c>
      <c r="C81" s="324">
        <f>IF(C$5=0,0,C$5/TEL_fec!C$5)</f>
        <v>1.742660258128377</v>
      </c>
      <c r="D81" s="324">
        <f>IF(D$5=0,0,D$5/TEL_fec!D$5)</f>
        <v>1.7200432317685905</v>
      </c>
      <c r="E81" s="324">
        <f>IF(E$5=0,0,E$5/TEL_fec!E$5)</f>
        <v>1.511377808604188</v>
      </c>
      <c r="F81" s="324">
        <f>IF(F$5=0,0,F$5/TEL_fec!F$5)</f>
        <v>1.5142411245071077</v>
      </c>
      <c r="G81" s="324">
        <f>IF(G$5=0,0,G$5/TEL_fec!G$5)</f>
        <v>1.4298841608561916</v>
      </c>
      <c r="H81" s="324">
        <f>IF(H$5=0,0,H$5/TEL_fec!H$5)</f>
        <v>1.4809644763573644</v>
      </c>
      <c r="I81" s="324">
        <f>IF(I$5=0,0,I$5/TEL_fec!I$5)</f>
        <v>1.3375711527945164</v>
      </c>
      <c r="J81" s="324">
        <f>IF(J$5=0,0,J$5/TEL_fec!J$5)</f>
        <v>1.3608965170700482</v>
      </c>
      <c r="K81" s="324">
        <f>IF(K$5=0,0,K$5/TEL_fec!K$5)</f>
        <v>1.3988383430586744</v>
      </c>
      <c r="L81" s="324">
        <f>IF(L$5=0,0,L$5/TEL_fec!L$5)</f>
        <v>1.238437831740036</v>
      </c>
      <c r="M81" s="324">
        <f>IF(M$5=0,0,M$5/TEL_fec!M$5)</f>
        <v>1.1187596573402196</v>
      </c>
      <c r="N81" s="324">
        <f>IF(N$5=0,0,N$5/TEL_fec!N$5)</f>
        <v>1.1532151960739012</v>
      </c>
      <c r="O81" s="324">
        <f>IF(O$5=0,0,O$5/TEL_fec!O$5)</f>
        <v>1.1531217926332891</v>
      </c>
      <c r="P81" s="324">
        <f>IF(P$5=0,0,P$5/TEL_fec!P$5)</f>
        <v>1.1936675418160825</v>
      </c>
      <c r="Q81" s="324">
        <f>IF(Q$5=0,0,Q$5/TEL_fec!Q$5)</f>
        <v>1.1855349704363953</v>
      </c>
      <c r="R81" s="324">
        <f>IF(R$5=0,0,R$5/TEL_fec!R$5)</f>
        <v>1.2122104283857185</v>
      </c>
      <c r="S81" s="324">
        <f>IF(S$5=0,0,S$5/TEL_fec!S$5)</f>
        <v>1.1386658201652615</v>
      </c>
      <c r="T81" s="324">
        <f>IF(T$5=0,0,T$5/TEL_fec!T$5)</f>
        <v>0.96723113631924229</v>
      </c>
      <c r="U81" s="324">
        <f>IF(U$5=0,0,U$5/TEL_fec!U$5)</f>
        <v>0.91219253516209442</v>
      </c>
      <c r="V81" s="324">
        <f>IF(V$5=0,0,V$5/TEL_fec!V$5)</f>
        <v>0.92161188753202428</v>
      </c>
      <c r="W81" s="324">
        <f>IF(W$5=0,0,W$5/TEL_fec!W$5)</f>
        <v>1.022016054974626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2.3332543705355149</v>
      </c>
      <c r="C86" s="338">
        <f>IF(C$10=0,0,C$10/TEL_fec!C$10)</f>
        <v>2.2475231791481129</v>
      </c>
      <c r="D86" s="338">
        <f>IF(D$10=0,0,D$10/TEL_fec!D$10)</f>
        <v>2.2290087343433624</v>
      </c>
      <c r="E86" s="338">
        <f>IF(E$10=0,0,E$10/TEL_fec!E$10)</f>
        <v>2.3189622556817708</v>
      </c>
      <c r="F86" s="338">
        <f>IF(F$10=0,0,F$10/TEL_fec!F$10)</f>
        <v>2.2893967654515839</v>
      </c>
      <c r="G86" s="338">
        <f>IF(G$10=0,0,G$10/TEL_fec!G$10)</f>
        <v>2.2509047762689089</v>
      </c>
      <c r="H86" s="338">
        <f>IF(H$10=0,0,H$10/TEL_fec!H$10)</f>
        <v>2.171809238163775</v>
      </c>
      <c r="I86" s="338">
        <f>IF(I$10=0,0,I$10/TEL_fec!I$10)</f>
        <v>2.1164985882429486</v>
      </c>
      <c r="J86" s="338">
        <f>IF(J$10=0,0,J$10/TEL_fec!J$10)</f>
        <v>2.1470871072059872</v>
      </c>
      <c r="K86" s="338">
        <f>IF(K$10=0,0,K$10/TEL_fec!K$10)</f>
        <v>2.0223752806145132</v>
      </c>
      <c r="L86" s="338">
        <f>IF(L$10=0,0,L$10/TEL_fec!L$10)</f>
        <v>2.0286368987132644</v>
      </c>
      <c r="M86" s="338">
        <f>IF(M$10=0,0,M$10/TEL_fec!M$10)</f>
        <v>2.0072352412322578</v>
      </c>
      <c r="N86" s="338">
        <f>IF(N$10=0,0,N$10/TEL_fec!N$10)</f>
        <v>1.973567626864235</v>
      </c>
      <c r="O86" s="338">
        <f>IF(O$10=0,0,O$10/TEL_fec!O$10)</f>
        <v>1.9695257428398023</v>
      </c>
      <c r="P86" s="338">
        <f>IF(P$10=0,0,P$10/TEL_fec!P$10)</f>
        <v>1.9386115614959345</v>
      </c>
      <c r="Q86" s="338">
        <f>IF(Q$10=0,0,Q$10/TEL_fec!Q$10)</f>
        <v>1.9555133777296376</v>
      </c>
      <c r="R86" s="338">
        <f>IF(R$10=0,0,R$10/TEL_fec!R$10)</f>
        <v>1.9021378646457836</v>
      </c>
      <c r="S86" s="338">
        <f>IF(S$10=0,0,S$10/TEL_fec!S$10)</f>
        <v>1.7687031498418704</v>
      </c>
      <c r="T86" s="338">
        <f>IF(T$10=0,0,T$10/TEL_fec!T$10)</f>
        <v>1.3811280858649613</v>
      </c>
      <c r="U86" s="338">
        <f>IF(U$10=0,0,U$10/TEL_fec!U$10)</f>
        <v>1.2338412783141162</v>
      </c>
      <c r="V86" s="338">
        <f>IF(V$10=0,0,V$10/TEL_fec!V$10)</f>
        <v>1.1987829764600884</v>
      </c>
      <c r="W86" s="338">
        <f>IF(W$10=0,0,W$10/TEL_fec!W$10)</f>
        <v>1.2753827047787452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2.6237347590276721</v>
      </c>
      <c r="C87" s="351">
        <f>IF(C$16=0,0,C$16/TEL_fec!C$16)</f>
        <v>2.5959015360117532</v>
      </c>
      <c r="D87" s="351">
        <f>IF(D$16=0,0,D$16/TEL_fec!D$16)</f>
        <v>2.620028618150489</v>
      </c>
      <c r="E87" s="351">
        <f>IF(E$16=0,0,E$16/TEL_fec!E$16)</f>
        <v>2.0385365183498094</v>
      </c>
      <c r="F87" s="351">
        <f>IF(F$16=0,0,F$16/TEL_fec!F$16)</f>
        <v>2.0947345987785839</v>
      </c>
      <c r="G87" s="351">
        <f>IF(G$16=0,0,G$16/TEL_fec!G$16)</f>
        <v>2.0101588093257252</v>
      </c>
      <c r="H87" s="351">
        <f>IF(H$16=0,0,H$16/TEL_fec!H$16)</f>
        <v>2.2472095969492401</v>
      </c>
      <c r="I87" s="351">
        <f>IF(I$16=0,0,I$16/TEL_fec!I$16)</f>
        <v>1.9908591623246268</v>
      </c>
      <c r="J87" s="351">
        <f>IF(J$16=0,0,J$16/TEL_fec!J$16)</f>
        <v>2.0195907012936605</v>
      </c>
      <c r="K87" s="351">
        <f>IF(K$16=0,0,K$16/TEL_fec!K$16)</f>
        <v>2.3203474815824072</v>
      </c>
      <c r="L87" s="351">
        <f>IF(L$16=0,0,L$16/TEL_fec!L$16)</f>
        <v>1.8343086189013258</v>
      </c>
      <c r="M87" s="351">
        <f>IF(M$16=0,0,M$16/TEL_fec!M$16)</f>
        <v>1.6467489645018079</v>
      </c>
      <c r="N87" s="351">
        <f>IF(N$16=0,0,N$16/TEL_fec!N$16)</f>
        <v>1.7756943522381134</v>
      </c>
      <c r="O87" s="351">
        <f>IF(O$16=0,0,O$16/TEL_fec!O$16)</f>
        <v>1.7247474633016187</v>
      </c>
      <c r="P87" s="351">
        <f>IF(P$16=0,0,P$16/TEL_fec!P$16)</f>
        <v>1.8558783798958358</v>
      </c>
      <c r="Q87" s="351">
        <f>IF(Q$16=0,0,Q$16/TEL_fec!Q$16)</f>
        <v>1.8051228196274618</v>
      </c>
      <c r="R87" s="351">
        <f>IF(R$16=0,0,R$16/TEL_fec!R$16)</f>
        <v>1.9483985852693981</v>
      </c>
      <c r="S87" s="351">
        <f>IF(S$16=0,0,S$16/TEL_fec!S$16)</f>
        <v>1.9021100485046141</v>
      </c>
      <c r="T87" s="351">
        <f>IF(T$16=0,0,T$16/TEL_fec!T$16)</f>
        <v>1.8858733353449966</v>
      </c>
      <c r="U87" s="351">
        <f>IF(U$16=0,0,U$16/TEL_fec!U$16)</f>
        <v>1.7698719521421351</v>
      </c>
      <c r="V87" s="351">
        <f>IF(V$16=0,0,V$16/TEL_fec!V$16)</f>
        <v>1.8546815035102759</v>
      </c>
      <c r="W87" s="351">
        <f>IF(W$16=0,0,W$16/TEL_fec!W$16)</f>
        <v>2.0845113784147355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2.6237347590276716</v>
      </c>
      <c r="C88" s="351">
        <f>IF(C$27=0,0,C$27/TEL_fec!C$27)</f>
        <v>2.5959015360117523</v>
      </c>
      <c r="D88" s="351">
        <f>IF(D$27=0,0,D$27/TEL_fec!D$27)</f>
        <v>2.6200286181504886</v>
      </c>
      <c r="E88" s="351">
        <f>IF(E$27=0,0,E$27/TEL_fec!E$27)</f>
        <v>2.038536518349809</v>
      </c>
      <c r="F88" s="351">
        <f>IF(F$27=0,0,F$27/TEL_fec!F$27)</f>
        <v>2.094734598778583</v>
      </c>
      <c r="G88" s="351">
        <f>IF(G$27=0,0,G$27/TEL_fec!G$27)</f>
        <v>2.0101588093257257</v>
      </c>
      <c r="H88" s="351">
        <f>IF(H$27=0,0,H$27/TEL_fec!H$27)</f>
        <v>2.2472095969492396</v>
      </c>
      <c r="I88" s="351">
        <f>IF(I$27=0,0,I$27/TEL_fec!I$27)</f>
        <v>1.9908591623246261</v>
      </c>
      <c r="J88" s="351">
        <f>IF(J$27=0,0,J$27/TEL_fec!J$27)</f>
        <v>2.0195907012936596</v>
      </c>
      <c r="K88" s="351">
        <f>IF(K$27=0,0,K$27/TEL_fec!K$27)</f>
        <v>2.3203474815824072</v>
      </c>
      <c r="L88" s="351">
        <f>IF(L$27=0,0,L$27/TEL_fec!L$27)</f>
        <v>1.8343086189013249</v>
      </c>
      <c r="M88" s="351">
        <f>IF(M$27=0,0,M$27/TEL_fec!M$27)</f>
        <v>1.6467489645018079</v>
      </c>
      <c r="N88" s="351">
        <f>IF(N$27=0,0,N$27/TEL_fec!N$27)</f>
        <v>1.7756943522381137</v>
      </c>
      <c r="O88" s="351">
        <f>IF(O$27=0,0,O$27/TEL_fec!O$27)</f>
        <v>1.7247474633016193</v>
      </c>
      <c r="P88" s="351">
        <f>IF(P$27=0,0,P$27/TEL_fec!P$27)</f>
        <v>1.8558783798958356</v>
      </c>
      <c r="Q88" s="351">
        <f>IF(Q$27=0,0,Q$27/TEL_fec!Q$27)</f>
        <v>1.8051228196274614</v>
      </c>
      <c r="R88" s="351">
        <f>IF(R$27=0,0,R$27/TEL_fec!R$27)</f>
        <v>1.9483985852693981</v>
      </c>
      <c r="S88" s="351">
        <f>IF(S$27=0,0,S$27/TEL_fec!S$27)</f>
        <v>1.9021100485046136</v>
      </c>
      <c r="T88" s="351">
        <f>IF(T$27=0,0,T$27/TEL_fec!T$27)</f>
        <v>1.8858733353449961</v>
      </c>
      <c r="U88" s="351">
        <f>IF(U$27=0,0,U$27/TEL_fec!U$27)</f>
        <v>1.7698719521421356</v>
      </c>
      <c r="V88" s="351">
        <f>IF(V$27=0,0,V$27/TEL_fec!V$27)</f>
        <v>1.8546815035102762</v>
      </c>
      <c r="W88" s="351">
        <f>IF(W$27=0,0,W$27/TEL_fec!W$27)</f>
        <v>2.084511378414736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1.4224705045554775</v>
      </c>
      <c r="C90" s="351">
        <f>IF(C$39=0,0,C$39/TEL_fec!C$39)</f>
        <v>1.3081995861474929</v>
      </c>
      <c r="D90" s="351">
        <f>IF(D$39=0,0,D$39/TEL_fec!D$39)</f>
        <v>1.2812610954757357</v>
      </c>
      <c r="E90" s="351">
        <f>IF(E$39=0,0,E$39/TEL_fec!E$39)</f>
        <v>1.2399795594309766</v>
      </c>
      <c r="F90" s="351">
        <f>IF(F$39=0,0,F$39/TEL_fec!F$39)</f>
        <v>1.2191169105079054</v>
      </c>
      <c r="G90" s="351">
        <f>IF(G$39=0,0,G$39/TEL_fec!G$39)</f>
        <v>1.1390753737497374</v>
      </c>
      <c r="H90" s="351">
        <f>IF(H$39=0,0,H$39/TEL_fec!H$39)</f>
        <v>1.119402166323588</v>
      </c>
      <c r="I90" s="351">
        <f>IF(I$39=0,0,I$39/TEL_fec!I$39)</f>
        <v>1.0505476575269039</v>
      </c>
      <c r="J90" s="351">
        <f>IF(J$39=0,0,J$39/TEL_fec!J$39)</f>
        <v>1.0634144527438287</v>
      </c>
      <c r="K90" s="351">
        <f>IF(K$39=0,0,K$39/TEL_fec!K$39)</f>
        <v>1.0257931286140083</v>
      </c>
      <c r="L90" s="351">
        <f>IF(L$39=0,0,L$39/TEL_fec!L$39)</f>
        <v>0.99809783199390001</v>
      </c>
      <c r="M90" s="351">
        <f>IF(M$39=0,0,M$39/TEL_fec!M$39)</f>
        <v>0.90404051673560382</v>
      </c>
      <c r="N90" s="351">
        <f>IF(N$39=0,0,N$39/TEL_fec!N$39)</f>
        <v>0.8998327320597671</v>
      </c>
      <c r="O90" s="351">
        <f>IF(O$39=0,0,O$39/TEL_fec!O$39)</f>
        <v>0.93414676407424357</v>
      </c>
      <c r="P90" s="351">
        <f>IF(P$39=0,0,P$39/TEL_fec!P$39)</f>
        <v>0.93776575426317044</v>
      </c>
      <c r="Q90" s="351">
        <f>IF(Q$39=0,0,Q$39/TEL_fec!Q$39)</f>
        <v>0.94685258757442814</v>
      </c>
      <c r="R90" s="351">
        <f>IF(R$39=0,0,R$39/TEL_fec!R$39)</f>
        <v>0.93110509175524347</v>
      </c>
      <c r="S90" s="351">
        <f>IF(S$39=0,0,S$39/TEL_fec!S$39)</f>
        <v>0.85716389675435833</v>
      </c>
      <c r="T90" s="351">
        <f>IF(T$39=0,0,T$39/TEL_fec!T$39)</f>
        <v>0.70858199617932582</v>
      </c>
      <c r="U90" s="351">
        <f>IF(U$39=0,0,U$39/TEL_fec!U$39)</f>
        <v>0.67887276652872142</v>
      </c>
      <c r="V90" s="351">
        <f>IF(V$39=0,0,V$39/TEL_fec!V$39)</f>
        <v>0.67163197973897637</v>
      </c>
      <c r="W90" s="351">
        <f>IF(W$39=0,0,W$39/TEL_fec!W$39)</f>
        <v>0.71355026557045953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SI: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239.3057053355929</v>
      </c>
      <c r="C3" s="205">
        <v>232.4275068342674</v>
      </c>
      <c r="D3" s="205">
        <v>231.63026473762719</v>
      </c>
      <c r="E3" s="205">
        <v>239.09017522199531</v>
      </c>
      <c r="F3" s="205">
        <v>240.0112450363707</v>
      </c>
      <c r="G3" s="205">
        <v>243.4102806540138</v>
      </c>
      <c r="H3" s="205">
        <v>261.82861921281909</v>
      </c>
      <c r="I3" s="205">
        <v>296.20426978781842</v>
      </c>
      <c r="J3" s="205">
        <v>253.12899903242919</v>
      </c>
      <c r="K3" s="205">
        <v>205.43439761169861</v>
      </c>
      <c r="L3" s="205">
        <v>208.4104081884326</v>
      </c>
      <c r="M3" s="205">
        <v>223.76770394436261</v>
      </c>
      <c r="N3" s="205">
        <v>225.169334662246</v>
      </c>
      <c r="O3" s="205">
        <v>221.44428078529489</v>
      </c>
      <c r="P3" s="205">
        <v>251.7891076699147</v>
      </c>
      <c r="Q3" s="205">
        <v>241.8</v>
      </c>
      <c r="R3" s="205">
        <v>252.35375065588221</v>
      </c>
      <c r="S3" s="205">
        <v>265.57911271989309</v>
      </c>
      <c r="T3" s="205">
        <v>277.90749759356498</v>
      </c>
      <c r="U3" s="205">
        <v>290.16152169458047</v>
      </c>
      <c r="V3" s="205">
        <v>287.87224463168337</v>
      </c>
      <c r="W3" s="205">
        <v>316.54624794334359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301.30264537256932</v>
      </c>
      <c r="C5" s="205">
        <v>260.69773258531251</v>
      </c>
      <c r="D5" s="205">
        <v>153.86914291305669</v>
      </c>
      <c r="E5" s="205">
        <v>301.15756261444022</v>
      </c>
      <c r="F5" s="205">
        <v>308.07211993196142</v>
      </c>
      <c r="G5" s="205">
        <v>346.55137439778389</v>
      </c>
      <c r="H5" s="205">
        <v>396.41251490854432</v>
      </c>
      <c r="I5" s="205">
        <v>429.75546886346621</v>
      </c>
      <c r="J5" s="205">
        <v>332.8879590315837</v>
      </c>
      <c r="K5" s="205">
        <v>237.05078639683299</v>
      </c>
      <c r="L5" s="205">
        <v>256.22888374171521</v>
      </c>
      <c r="M5" s="205">
        <v>202.19028016498669</v>
      </c>
      <c r="N5" s="205">
        <v>155.86671161112471</v>
      </c>
      <c r="O5" s="205">
        <v>152.0450074103567</v>
      </c>
      <c r="P5" s="205">
        <v>247.76619869249271</v>
      </c>
      <c r="Q5" s="205">
        <v>213.9716555566373</v>
      </c>
      <c r="R5" s="205">
        <v>192.36098691611221</v>
      </c>
      <c r="S5" s="205">
        <v>188.18366973675089</v>
      </c>
      <c r="T5" s="205">
        <v>190.16865756272901</v>
      </c>
      <c r="U5" s="205">
        <v>212.9208597803503</v>
      </c>
      <c r="V5" s="205">
        <v>223.23410918367151</v>
      </c>
      <c r="W5" s="205">
        <v>281.70173989369721</v>
      </c>
      <c r="DA5" s="112" t="s">
        <v>2870</v>
      </c>
    </row>
    <row r="6" spans="1:105" ht="12" customHeight="1" x14ac:dyDescent="0.25">
      <c r="A6" s="154" t="s">
        <v>2114</v>
      </c>
      <c r="B6" s="340">
        <v>376.62830671571157</v>
      </c>
      <c r="C6" s="340">
        <v>357.79689137992602</v>
      </c>
      <c r="D6" s="340">
        <v>338.96547604414042</v>
      </c>
      <c r="E6" s="340">
        <v>338.96547604414042</v>
      </c>
      <c r="F6" s="340">
        <v>338.96547604414042</v>
      </c>
      <c r="G6" s="340">
        <v>376.62830671571157</v>
      </c>
      <c r="H6" s="340">
        <v>433.12255272306828</v>
      </c>
      <c r="I6" s="340">
        <v>470.7853833946395</v>
      </c>
      <c r="J6" s="340">
        <v>451.95396805885389</v>
      </c>
      <c r="K6" s="340">
        <v>451.95396805885389</v>
      </c>
      <c r="L6" s="340">
        <v>433.12255272306828</v>
      </c>
      <c r="M6" s="340">
        <v>433.12255272306828</v>
      </c>
      <c r="N6" s="340">
        <v>414.29113738728267</v>
      </c>
      <c r="O6" s="340">
        <v>395.45972205149712</v>
      </c>
      <c r="P6" s="340">
        <v>395.45972205149712</v>
      </c>
      <c r="Q6" s="340">
        <v>376.62830671571152</v>
      </c>
      <c r="R6" s="340">
        <v>357.79689137992591</v>
      </c>
      <c r="S6" s="340">
        <v>357.79689137992591</v>
      </c>
      <c r="T6" s="340">
        <v>338.96547604414019</v>
      </c>
      <c r="U6" s="340">
        <v>320.13406070835458</v>
      </c>
      <c r="V6" s="340">
        <v>320.13406070835458</v>
      </c>
      <c r="W6" s="340">
        <v>301.30264537256897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18.831415335785579</v>
      </c>
      <c r="G7" s="342">
        <v>56.49424600735675</v>
      </c>
      <c r="H7" s="342">
        <v>56.49424600735675</v>
      </c>
      <c r="I7" s="342">
        <v>56.49424600735675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18.83141533578555</v>
      </c>
      <c r="D8" s="344">
        <f t="shared" si="0"/>
        <v>18.831415335785607</v>
      </c>
      <c r="E8" s="344">
        <f t="shared" si="0"/>
        <v>0</v>
      </c>
      <c r="F8" s="344">
        <f t="shared" si="0"/>
        <v>18.831415335785607</v>
      </c>
      <c r="G8" s="344">
        <f t="shared" si="0"/>
        <v>18.831415335785607</v>
      </c>
      <c r="H8" s="344">
        <f t="shared" si="0"/>
        <v>0</v>
      </c>
      <c r="I8" s="344">
        <f t="shared" si="0"/>
        <v>18.83141533578555</v>
      </c>
      <c r="J8" s="344">
        <f t="shared" si="0"/>
        <v>18.831415335785607</v>
      </c>
      <c r="K8" s="344">
        <f t="shared" si="0"/>
        <v>0</v>
      </c>
      <c r="L8" s="344">
        <f t="shared" si="0"/>
        <v>18.831415335785607</v>
      </c>
      <c r="M8" s="344">
        <f t="shared" si="0"/>
        <v>0</v>
      </c>
      <c r="N8" s="344">
        <f t="shared" si="0"/>
        <v>18.831415335785607</v>
      </c>
      <c r="O8" s="344">
        <f t="shared" si="0"/>
        <v>18.83141533578555</v>
      </c>
      <c r="P8" s="344">
        <f t="shared" si="0"/>
        <v>0</v>
      </c>
      <c r="Q8" s="344">
        <f t="shared" si="0"/>
        <v>18.831415335785607</v>
      </c>
      <c r="R8" s="344">
        <f t="shared" si="0"/>
        <v>18.831415335785607</v>
      </c>
      <c r="S8" s="344">
        <f t="shared" si="0"/>
        <v>0</v>
      </c>
      <c r="T8" s="344">
        <f t="shared" si="0"/>
        <v>18.831415335785721</v>
      </c>
      <c r="U8" s="344">
        <f t="shared" si="0"/>
        <v>18.831415335785607</v>
      </c>
      <c r="V8" s="344">
        <f t="shared" si="0"/>
        <v>0</v>
      </c>
      <c r="W8" s="344">
        <f t="shared" si="0"/>
        <v>18.831415335785607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75.325661343142258</v>
      </c>
      <c r="C9" s="345">
        <f t="shared" si="1"/>
        <v>97.099158794613516</v>
      </c>
      <c r="D9" s="345">
        <f t="shared" si="1"/>
        <v>185.09633313108372</v>
      </c>
      <c r="E9" s="345">
        <f t="shared" si="1"/>
        <v>37.807913429700193</v>
      </c>
      <c r="F9" s="345">
        <f t="shared" si="1"/>
        <v>30.893356112178992</v>
      </c>
      <c r="G9" s="345">
        <f t="shared" si="1"/>
        <v>30.076932317927685</v>
      </c>
      <c r="H9" s="345">
        <f t="shared" si="1"/>
        <v>36.710037814523957</v>
      </c>
      <c r="I9" s="345">
        <f t="shared" si="1"/>
        <v>41.02991453117329</v>
      </c>
      <c r="J9" s="345">
        <f t="shared" si="1"/>
        <v>119.06600902727018</v>
      </c>
      <c r="K9" s="345">
        <f t="shared" si="1"/>
        <v>214.9031816620209</v>
      </c>
      <c r="L9" s="345">
        <f t="shared" si="1"/>
        <v>176.89366898135307</v>
      </c>
      <c r="M9" s="345">
        <f t="shared" si="1"/>
        <v>230.93227255808159</v>
      </c>
      <c r="N9" s="345">
        <f t="shared" si="1"/>
        <v>258.42442577615793</v>
      </c>
      <c r="O9" s="345">
        <f t="shared" si="1"/>
        <v>243.41471464114042</v>
      </c>
      <c r="P9" s="345">
        <f t="shared" si="1"/>
        <v>147.69352335900442</v>
      </c>
      <c r="Q9" s="345">
        <f t="shared" si="1"/>
        <v>162.65665115907422</v>
      </c>
      <c r="R9" s="345">
        <f t="shared" si="1"/>
        <v>165.4359044638137</v>
      </c>
      <c r="S9" s="345">
        <f t="shared" si="1"/>
        <v>169.61322164317502</v>
      </c>
      <c r="T9" s="345">
        <f t="shared" si="1"/>
        <v>148.79681848141118</v>
      </c>
      <c r="U9" s="345">
        <f t="shared" si="1"/>
        <v>107.21320092800428</v>
      </c>
      <c r="V9" s="345">
        <f t="shared" si="1"/>
        <v>96.899951524683075</v>
      </c>
      <c r="W9" s="345">
        <f t="shared" si="1"/>
        <v>19.600905478871766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46.918830610490097</v>
      </c>
      <c r="C12" s="212">
        <v>38.939036973344798</v>
      </c>
      <c r="D12" s="212">
        <v>24.218916595012889</v>
      </c>
      <c r="E12" s="212">
        <v>52.180653482373167</v>
      </c>
      <c r="F12" s="212">
        <v>58.42889079965606</v>
      </c>
      <c r="G12" s="212">
        <v>63.783834909716248</v>
      </c>
      <c r="H12" s="212">
        <v>67.321152192605325</v>
      </c>
      <c r="I12" s="212">
        <v>75.124247635425618</v>
      </c>
      <c r="J12" s="212">
        <v>63.719346517626832</v>
      </c>
      <c r="K12" s="212">
        <v>50.831126397248489</v>
      </c>
      <c r="L12" s="212">
        <v>56.021324161650902</v>
      </c>
      <c r="M12" s="212">
        <v>45.483404987102318</v>
      </c>
      <c r="N12" s="212">
        <v>37.988392089423897</v>
      </c>
      <c r="O12" s="212">
        <v>38.688306104901123</v>
      </c>
      <c r="P12" s="212">
        <v>60.712209802235591</v>
      </c>
      <c r="Q12" s="212">
        <v>51.867755803955291</v>
      </c>
      <c r="R12" s="212">
        <v>48.877386070507313</v>
      </c>
      <c r="S12" s="212">
        <v>46.957953568357688</v>
      </c>
      <c r="T12" s="212">
        <v>47.38065348237317</v>
      </c>
      <c r="U12" s="212">
        <v>50.746603611349961</v>
      </c>
      <c r="V12" s="212">
        <v>53.923301805674967</v>
      </c>
      <c r="W12" s="212">
        <v>60.025709372312988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16.059931212381766</v>
      </c>
      <c r="C14" s="206">
        <f t="shared" si="2"/>
        <v>12.013929492691314</v>
      </c>
      <c r="D14" s="206">
        <f t="shared" si="2"/>
        <v>1.9919174548581253</v>
      </c>
      <c r="E14" s="206">
        <f t="shared" si="2"/>
        <v>3.019002579535683</v>
      </c>
      <c r="F14" s="206">
        <f t="shared" si="2"/>
        <v>3.019002579535683</v>
      </c>
      <c r="G14" s="206">
        <f t="shared" si="2"/>
        <v>2.0540842648323299</v>
      </c>
      <c r="H14" s="206">
        <f t="shared" si="2"/>
        <v>3.0524505588993982</v>
      </c>
      <c r="I14" s="206">
        <f t="shared" si="2"/>
        <v>2.034995700773861</v>
      </c>
      <c r="J14" s="206">
        <f t="shared" si="2"/>
        <v>2.034995700773861</v>
      </c>
      <c r="K14" s="206">
        <f t="shared" si="2"/>
        <v>1.0174548581255369</v>
      </c>
      <c r="L14" s="206">
        <f t="shared" si="2"/>
        <v>2.034995700773861</v>
      </c>
      <c r="M14" s="206">
        <f t="shared" si="2"/>
        <v>1.0174548581255369</v>
      </c>
      <c r="N14" s="206">
        <f t="shared" si="2"/>
        <v>1.0174548581255369</v>
      </c>
      <c r="O14" s="206">
        <f t="shared" si="2"/>
        <v>1.017540842648323</v>
      </c>
      <c r="P14" s="206">
        <f t="shared" si="2"/>
        <v>1.0174548581255369</v>
      </c>
      <c r="Q14" s="206">
        <f t="shared" si="2"/>
        <v>1.0174548581255369</v>
      </c>
      <c r="R14" s="206">
        <f t="shared" si="2"/>
        <v>1.0174548581255369</v>
      </c>
      <c r="S14" s="206">
        <f t="shared" si="2"/>
        <v>1.2348237317282889</v>
      </c>
      <c r="T14" s="206">
        <f t="shared" si="2"/>
        <v>1.4863284608770426</v>
      </c>
      <c r="U14" s="206">
        <f t="shared" si="2"/>
        <v>2.4534823731728288</v>
      </c>
      <c r="V14" s="206">
        <f t="shared" si="2"/>
        <v>1.7436801375752367</v>
      </c>
      <c r="W14" s="206">
        <f t="shared" si="2"/>
        <v>1.7036113499570078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7.8073946689595872E-2</v>
      </c>
      <c r="T16" s="206">
        <v>8.7962166809974193E-2</v>
      </c>
      <c r="U16" s="206">
        <v>9.7850386930352515E-2</v>
      </c>
      <c r="V16" s="206">
        <v>9.8968185726569208E-2</v>
      </c>
      <c r="W16" s="206">
        <v>0.1078245915735168</v>
      </c>
      <c r="DA16" s="71" t="s">
        <v>2876</v>
      </c>
    </row>
    <row r="17" spans="1:105" ht="12" customHeight="1" x14ac:dyDescent="0.25">
      <c r="A17" s="18" t="s">
        <v>69</v>
      </c>
      <c r="B17" s="206">
        <v>10.27033533963886</v>
      </c>
      <c r="C17" s="206">
        <v>7.1892519346517627</v>
      </c>
      <c r="D17" s="206">
        <v>1.026999140154772</v>
      </c>
      <c r="E17" s="206">
        <v>2.0540842648323299</v>
      </c>
      <c r="F17" s="206">
        <v>2.0540842648323299</v>
      </c>
      <c r="G17" s="206">
        <v>2.0540842648323299</v>
      </c>
      <c r="H17" s="206">
        <v>3.0524505588993982</v>
      </c>
      <c r="I17" s="206">
        <v>2.034995700773861</v>
      </c>
      <c r="J17" s="206">
        <v>2.034995700773861</v>
      </c>
      <c r="K17" s="206">
        <v>1.0174548581255369</v>
      </c>
      <c r="L17" s="206">
        <v>2.034995700773861</v>
      </c>
      <c r="M17" s="206">
        <v>1.0174548581255369</v>
      </c>
      <c r="N17" s="206">
        <v>1.0174548581255369</v>
      </c>
      <c r="O17" s="206">
        <v>1.017540842648323</v>
      </c>
      <c r="P17" s="206">
        <v>1.0174548581255369</v>
      </c>
      <c r="Q17" s="206">
        <v>1.0174548581255369</v>
      </c>
      <c r="R17" s="206">
        <v>1.0174548581255369</v>
      </c>
      <c r="S17" s="206">
        <v>1.1456577815993121</v>
      </c>
      <c r="T17" s="206">
        <v>1.3868443680137581</v>
      </c>
      <c r="U17" s="206">
        <v>2.352450558899398</v>
      </c>
      <c r="V17" s="206">
        <v>1.6289767841788481</v>
      </c>
      <c r="W17" s="206">
        <v>1.5822012037833191</v>
      </c>
      <c r="DA17" s="71" t="s">
        <v>2877</v>
      </c>
    </row>
    <row r="18" spans="1:105" ht="12" customHeight="1" x14ac:dyDescent="0.25">
      <c r="A18" s="18" t="s">
        <v>70</v>
      </c>
      <c r="B18" s="206">
        <v>5.7895958727429058</v>
      </c>
      <c r="C18" s="206">
        <v>4.8246775580395527</v>
      </c>
      <c r="D18" s="206">
        <v>0.96491831470335332</v>
      </c>
      <c r="E18" s="206">
        <v>0.96491831470335332</v>
      </c>
      <c r="F18" s="206">
        <v>0.96491831470335332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5.846947549441101E-3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5.2450558899398104E-3</v>
      </c>
      <c r="T19" s="206">
        <v>1.15219260533104E-2</v>
      </c>
      <c r="U19" s="206">
        <v>3.1814273430782461E-3</v>
      </c>
      <c r="V19" s="206">
        <v>1.573516766981943E-2</v>
      </c>
      <c r="W19" s="206">
        <v>1.3585554600171971E-2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8.1255374032674119</v>
      </c>
      <c r="C20" s="206">
        <f t="shared" si="3"/>
        <v>7.6311263972484946</v>
      </c>
      <c r="D20" s="206">
        <f t="shared" si="3"/>
        <v>3.3533963886500429</v>
      </c>
      <c r="E20" s="206">
        <f t="shared" si="3"/>
        <v>1.7411865864144449</v>
      </c>
      <c r="F20" s="206">
        <f t="shared" si="3"/>
        <v>1.6981943250214959</v>
      </c>
      <c r="G20" s="206">
        <f t="shared" si="3"/>
        <v>1.870163370593293</v>
      </c>
      <c r="H20" s="206">
        <f t="shared" si="3"/>
        <v>4.3422184006878757</v>
      </c>
      <c r="I20" s="206">
        <f t="shared" si="3"/>
        <v>7.6741186586414436</v>
      </c>
      <c r="J20" s="206">
        <f t="shared" si="3"/>
        <v>5.2450558899398114</v>
      </c>
      <c r="K20" s="206">
        <f t="shared" si="3"/>
        <v>3.0524505588993982</v>
      </c>
      <c r="L20" s="206">
        <f t="shared" si="3"/>
        <v>3.5468615649183151</v>
      </c>
      <c r="M20" s="206">
        <f t="shared" si="3"/>
        <v>3.0309544282029228</v>
      </c>
      <c r="N20" s="206">
        <f t="shared" si="3"/>
        <v>3.0309544282029228</v>
      </c>
      <c r="O20" s="206">
        <f t="shared" si="3"/>
        <v>1.0748065348237319</v>
      </c>
      <c r="P20" s="206">
        <f t="shared" si="3"/>
        <v>1.999140154772141</v>
      </c>
      <c r="Q20" s="206">
        <f t="shared" si="3"/>
        <v>1.461736887360275</v>
      </c>
      <c r="R20" s="206">
        <f t="shared" si="3"/>
        <v>0</v>
      </c>
      <c r="S20" s="206">
        <f t="shared" si="3"/>
        <v>0</v>
      </c>
      <c r="T20" s="206">
        <f t="shared" si="3"/>
        <v>1.474290627687016</v>
      </c>
      <c r="U20" s="206">
        <f t="shared" si="3"/>
        <v>3.6629406706792773E-2</v>
      </c>
      <c r="V20" s="206">
        <f t="shared" si="3"/>
        <v>0.24178847807394671</v>
      </c>
      <c r="W20" s="206">
        <f t="shared" si="3"/>
        <v>0.59432502149613065</v>
      </c>
      <c r="DA20" s="71"/>
    </row>
    <row r="21" spans="1:105" ht="12" customHeight="1" x14ac:dyDescent="0.25">
      <c r="A21" s="18" t="s">
        <v>72</v>
      </c>
      <c r="B21" s="206">
        <v>8.1255374032674119</v>
      </c>
      <c r="C21" s="206">
        <v>7.6311263972484946</v>
      </c>
      <c r="D21" s="206">
        <v>3.3533963886500429</v>
      </c>
      <c r="E21" s="206">
        <v>1.7411865864144449</v>
      </c>
      <c r="F21" s="206">
        <v>1.6981943250214959</v>
      </c>
      <c r="G21" s="206">
        <v>1.870163370593293</v>
      </c>
      <c r="H21" s="206">
        <v>4.3422184006878757</v>
      </c>
      <c r="I21" s="206">
        <v>7.6741186586414436</v>
      </c>
      <c r="J21" s="206">
        <v>5.2450558899398114</v>
      </c>
      <c r="K21" s="206">
        <v>3.0524505588993982</v>
      </c>
      <c r="L21" s="206">
        <v>3.5468615649183151</v>
      </c>
      <c r="M21" s="206">
        <v>3.0309544282029228</v>
      </c>
      <c r="N21" s="206">
        <v>3.0309544282029228</v>
      </c>
      <c r="O21" s="206">
        <v>1.0748065348237319</v>
      </c>
      <c r="P21" s="206">
        <v>1.999140154772141</v>
      </c>
      <c r="Q21" s="206">
        <v>1.461736887360275</v>
      </c>
      <c r="R21" s="206">
        <v>0</v>
      </c>
      <c r="S21" s="206">
        <v>0</v>
      </c>
      <c r="T21" s="206">
        <v>1.474290627687016</v>
      </c>
      <c r="U21" s="206">
        <v>3.6629406706792773E-2</v>
      </c>
      <c r="V21" s="206">
        <v>0.24178847807394671</v>
      </c>
      <c r="W21" s="206">
        <v>0.59432502149613065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8.2879621668099741</v>
      </c>
      <c r="C23" s="206">
        <f t="shared" si="4"/>
        <v>4.4186586414445399</v>
      </c>
      <c r="D23" s="206">
        <f t="shared" si="4"/>
        <v>4.9441100601891659</v>
      </c>
      <c r="E23" s="206">
        <f t="shared" si="4"/>
        <v>30.30954428202924</v>
      </c>
      <c r="F23" s="206">
        <f t="shared" si="4"/>
        <v>33.0085124677558</v>
      </c>
      <c r="G23" s="206">
        <f t="shared" si="4"/>
        <v>36.686758383490968</v>
      </c>
      <c r="H23" s="206">
        <f t="shared" si="4"/>
        <v>38.597506448839212</v>
      </c>
      <c r="I23" s="206">
        <f t="shared" si="4"/>
        <v>43.446087704213241</v>
      </c>
      <c r="J23" s="206">
        <f t="shared" si="4"/>
        <v>35.946345657781599</v>
      </c>
      <c r="K23" s="206">
        <f t="shared" si="4"/>
        <v>28.589853826311259</v>
      </c>
      <c r="L23" s="206">
        <f t="shared" si="4"/>
        <v>34.799828030954423</v>
      </c>
      <c r="M23" s="206">
        <f t="shared" si="4"/>
        <v>25.628202923473768</v>
      </c>
      <c r="N23" s="206">
        <f t="shared" si="4"/>
        <v>18.12837489251935</v>
      </c>
      <c r="O23" s="206">
        <f t="shared" si="4"/>
        <v>23.072484952708511</v>
      </c>
      <c r="P23" s="206">
        <f t="shared" si="4"/>
        <v>43.565520206362848</v>
      </c>
      <c r="Q23" s="206">
        <f t="shared" si="4"/>
        <v>34.680395528804823</v>
      </c>
      <c r="R23" s="206">
        <f t="shared" si="4"/>
        <v>33.557867583834913</v>
      </c>
      <c r="S23" s="206">
        <f t="shared" si="4"/>
        <v>32.003095442820289</v>
      </c>
      <c r="T23" s="206">
        <f t="shared" si="4"/>
        <v>30.488822012037829</v>
      </c>
      <c r="U23" s="206">
        <f t="shared" si="4"/>
        <v>34.562252794496992</v>
      </c>
      <c r="V23" s="206">
        <f t="shared" si="4"/>
        <v>37.187962166809967</v>
      </c>
      <c r="W23" s="206">
        <f t="shared" si="4"/>
        <v>41.627085124677563</v>
      </c>
      <c r="DA23" s="71"/>
    </row>
    <row r="24" spans="1:105" ht="12" customHeight="1" x14ac:dyDescent="0.25">
      <c r="A24" s="18" t="s">
        <v>73</v>
      </c>
      <c r="B24" s="206">
        <v>8.2879621668099741</v>
      </c>
      <c r="C24" s="206">
        <v>4.4186586414445399</v>
      </c>
      <c r="D24" s="206">
        <v>4.9441100601891659</v>
      </c>
      <c r="E24" s="206">
        <v>30.30954428202924</v>
      </c>
      <c r="F24" s="206">
        <v>33.0085124677558</v>
      </c>
      <c r="G24" s="206">
        <v>36.686758383490968</v>
      </c>
      <c r="H24" s="206">
        <v>38.597506448839212</v>
      </c>
      <c r="I24" s="206">
        <v>43.446087704213241</v>
      </c>
      <c r="J24" s="206">
        <v>35.946345657781599</v>
      </c>
      <c r="K24" s="206">
        <v>28.589853826311259</v>
      </c>
      <c r="L24" s="206">
        <v>34.799828030954423</v>
      </c>
      <c r="M24" s="206">
        <v>25.628202923473768</v>
      </c>
      <c r="N24" s="206">
        <v>18.12837489251935</v>
      </c>
      <c r="O24" s="206">
        <v>23.072484952708511</v>
      </c>
      <c r="P24" s="206">
        <v>43.565520206362848</v>
      </c>
      <c r="Q24" s="206">
        <v>34.680395528804823</v>
      </c>
      <c r="R24" s="206">
        <v>33.557867583834913</v>
      </c>
      <c r="S24" s="206">
        <v>32.003095442820289</v>
      </c>
      <c r="T24" s="206">
        <v>30.488822012037829</v>
      </c>
      <c r="U24" s="206">
        <v>34.562252794496992</v>
      </c>
      <c r="V24" s="206">
        <v>37.187962166809967</v>
      </c>
      <c r="W24" s="206">
        <v>41.627085124677563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2.5795356835769558</v>
      </c>
      <c r="F30" s="206">
        <v>4.1081685296646597</v>
      </c>
      <c r="G30" s="206">
        <v>4.5141874462596734</v>
      </c>
      <c r="H30" s="206">
        <v>3.702149613069647</v>
      </c>
      <c r="I30" s="206">
        <v>4.5141874462596734</v>
      </c>
      <c r="J30" s="206">
        <v>4.5858125537403263</v>
      </c>
      <c r="K30" s="206">
        <v>4.5858125537403263</v>
      </c>
      <c r="L30" s="206">
        <v>1.1942390369733451</v>
      </c>
      <c r="M30" s="206">
        <v>0.93147033533963886</v>
      </c>
      <c r="N30" s="206">
        <v>0.76431642304385194</v>
      </c>
      <c r="O30" s="206">
        <v>0.45382631126397238</v>
      </c>
      <c r="P30" s="206">
        <v>0.28658641444539978</v>
      </c>
      <c r="Q30" s="206">
        <v>0.26276870163370591</v>
      </c>
      <c r="R30" s="206">
        <v>0.28658641444539978</v>
      </c>
      <c r="S30" s="206">
        <v>0.39914015477214099</v>
      </c>
      <c r="T30" s="206">
        <v>0.32450558899398108</v>
      </c>
      <c r="U30" s="206">
        <v>0.20240756663800519</v>
      </c>
      <c r="V30" s="206">
        <v>0.90318142734307816</v>
      </c>
      <c r="W30" s="206">
        <v>1.0775580395528801</v>
      </c>
      <c r="DA30" s="71" t="s">
        <v>2888</v>
      </c>
    </row>
    <row r="31" spans="1:105" ht="12" customHeight="1" x14ac:dyDescent="0.25">
      <c r="A31" s="21" t="s">
        <v>38</v>
      </c>
      <c r="B31" s="209">
        <v>14.445399828030951</v>
      </c>
      <c r="C31" s="209">
        <v>14.875322441960449</v>
      </c>
      <c r="D31" s="209">
        <v>13.929492691315559</v>
      </c>
      <c r="E31" s="209">
        <v>14.53138435081685</v>
      </c>
      <c r="F31" s="209">
        <v>16.595012897678419</v>
      </c>
      <c r="G31" s="209">
        <v>18.658641444539981</v>
      </c>
      <c r="H31" s="209">
        <v>17.626827171109198</v>
      </c>
      <c r="I31" s="209">
        <v>17.454858125537399</v>
      </c>
      <c r="J31" s="209">
        <v>15.90713671539123</v>
      </c>
      <c r="K31" s="209">
        <v>13.585554600171969</v>
      </c>
      <c r="L31" s="209">
        <v>14.445399828030951</v>
      </c>
      <c r="M31" s="209">
        <v>14.875322441960449</v>
      </c>
      <c r="N31" s="209">
        <v>15.04729148753224</v>
      </c>
      <c r="O31" s="209">
        <v>13.06964746345658</v>
      </c>
      <c r="P31" s="209">
        <v>13.843508168529659</v>
      </c>
      <c r="Q31" s="209">
        <v>14.445399828030951</v>
      </c>
      <c r="R31" s="209">
        <v>14.015477214101461</v>
      </c>
      <c r="S31" s="209">
        <v>13.320894239036971</v>
      </c>
      <c r="T31" s="209">
        <v>13.606706792777301</v>
      </c>
      <c r="U31" s="209">
        <v>13.49183147033534</v>
      </c>
      <c r="V31" s="209">
        <v>13.846689595872739</v>
      </c>
      <c r="W31" s="209">
        <v>15.023129836629399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69.709768561333519</v>
      </c>
      <c r="C33" s="205">
        <f>WWP_emi!C5</f>
        <v>55.862789402030657</v>
      </c>
      <c r="D33" s="205">
        <f>WWP_emi!D5</f>
        <v>14.189519520794169</v>
      </c>
      <c r="E33" s="205">
        <f>WWP_emi!E5</f>
        <v>14.733103319817991</v>
      </c>
      <c r="F33" s="205">
        <f>WWP_emi!F5</f>
        <v>13.488237720159971</v>
      </c>
      <c r="G33" s="205">
        <f>WWP_emi!G5</f>
        <v>10.765259640177611</v>
      </c>
      <c r="H33" s="205">
        <f>WWP_emi!H5</f>
        <v>19.668959999698149</v>
      </c>
      <c r="I33" s="205">
        <f>WWP_emi!I5</f>
        <v>24.338338919804158</v>
      </c>
      <c r="J33" s="205">
        <f>WWP_emi!J5</f>
        <v>18.632968919775958</v>
      </c>
      <c r="K33" s="205">
        <f>WWP_emi!K5</f>
        <v>10.326151079859059</v>
      </c>
      <c r="L33" s="205">
        <f>WWP_emi!L5</f>
        <v>14.64425891985691</v>
      </c>
      <c r="M33" s="205">
        <f>WWP_emi!M5</f>
        <v>10.275661080190771</v>
      </c>
      <c r="N33" s="205">
        <f>WWP_emi!N5</f>
        <v>10.27566108029694</v>
      </c>
      <c r="O33" s="205">
        <f>WWP_emi!O5</f>
        <v>5.6813378401447174</v>
      </c>
      <c r="P33" s="205">
        <f>WWP_emi!P5</f>
        <v>7.8521410799117781</v>
      </c>
      <c r="Q33" s="205">
        <f>WWP_emi!Q5</f>
        <v>6.5898910799297257</v>
      </c>
      <c r="R33" s="205">
        <f>WWP_emi!R5</f>
        <v>3.1565710829667282</v>
      </c>
      <c r="S33" s="205">
        <f>WWP_emi!S5</f>
        <v>3.7947373203143888</v>
      </c>
      <c r="T33" s="205">
        <f>WWP_emi!T5</f>
        <v>8.0311932001408497</v>
      </c>
      <c r="U33" s="205">
        <f>WWP_emi!U5</f>
        <v>7.6520606399211237</v>
      </c>
      <c r="V33" s="205">
        <f>WWP_emi!V5</f>
        <v>5.9287957199036301</v>
      </c>
      <c r="W33" s="205">
        <f>WWP_emi!W5</f>
        <v>6.6288747599373679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196.06231512405012</v>
      </c>
      <c r="C35" s="286">
        <f t="shared" si="5"/>
        <v>167.5319651434815</v>
      </c>
      <c r="D35" s="286">
        <f t="shared" si="5"/>
        <v>104.55851536691978</v>
      </c>
      <c r="E35" s="286">
        <f t="shared" si="5"/>
        <v>218.2467490934055</v>
      </c>
      <c r="F35" s="286">
        <f t="shared" si="5"/>
        <v>243.44230534199301</v>
      </c>
      <c r="G35" s="286">
        <f t="shared" si="5"/>
        <v>262.04248538039087</v>
      </c>
      <c r="H35" s="286">
        <f t="shared" si="5"/>
        <v>257.11915066811491</v>
      </c>
      <c r="I35" s="286">
        <f t="shared" si="5"/>
        <v>253.6231084354043</v>
      </c>
      <c r="J35" s="286">
        <f t="shared" si="5"/>
        <v>251.72677473221287</v>
      </c>
      <c r="K35" s="286">
        <f t="shared" si="5"/>
        <v>247.43240172138474</v>
      </c>
      <c r="L35" s="286">
        <f t="shared" si="5"/>
        <v>268.80290983835931</v>
      </c>
      <c r="M35" s="286">
        <f t="shared" si="5"/>
        <v>203.26170481872251</v>
      </c>
      <c r="N35" s="286">
        <f t="shared" si="5"/>
        <v>168.71032703634569</v>
      </c>
      <c r="O35" s="286">
        <f t="shared" si="5"/>
        <v>174.70898759590017</v>
      </c>
      <c r="P35" s="286">
        <f t="shared" si="5"/>
        <v>241.12325733258817</v>
      </c>
      <c r="Q35" s="286">
        <f t="shared" si="5"/>
        <v>214.50684782446356</v>
      </c>
      <c r="R35" s="286">
        <f t="shared" si="5"/>
        <v>193.68599017637789</v>
      </c>
      <c r="S35" s="286">
        <f t="shared" si="5"/>
        <v>176.81342891556517</v>
      </c>
      <c r="T35" s="286">
        <f t="shared" si="5"/>
        <v>170.49073484036251</v>
      </c>
      <c r="U35" s="286">
        <f t="shared" si="5"/>
        <v>174.89087910410481</v>
      </c>
      <c r="V35" s="286">
        <f t="shared" si="5"/>
        <v>187.31677961752391</v>
      </c>
      <c r="W35" s="286">
        <f t="shared" si="5"/>
        <v>189.62698108826291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155.71994249328156</v>
      </c>
      <c r="C36" s="346">
        <f t="shared" si="6"/>
        <v>149.36469369023806</v>
      </c>
      <c r="D36" s="346">
        <f t="shared" si="6"/>
        <v>157.39943783723888</v>
      </c>
      <c r="E36" s="346">
        <f t="shared" si="6"/>
        <v>173.26695378119373</v>
      </c>
      <c r="F36" s="346">
        <f t="shared" si="6"/>
        <v>189.65978100374755</v>
      </c>
      <c r="G36" s="346">
        <f t="shared" si="6"/>
        <v>184.05304269981889</v>
      </c>
      <c r="H36" s="346">
        <f t="shared" si="6"/>
        <v>169.82600109922583</v>
      </c>
      <c r="I36" s="346">
        <f t="shared" si="6"/>
        <v>174.80696134967087</v>
      </c>
      <c r="J36" s="346">
        <f t="shared" si="6"/>
        <v>191.41379190462482</v>
      </c>
      <c r="K36" s="346">
        <f t="shared" si="6"/>
        <v>214.43137637246664</v>
      </c>
      <c r="L36" s="346">
        <f t="shared" si="6"/>
        <v>218.63781843627638</v>
      </c>
      <c r="M36" s="346">
        <f t="shared" si="6"/>
        <v>224.9534693259636</v>
      </c>
      <c r="N36" s="346">
        <f t="shared" si="6"/>
        <v>243.72357443584215</v>
      </c>
      <c r="O36" s="346">
        <f t="shared" si="6"/>
        <v>254.45298575628095</v>
      </c>
      <c r="P36" s="346">
        <f t="shared" si="6"/>
        <v>245.0383067691435</v>
      </c>
      <c r="Q36" s="346">
        <f t="shared" si="6"/>
        <v>242.40479735048896</v>
      </c>
      <c r="R36" s="346">
        <f t="shared" si="6"/>
        <v>254.09199055431404</v>
      </c>
      <c r="S36" s="346">
        <f t="shared" si="6"/>
        <v>249.53256376627638</v>
      </c>
      <c r="T36" s="346">
        <f t="shared" si="6"/>
        <v>249.15069649026782</v>
      </c>
      <c r="U36" s="346">
        <f t="shared" si="6"/>
        <v>238.33551895150285</v>
      </c>
      <c r="V36" s="346">
        <f t="shared" si="6"/>
        <v>241.55493980226922</v>
      </c>
      <c r="W36" s="346">
        <f t="shared" si="6"/>
        <v>213.08249425425717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70.945485875292206</v>
      </c>
      <c r="C37" s="346">
        <f>IF(WWP_ued!C$5=0,"",WWP_ued!C$5/C$5*1000)</f>
        <v>69.412970772901431</v>
      </c>
      <c r="D37" s="346">
        <f>IF(WWP_ued!D$5=0,"",WWP_ued!D$5/D$5*1000)</f>
        <v>75.333554049295032</v>
      </c>
      <c r="E37" s="346">
        <f>IF(WWP_ued!E$5=0,"",WWP_ued!E$5/E$5*1000)</f>
        <v>76.063471073299681</v>
      </c>
      <c r="F37" s="346">
        <f>IF(WWP_ued!F$5=0,"",WWP_ued!F$5/F$5*1000)</f>
        <v>83.642630244205961</v>
      </c>
      <c r="G37" s="346">
        <f>IF(WWP_ued!G$5=0,"",WWP_ued!G$5/G$5*1000)</f>
        <v>81.402990563139426</v>
      </c>
      <c r="H37" s="346">
        <f>IF(WWP_ued!H$5=0,"",WWP_ued!H$5/H$5*1000)</f>
        <v>74.588602764629996</v>
      </c>
      <c r="I37" s="346">
        <f>IF(WWP_ued!I$5=0,"",WWP_ued!I$5/I$5*1000)</f>
        <v>76.514884920636064</v>
      </c>
      <c r="J37" s="346">
        <f>IF(WWP_ued!J$5=0,"",WWP_ued!J$5/J$5*1000)</f>
        <v>84.15779788585553</v>
      </c>
      <c r="K37" s="346">
        <f>IF(WWP_ued!K$5=0,"",WWP_ued!K$5/K$5*1000)</f>
        <v>94.729081179464387</v>
      </c>
      <c r="L37" s="346">
        <f>IF(WWP_ued!L$5=0,"",WWP_ued!L$5/L$5*1000)</f>
        <v>95.29677772846901</v>
      </c>
      <c r="M37" s="346">
        <f>IF(WWP_ued!M$5=0,"",WWP_ued!M$5/M$5*1000)</f>
        <v>99.888249316837431</v>
      </c>
      <c r="N37" s="346">
        <f>IF(WWP_ued!N$5=0,"",WWP_ued!N$5/N$5*1000)</f>
        <v>110.4789652847719</v>
      </c>
      <c r="O37" s="346">
        <f>IF(WWP_ued!O$5=0,"",WWP_ued!O$5/O$5*1000)</f>
        <v>112.76857442940904</v>
      </c>
      <c r="P37" s="346">
        <f>IF(WWP_ued!P$5=0,"",WWP_ued!P$5/P$5*1000)</f>
        <v>105.28568717066356</v>
      </c>
      <c r="Q37" s="346">
        <f>IF(WWP_ued!Q$5=0,"",WWP_ued!Q$5/Q$5*1000)</f>
        <v>105.59045357757792</v>
      </c>
      <c r="R37" s="346">
        <f>IF(WWP_ued!R$5=0,"",WWP_ued!R$5/R$5*1000)</f>
        <v>110.99342589869013</v>
      </c>
      <c r="S37" s="346">
        <f>IF(WWP_ued!S$5=0,"",WWP_ued!S$5/S$5*1000)</f>
        <v>108.8931929089558</v>
      </c>
      <c r="T37" s="346">
        <f>IF(WWP_ued!T$5=0,"",WWP_ued!T$5/T$5*1000)</f>
        <v>108.8424291233701</v>
      </c>
      <c r="U37" s="346">
        <f>IF(WWP_ued!U$5=0,"",WWP_ued!U$5/U$5*1000)</f>
        <v>103.26632174298817</v>
      </c>
      <c r="V37" s="346">
        <f>IF(WWP_ued!V$5=0,"",WWP_ued!V$5/V$5*1000)</f>
        <v>104.72219804760265</v>
      </c>
      <c r="W37" s="346">
        <f>IF(WWP_ued!W$5=0,"",WWP_ued!W$5/W$5*1000)</f>
        <v>92.254689894261077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1.4857524719669342</v>
      </c>
      <c r="C38" s="347">
        <f t="shared" si="7"/>
        <v>1.4346217509249339</v>
      </c>
      <c r="D38" s="347">
        <f t="shared" si="7"/>
        <v>0.58588580810902358</v>
      </c>
      <c r="E38" s="347">
        <f t="shared" si="7"/>
        <v>0.28234800326513526</v>
      </c>
      <c r="F38" s="347">
        <f t="shared" si="7"/>
        <v>0.23084877250894806</v>
      </c>
      <c r="G38" s="347">
        <f t="shared" si="7"/>
        <v>0.16877724043114456</v>
      </c>
      <c r="H38" s="347">
        <f t="shared" si="7"/>
        <v>0.29216612252008695</v>
      </c>
      <c r="I38" s="347">
        <f t="shared" si="7"/>
        <v>0.3239744780928383</v>
      </c>
      <c r="J38" s="347">
        <f t="shared" si="7"/>
        <v>0.29242247352021222</v>
      </c>
      <c r="K38" s="347">
        <f t="shared" si="7"/>
        <v>0.2031462179130073</v>
      </c>
      <c r="L38" s="347">
        <f t="shared" si="7"/>
        <v>0.26140508349285962</v>
      </c>
      <c r="M38" s="347">
        <f t="shared" si="7"/>
        <v>0.22592110425999612</v>
      </c>
      <c r="N38" s="347">
        <f t="shared" si="7"/>
        <v>0.27049476208701451</v>
      </c>
      <c r="O38" s="347">
        <f t="shared" si="7"/>
        <v>0.14684896838698741</v>
      </c>
      <c r="P38" s="347">
        <f t="shared" si="7"/>
        <v>0.12933380460848654</v>
      </c>
      <c r="Q38" s="347">
        <f t="shared" si="7"/>
        <v>0.12705178733465078</v>
      </c>
      <c r="R38" s="347">
        <f t="shared" si="7"/>
        <v>6.4581421731785438E-2</v>
      </c>
      <c r="S38" s="347">
        <f t="shared" si="7"/>
        <v>8.0811386185948436E-2</v>
      </c>
      <c r="T38" s="347">
        <f t="shared" si="7"/>
        <v>0.16950363935205456</v>
      </c>
      <c r="U38" s="347">
        <f t="shared" si="7"/>
        <v>0.15078961142947639</v>
      </c>
      <c r="V38" s="347">
        <f t="shared" si="7"/>
        <v>0.1099486774988188</v>
      </c>
      <c r="W38" s="347">
        <f t="shared" si="7"/>
        <v>0.11043392621687122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SI: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46.918830610490097</v>
      </c>
      <c r="C5" s="225">
        <v>38.939036973344798</v>
      </c>
      <c r="D5" s="225">
        <v>24.2189165950129</v>
      </c>
      <c r="E5" s="225">
        <v>52.180653482373167</v>
      </c>
      <c r="F5" s="225">
        <v>58.428890799656052</v>
      </c>
      <c r="G5" s="225">
        <v>63.783834909716241</v>
      </c>
      <c r="H5" s="225">
        <v>67.321152192605325</v>
      </c>
      <c r="I5" s="225">
        <v>75.124247635425633</v>
      </c>
      <c r="J5" s="225">
        <v>63.719346517626811</v>
      </c>
      <c r="K5" s="225">
        <v>50.831126397248489</v>
      </c>
      <c r="L5" s="225">
        <v>56.021324161650909</v>
      </c>
      <c r="M5" s="225">
        <v>45.483404987102311</v>
      </c>
      <c r="N5" s="225">
        <v>37.988392089423911</v>
      </c>
      <c r="O5" s="225">
        <v>38.688306104901109</v>
      </c>
      <c r="P5" s="225">
        <v>60.712209802235591</v>
      </c>
      <c r="Q5" s="225">
        <v>51.867755803955291</v>
      </c>
      <c r="R5" s="225">
        <v>48.877386070507313</v>
      </c>
      <c r="S5" s="225">
        <v>46.957953568357688</v>
      </c>
      <c r="T5" s="225">
        <v>47.380653482373177</v>
      </c>
      <c r="U5" s="225">
        <v>50.746603611349983</v>
      </c>
      <c r="V5" s="225">
        <v>53.923301805674953</v>
      </c>
      <c r="W5" s="225">
        <v>60.025709372312981</v>
      </c>
      <c r="DA5" s="89" t="s">
        <v>2873</v>
      </c>
    </row>
    <row r="6" spans="1:105" ht="12" customHeight="1" x14ac:dyDescent="0.25">
      <c r="A6" s="55" t="s">
        <v>92</v>
      </c>
      <c r="B6" s="261">
        <v>0.61522831674505962</v>
      </c>
      <c r="C6" s="261">
        <v>0.62770568348011313</v>
      </c>
      <c r="D6" s="261">
        <v>0.57648055029597178</v>
      </c>
      <c r="E6" s="261">
        <v>0.60270330904939484</v>
      </c>
      <c r="F6" s="261">
        <v>0.68702237177965642</v>
      </c>
      <c r="G6" s="261">
        <v>0.77138398726669799</v>
      </c>
      <c r="H6" s="261">
        <v>0.73635227480668219</v>
      </c>
      <c r="I6" s="261">
        <v>0.73446533264960823</v>
      </c>
      <c r="J6" s="261">
        <v>0.66598132790358566</v>
      </c>
      <c r="K6" s="261">
        <v>0.56434109226032403</v>
      </c>
      <c r="L6" s="261">
        <v>0.6026809167576922</v>
      </c>
      <c r="M6" s="261">
        <v>0.61635916920344258</v>
      </c>
      <c r="N6" s="261">
        <v>0.62278396426561922</v>
      </c>
      <c r="O6" s="261">
        <v>0.53887072462108532</v>
      </c>
      <c r="P6" s="261">
        <v>0.57305894903720023</v>
      </c>
      <c r="Q6" s="261">
        <v>0.59615158874888252</v>
      </c>
      <c r="R6" s="261">
        <v>0.57568618130951588</v>
      </c>
      <c r="S6" s="261">
        <v>0.54750254196785741</v>
      </c>
      <c r="T6" s="261">
        <v>0.56259913429858011</v>
      </c>
      <c r="U6" s="261">
        <v>0.55705805861712543</v>
      </c>
      <c r="V6" s="261">
        <v>0.5705042812840927</v>
      </c>
      <c r="W6" s="261">
        <v>0.61930929340872365</v>
      </c>
      <c r="DA6" s="67" t="s">
        <v>2890</v>
      </c>
    </row>
    <row r="7" spans="1:105" ht="12" customHeight="1" x14ac:dyDescent="0.25">
      <c r="A7" s="202" t="s">
        <v>93</v>
      </c>
      <c r="B7" s="226">
        <v>0.66872643124463005</v>
      </c>
      <c r="C7" s="226">
        <v>0.68228878639142743</v>
      </c>
      <c r="D7" s="226">
        <v>0.62660929379996932</v>
      </c>
      <c r="E7" s="226">
        <v>0.65511229244499458</v>
      </c>
      <c r="F7" s="226">
        <v>0.74676344758658308</v>
      </c>
      <c r="G7" s="226">
        <v>0.83846085572467177</v>
      </c>
      <c r="H7" s="226">
        <v>0.80038290739856777</v>
      </c>
      <c r="I7" s="226">
        <v>0.79833188331479132</v>
      </c>
      <c r="J7" s="226">
        <v>0.72389274772128875</v>
      </c>
      <c r="K7" s="226">
        <v>0.61341423071774348</v>
      </c>
      <c r="L7" s="226">
        <v>0.65508795299749156</v>
      </c>
      <c r="M7" s="226">
        <v>0.66995561869939424</v>
      </c>
      <c r="N7" s="226">
        <v>0.67693909159306431</v>
      </c>
      <c r="O7" s="226">
        <v>0.58572904850117979</v>
      </c>
      <c r="P7" s="226">
        <v>0.62289016199695679</v>
      </c>
      <c r="Q7" s="226">
        <v>0.64799085733574191</v>
      </c>
      <c r="R7" s="226">
        <v>0.62574584924947396</v>
      </c>
      <c r="S7" s="226">
        <v>0.59511145866071447</v>
      </c>
      <c r="T7" s="226">
        <v>0.61152079815063054</v>
      </c>
      <c r="U7" s="226">
        <v>0.60549788980122321</v>
      </c>
      <c r="V7" s="226">
        <v>0.62011334922184003</v>
      </c>
      <c r="W7" s="226">
        <v>0.67316227544426488</v>
      </c>
      <c r="DA7" s="174" t="s">
        <v>2891</v>
      </c>
    </row>
    <row r="8" spans="1:105" ht="12" customHeight="1" x14ac:dyDescent="0.25">
      <c r="A8" s="202" t="s">
        <v>94</v>
      </c>
      <c r="B8" s="226">
        <v>1.6584415494866831</v>
      </c>
      <c r="C8" s="226">
        <v>1.69207619025074</v>
      </c>
      <c r="D8" s="226">
        <v>1.5539910486239239</v>
      </c>
      <c r="E8" s="226">
        <v>1.624678485263586</v>
      </c>
      <c r="F8" s="226">
        <v>1.851973350014726</v>
      </c>
      <c r="G8" s="226">
        <v>2.079382922197186</v>
      </c>
      <c r="H8" s="226">
        <v>1.9849496103484481</v>
      </c>
      <c r="I8" s="226">
        <v>1.979863070620683</v>
      </c>
      <c r="J8" s="226">
        <v>1.7952540143487961</v>
      </c>
      <c r="K8" s="226">
        <v>1.521267292180003</v>
      </c>
      <c r="L8" s="226">
        <v>1.6246181234337791</v>
      </c>
      <c r="M8" s="226">
        <v>1.661489934374498</v>
      </c>
      <c r="N8" s="226">
        <v>1.678808947150799</v>
      </c>
      <c r="O8" s="226">
        <v>1.4526080402829249</v>
      </c>
      <c r="P8" s="226">
        <v>1.544767601752453</v>
      </c>
      <c r="Q8" s="226">
        <v>1.6070173261926399</v>
      </c>
      <c r="R8" s="226">
        <v>1.5518497061386951</v>
      </c>
      <c r="S8" s="226">
        <v>1.4758764174785719</v>
      </c>
      <c r="T8" s="226">
        <v>1.5165715794135639</v>
      </c>
      <c r="U8" s="226">
        <v>1.5016347667070331</v>
      </c>
      <c r="V8" s="226">
        <v>1.5378811060701629</v>
      </c>
      <c r="W8" s="226">
        <v>1.6694424431017769</v>
      </c>
      <c r="DA8" s="174" t="s">
        <v>2892</v>
      </c>
    </row>
    <row r="9" spans="1:105" ht="12" customHeight="1" x14ac:dyDescent="0.25">
      <c r="A9" s="202" t="s">
        <v>95</v>
      </c>
      <c r="B9" s="226">
        <v>5.082320877459189</v>
      </c>
      <c r="C9" s="226">
        <v>5.1853947765748476</v>
      </c>
      <c r="D9" s="226">
        <v>4.762230632879767</v>
      </c>
      <c r="E9" s="226">
        <v>4.9788534225819578</v>
      </c>
      <c r="F9" s="226">
        <v>5.6754022016580281</v>
      </c>
      <c r="G9" s="226">
        <v>6.3723025035075036</v>
      </c>
      <c r="H9" s="226">
        <v>6.0829100962291136</v>
      </c>
      <c r="I9" s="226">
        <v>6.0673223131924159</v>
      </c>
      <c r="J9" s="226">
        <v>5.5015848826817937</v>
      </c>
      <c r="K9" s="226">
        <v>4.6619481534548486</v>
      </c>
      <c r="L9" s="226">
        <v>4.9786684427809353</v>
      </c>
      <c r="M9" s="226">
        <v>5.0916627021153964</v>
      </c>
      <c r="N9" s="226">
        <v>5.1447370961072876</v>
      </c>
      <c r="O9" s="226">
        <v>4.4515407686089663</v>
      </c>
      <c r="P9" s="226">
        <v>4.7339652311768727</v>
      </c>
      <c r="Q9" s="226">
        <v>4.9247305157516381</v>
      </c>
      <c r="R9" s="226">
        <v>4.7556684542960017</v>
      </c>
      <c r="S9" s="226">
        <v>4.5228470858214314</v>
      </c>
      <c r="T9" s="226">
        <v>4.6475580659447919</v>
      </c>
      <c r="U9" s="226">
        <v>4.6017839624892964</v>
      </c>
      <c r="V9" s="226">
        <v>4.7128614540859832</v>
      </c>
      <c r="W9" s="226">
        <v>5.1160332933764119</v>
      </c>
      <c r="DA9" s="174" t="s">
        <v>2893</v>
      </c>
    </row>
    <row r="10" spans="1:105" ht="12" customHeight="1" x14ac:dyDescent="0.25">
      <c r="A10" s="56" t="s">
        <v>96</v>
      </c>
      <c r="B10" s="262">
        <v>1.0127222666468401</v>
      </c>
      <c r="C10" s="262">
        <v>0.94525782989752127</v>
      </c>
      <c r="D10" s="262">
        <v>0.92894875313896152</v>
      </c>
      <c r="E10" s="262">
        <v>1.0472632237544479</v>
      </c>
      <c r="F10" s="262">
        <v>1.192926440133931</v>
      </c>
      <c r="G10" s="262">
        <v>1.328434608191734</v>
      </c>
      <c r="H10" s="262">
        <v>1.2819407312253659</v>
      </c>
      <c r="I10" s="262">
        <v>1.3374330451099861</v>
      </c>
      <c r="J10" s="262">
        <v>1.1750464652357711</v>
      </c>
      <c r="K10" s="262">
        <v>0.97537373626533397</v>
      </c>
      <c r="L10" s="262">
        <v>1.0505067714966121</v>
      </c>
      <c r="M10" s="262">
        <v>1.0453749294306429</v>
      </c>
      <c r="N10" s="262">
        <v>1.040576827806321</v>
      </c>
      <c r="O10" s="262">
        <v>0.930252802517753</v>
      </c>
      <c r="P10" s="262">
        <v>1.0003184859814751</v>
      </c>
      <c r="Q10" s="262">
        <v>1.0330821576854989</v>
      </c>
      <c r="R10" s="262">
        <v>1.018644357522871</v>
      </c>
      <c r="S10" s="262">
        <v>0.96527491204055038</v>
      </c>
      <c r="T10" s="262">
        <v>0.97078557628293127</v>
      </c>
      <c r="U10" s="262">
        <v>0.96751717802360315</v>
      </c>
      <c r="V10" s="262">
        <v>0.99625370685275583</v>
      </c>
      <c r="W10" s="262">
        <v>1.0806552016079269</v>
      </c>
      <c r="DA10" s="68" t="s">
        <v>2894</v>
      </c>
    </row>
    <row r="11" spans="1:105" ht="12" customHeight="1" x14ac:dyDescent="0.25">
      <c r="A11" s="37" t="s">
        <v>160</v>
      </c>
      <c r="B11" s="228">
        <v>0.2593437524120934</v>
      </c>
      <c r="C11" s="228">
        <v>0.1207821859401377</v>
      </c>
      <c r="D11" s="228">
        <v>5.0172495783370793E-3</v>
      </c>
      <c r="E11" s="228">
        <v>7.0445726538166012E-2</v>
      </c>
      <c r="F11" s="228">
        <v>6.3967933914518244E-2</v>
      </c>
      <c r="G11" s="228">
        <v>4.9386660982249753E-2</v>
      </c>
      <c r="H11" s="228">
        <v>0.11902860534416471</v>
      </c>
      <c r="I11" s="228">
        <v>9.9178679753109483E-2</v>
      </c>
      <c r="J11" s="228">
        <v>8.7090287430366453E-2</v>
      </c>
      <c r="K11" s="228">
        <v>3.4386351642892762E-2</v>
      </c>
      <c r="L11" s="228">
        <v>7.9798788802972392E-2</v>
      </c>
      <c r="M11" s="228">
        <v>2.3323240255982529E-2</v>
      </c>
      <c r="N11" s="228">
        <v>1.537155703258975E-2</v>
      </c>
      <c r="O11" s="228">
        <v>1.6044584335928602E-2</v>
      </c>
      <c r="P11" s="228">
        <v>3.4222544043513131E-2</v>
      </c>
      <c r="Q11" s="228">
        <v>2.2148812633773201E-2</v>
      </c>
      <c r="R11" s="228">
        <v>7.1670841578955627E-3</v>
      </c>
      <c r="S11" s="228">
        <v>1.174896180399139E-2</v>
      </c>
      <c r="T11" s="228">
        <v>3.5122395556665263E-2</v>
      </c>
      <c r="U11" s="228">
        <v>5.7997588239146559E-2</v>
      </c>
      <c r="V11" s="228">
        <v>3.1792707325922091E-2</v>
      </c>
      <c r="W11" s="228">
        <v>3.410397252288893E-2</v>
      </c>
      <c r="DA11" s="69" t="s">
        <v>2895</v>
      </c>
    </row>
    <row r="12" spans="1:105" ht="12" customHeight="1" x14ac:dyDescent="0.25">
      <c r="A12" s="37" t="s">
        <v>162</v>
      </c>
      <c r="B12" s="228">
        <v>0.20518389038329951</v>
      </c>
      <c r="C12" s="228">
        <v>0.12820584614688529</v>
      </c>
      <c r="D12" s="228">
        <v>1.6382512856258049E-2</v>
      </c>
      <c r="E12" s="228">
        <v>5.9714762543340509E-2</v>
      </c>
      <c r="F12" s="228">
        <v>5.288487148108903E-2</v>
      </c>
      <c r="G12" s="228">
        <v>4.4964622896058092E-2</v>
      </c>
      <c r="H12" s="228">
        <v>0.1693223822501497</v>
      </c>
      <c r="I12" s="228">
        <v>0.37401010554633118</v>
      </c>
      <c r="J12" s="228">
        <v>0.22446898775731411</v>
      </c>
      <c r="K12" s="228">
        <v>0.10316196089940791</v>
      </c>
      <c r="L12" s="228">
        <v>0.13908395817478381</v>
      </c>
      <c r="M12" s="228">
        <v>6.9478933408551019E-2</v>
      </c>
      <c r="N12" s="228">
        <v>4.5791209786088811E-2</v>
      </c>
      <c r="O12" s="228">
        <v>1.6947549788668879E-2</v>
      </c>
      <c r="P12" s="228">
        <v>6.7241963070369351E-2</v>
      </c>
      <c r="Q12" s="228">
        <v>3.1820317313795712E-2</v>
      </c>
      <c r="R12" s="228">
        <v>0</v>
      </c>
      <c r="S12" s="228">
        <v>0</v>
      </c>
      <c r="T12" s="228">
        <v>3.7337007515319133E-2</v>
      </c>
      <c r="U12" s="228">
        <v>9.0306563068373905E-4</v>
      </c>
      <c r="V12" s="228">
        <v>4.7189808920819693E-3</v>
      </c>
      <c r="W12" s="228">
        <v>1.2810535192555201E-2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0.54819462385144679</v>
      </c>
      <c r="C15" s="228">
        <v>0.69626979781049825</v>
      </c>
      <c r="D15" s="228">
        <v>0.90754899070436634</v>
      </c>
      <c r="E15" s="228">
        <v>0.91710273467294157</v>
      </c>
      <c r="F15" s="228">
        <v>1.076073634738324</v>
      </c>
      <c r="G15" s="228">
        <v>1.2340833243134259</v>
      </c>
      <c r="H15" s="228">
        <v>0.9935897436310519</v>
      </c>
      <c r="I15" s="228">
        <v>0.86424425981054553</v>
      </c>
      <c r="J15" s="228">
        <v>0.86348719004809038</v>
      </c>
      <c r="K15" s="228">
        <v>0.83782542372303326</v>
      </c>
      <c r="L15" s="228">
        <v>0.83162402451885542</v>
      </c>
      <c r="M15" s="228">
        <v>0.95257275576610978</v>
      </c>
      <c r="N15" s="228">
        <v>0.9794140609876425</v>
      </c>
      <c r="O15" s="228">
        <v>0.89726066839315555</v>
      </c>
      <c r="P15" s="228">
        <v>0.89885397886759211</v>
      </c>
      <c r="Q15" s="228">
        <v>0.97911302773793008</v>
      </c>
      <c r="R15" s="228">
        <v>1.0114772733649759</v>
      </c>
      <c r="S15" s="228">
        <v>0.95352595023655895</v>
      </c>
      <c r="T15" s="228">
        <v>0.89832617321094688</v>
      </c>
      <c r="U15" s="228">
        <v>0.90861652415377281</v>
      </c>
      <c r="V15" s="228">
        <v>0.95974201863475173</v>
      </c>
      <c r="W15" s="228">
        <v>1.0337406938924829</v>
      </c>
      <c r="DA15" s="69" t="s">
        <v>2899</v>
      </c>
    </row>
    <row r="16" spans="1:105" ht="12" customHeight="1" x14ac:dyDescent="0.25">
      <c r="A16" s="57" t="s">
        <v>2900</v>
      </c>
      <c r="B16" s="263">
        <v>27.231831152453029</v>
      </c>
      <c r="C16" s="263">
        <v>20.249646274129852</v>
      </c>
      <c r="D16" s="263">
        <v>8.7524208545968634</v>
      </c>
      <c r="E16" s="263">
        <v>32.600839821834697</v>
      </c>
      <c r="F16" s="263">
        <v>36.333966134959411</v>
      </c>
      <c r="G16" s="263">
        <v>39.458910696156778</v>
      </c>
      <c r="H16" s="263">
        <v>42.809980439871737</v>
      </c>
      <c r="I16" s="263">
        <v>49.467270847199217</v>
      </c>
      <c r="J16" s="263">
        <v>41.147201482678497</v>
      </c>
      <c r="K16" s="263">
        <v>32.353380908902452</v>
      </c>
      <c r="L16" s="263">
        <v>35.907785758567357</v>
      </c>
      <c r="M16" s="263">
        <v>26.48621746083866</v>
      </c>
      <c r="N16" s="263">
        <v>19.74776677958641</v>
      </c>
      <c r="O16" s="263">
        <v>22.448148530093771</v>
      </c>
      <c r="P16" s="263">
        <v>41.313820322850368</v>
      </c>
      <c r="Q16" s="263">
        <v>32.971804509374458</v>
      </c>
      <c r="R16" s="263">
        <v>31.392934015229731</v>
      </c>
      <c r="S16" s="263">
        <v>30.125959911104129</v>
      </c>
      <c r="T16" s="263">
        <v>29.529009387470971</v>
      </c>
      <c r="U16" s="263">
        <v>32.815216096454073</v>
      </c>
      <c r="V16" s="263">
        <v>35.60846865583698</v>
      </c>
      <c r="W16" s="263">
        <v>39.948180547899028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9.4368806001442831E-3</v>
      </c>
      <c r="T19" s="231">
        <v>3.1014573687248428E-2</v>
      </c>
      <c r="U19" s="231">
        <v>2.6315648725213449E-2</v>
      </c>
      <c r="V19" s="231">
        <v>1.8298683803012888E-2</v>
      </c>
      <c r="W19" s="231">
        <v>2.0789348864718001E-2</v>
      </c>
      <c r="DA19" s="73" t="s">
        <v>2904</v>
      </c>
    </row>
    <row r="20" spans="1:105" ht="12" customHeight="1" x14ac:dyDescent="0.25">
      <c r="A20" s="46" t="s">
        <v>160</v>
      </c>
      <c r="B20" s="231">
        <v>8.2570504498625947</v>
      </c>
      <c r="C20" s="231">
        <v>5.8899345662526894</v>
      </c>
      <c r="D20" s="231">
        <v>0.80217243332555266</v>
      </c>
      <c r="E20" s="231">
        <v>0.93250723011272352</v>
      </c>
      <c r="F20" s="231">
        <v>0.86473989214380309</v>
      </c>
      <c r="G20" s="231">
        <v>0.70438323292852978</v>
      </c>
      <c r="H20" s="231">
        <v>1.519233650785597</v>
      </c>
      <c r="I20" s="231">
        <v>1.069212877072693</v>
      </c>
      <c r="J20" s="231">
        <v>1.0210277943374471</v>
      </c>
      <c r="K20" s="231">
        <v>0.41599269961959318</v>
      </c>
      <c r="L20" s="231">
        <v>0.95198459577660577</v>
      </c>
      <c r="M20" s="231">
        <v>0.48178748649140041</v>
      </c>
      <c r="N20" s="231">
        <v>0.57074117379336575</v>
      </c>
      <c r="O20" s="231">
        <v>0.33311387220189342</v>
      </c>
      <c r="P20" s="231">
        <v>0.25233434486266731</v>
      </c>
      <c r="Q20" s="231">
        <v>0.26568895238734042</v>
      </c>
      <c r="R20" s="231">
        <v>8.4892543089118075E-2</v>
      </c>
      <c r="S20" s="231">
        <v>0.13705675961798389</v>
      </c>
      <c r="T20" s="231">
        <v>0.47660354718134768</v>
      </c>
      <c r="U20" s="231">
        <v>0.61706468708650397</v>
      </c>
      <c r="V20" s="231">
        <v>0.29531072215796722</v>
      </c>
      <c r="W20" s="231">
        <v>0.29848416717870913</v>
      </c>
      <c r="DA20" s="73" t="s">
        <v>2905</v>
      </c>
    </row>
    <row r="21" spans="1:105" ht="12" customHeight="1" x14ac:dyDescent="0.25">
      <c r="A21" s="46" t="s">
        <v>70</v>
      </c>
      <c r="B21" s="231">
        <v>4.7752497631272224</v>
      </c>
      <c r="C21" s="231">
        <v>4.0202527746995322</v>
      </c>
      <c r="D21" s="231">
        <v>0.75738218025521786</v>
      </c>
      <c r="E21" s="231">
        <v>0.45360749327942368</v>
      </c>
      <c r="F21" s="231">
        <v>0.4192736607513583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7.0672674097996843E-4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4.8519744870451943E-3</v>
      </c>
      <c r="T22" s="231">
        <v>1.06584357588571E-2</v>
      </c>
      <c r="U22" s="231">
        <v>2.9430009183855311E-3</v>
      </c>
      <c r="V22" s="231">
        <v>1.455592346105661E-2</v>
      </c>
      <c r="W22" s="231">
        <v>1.25674093271548E-2</v>
      </c>
      <c r="DA22" s="73" t="s">
        <v>2907</v>
      </c>
    </row>
    <row r="23" spans="1:105" ht="12" customHeight="1" x14ac:dyDescent="0.25">
      <c r="A23" s="46" t="s">
        <v>162</v>
      </c>
      <c r="B23" s="231">
        <v>6.5326953845485383</v>
      </c>
      <c r="C23" s="231">
        <v>6.2519488195922346</v>
      </c>
      <c r="D23" s="231">
        <v>2.6192837323925451</v>
      </c>
      <c r="E23" s="231">
        <v>0.79045884757765705</v>
      </c>
      <c r="F23" s="231">
        <v>0.71491535308468801</v>
      </c>
      <c r="G23" s="231">
        <v>0.64131337922037424</v>
      </c>
      <c r="H23" s="231">
        <v>2.1611633623851452</v>
      </c>
      <c r="I23" s="231">
        <v>4.0320805036015486</v>
      </c>
      <c r="J23" s="231">
        <v>2.6316261230652072</v>
      </c>
      <c r="K23" s="231">
        <v>1.2480132541617139</v>
      </c>
      <c r="L23" s="231">
        <v>1.6592455560816739</v>
      </c>
      <c r="M23" s="231">
        <v>1.435224279457608</v>
      </c>
      <c r="N23" s="231">
        <v>1.7002135025958041</v>
      </c>
      <c r="O23" s="231">
        <v>0.35186102776099948</v>
      </c>
      <c r="P23" s="231">
        <v>0.49579764371309198</v>
      </c>
      <c r="Q23" s="231">
        <v>0.38170474018294498</v>
      </c>
      <c r="R23" s="231">
        <v>0</v>
      </c>
      <c r="S23" s="231">
        <v>0</v>
      </c>
      <c r="T23" s="231">
        <v>0.50665536734896044</v>
      </c>
      <c r="U23" s="231">
        <v>9.6081566102142104E-3</v>
      </c>
      <c r="V23" s="231">
        <v>4.3832871507426978E-2</v>
      </c>
      <c r="W23" s="231">
        <v>0.1121201327938285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7.6668355549146732</v>
      </c>
      <c r="C25" s="231">
        <v>4.0875101135853944</v>
      </c>
      <c r="D25" s="231">
        <v>4.5735825086235478</v>
      </c>
      <c r="E25" s="231">
        <v>28.03804929001274</v>
      </c>
      <c r="F25" s="231">
        <v>30.53474809701861</v>
      </c>
      <c r="G25" s="231">
        <v>33.937334402372002</v>
      </c>
      <c r="H25" s="231">
        <v>35.704884844501692</v>
      </c>
      <c r="I25" s="231">
        <v>40.190097785016277</v>
      </c>
      <c r="J25" s="231">
        <v>33.2524105928415</v>
      </c>
      <c r="K25" s="231">
        <v>26.44723798269661</v>
      </c>
      <c r="L25" s="231">
        <v>32.191816694397687</v>
      </c>
      <c r="M25" s="231">
        <v>23.707542750295509</v>
      </c>
      <c r="N25" s="231">
        <v>16.76977601766497</v>
      </c>
      <c r="O25" s="231">
        <v>21.343358526133489</v>
      </c>
      <c r="P25" s="231">
        <v>40.300579629925323</v>
      </c>
      <c r="Q25" s="231">
        <v>32.081334849058607</v>
      </c>
      <c r="R25" s="231">
        <v>31.042932767793818</v>
      </c>
      <c r="S25" s="231">
        <v>29.604680265250369</v>
      </c>
      <c r="T25" s="231">
        <v>28.203891369808531</v>
      </c>
      <c r="U25" s="231">
        <v>31.972046112252151</v>
      </c>
      <c r="V25" s="231">
        <v>34.40097635635594</v>
      </c>
      <c r="W25" s="231">
        <v>38.507417124621298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2.3862169608521482</v>
      </c>
      <c r="F26" s="231">
        <v>3.8002891319609451</v>
      </c>
      <c r="G26" s="231">
        <v>4.1758796816358661</v>
      </c>
      <c r="H26" s="231">
        <v>3.4246985821993068</v>
      </c>
      <c r="I26" s="231">
        <v>4.1758796815087047</v>
      </c>
      <c r="J26" s="231">
        <v>4.2421369724343512</v>
      </c>
      <c r="K26" s="231">
        <v>4.2421369724245359</v>
      </c>
      <c r="L26" s="231">
        <v>1.104738912311388</v>
      </c>
      <c r="M26" s="231">
        <v>0.86166294459414117</v>
      </c>
      <c r="N26" s="231">
        <v>0.70703608553226427</v>
      </c>
      <c r="O26" s="231">
        <v>0.41981510399739341</v>
      </c>
      <c r="P26" s="231">
        <v>0.26510870434928879</v>
      </c>
      <c r="Q26" s="231">
        <v>0.24307596774556769</v>
      </c>
      <c r="R26" s="231">
        <v>0.26510870434679068</v>
      </c>
      <c r="S26" s="231">
        <v>0.36922730440760321</v>
      </c>
      <c r="T26" s="231">
        <v>0.30018609368602012</v>
      </c>
      <c r="U26" s="231">
        <v>0.18723849086160921</v>
      </c>
      <c r="V26" s="231">
        <v>0.8354940985515773</v>
      </c>
      <c r="W26" s="231">
        <v>0.99680236511331621</v>
      </c>
      <c r="DA26" s="73" t="s">
        <v>2911</v>
      </c>
    </row>
    <row r="27" spans="1:105" ht="12" customHeight="1" x14ac:dyDescent="0.25">
      <c r="A27" s="57" t="s">
        <v>2912</v>
      </c>
      <c r="B27" s="263">
        <v>3.12963969822487</v>
      </c>
      <c r="C27" s="263">
        <v>3.1931115203118812</v>
      </c>
      <c r="D27" s="263">
        <v>2.932531494983857</v>
      </c>
      <c r="E27" s="263">
        <v>3.0659255286425751</v>
      </c>
      <c r="F27" s="263">
        <v>3.4948529347052091</v>
      </c>
      <c r="G27" s="263">
        <v>3.923996804791464</v>
      </c>
      <c r="H27" s="263">
        <v>3.7457920066252979</v>
      </c>
      <c r="I27" s="263">
        <v>3.7361932139132268</v>
      </c>
      <c r="J27" s="263">
        <v>3.3878180593356322</v>
      </c>
      <c r="K27" s="263">
        <v>2.8707785997590398</v>
      </c>
      <c r="L27" s="263">
        <v>3.0658116200282621</v>
      </c>
      <c r="M27" s="263">
        <v>3.1353922955131659</v>
      </c>
      <c r="N27" s="263">
        <v>3.168074948655542</v>
      </c>
      <c r="O27" s="263">
        <v>2.7412119469855218</v>
      </c>
      <c r="P27" s="263">
        <v>2.9151259581457589</v>
      </c>
      <c r="Q27" s="263">
        <v>3.032597212331273</v>
      </c>
      <c r="R27" s="263">
        <v>2.928490574487538</v>
      </c>
      <c r="S27" s="263">
        <v>2.785121626532145</v>
      </c>
      <c r="T27" s="263">
        <v>2.861917335344951</v>
      </c>
      <c r="U27" s="263">
        <v>2.8337301242697248</v>
      </c>
      <c r="V27" s="263">
        <v>2.902130474358211</v>
      </c>
      <c r="W27" s="263">
        <v>3.1503994490791598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5.0445625603346826</v>
      </c>
      <c r="C28" s="263">
        <f t="shared" si="0"/>
        <v>3.8379957406018979</v>
      </c>
      <c r="D28" s="263">
        <f t="shared" si="0"/>
        <v>1.7662470047636121</v>
      </c>
      <c r="E28" s="263">
        <f t="shared" si="0"/>
        <v>5.1803137370871264</v>
      </c>
      <c r="F28" s="263">
        <f t="shared" si="0"/>
        <v>5.6817643412320109</v>
      </c>
      <c r="G28" s="263">
        <f t="shared" si="0"/>
        <v>5.9073158283297662</v>
      </c>
      <c r="H28" s="263">
        <f t="shared" si="0"/>
        <v>6.9161467560735623</v>
      </c>
      <c r="I28" s="263">
        <f t="shared" si="0"/>
        <v>8.0482626301476561</v>
      </c>
      <c r="J28" s="263">
        <f t="shared" si="0"/>
        <v>6.6430061427563221</v>
      </c>
      <c r="K28" s="263">
        <f t="shared" si="0"/>
        <v>5.0000082672839357</v>
      </c>
      <c r="L28" s="263">
        <f t="shared" si="0"/>
        <v>5.7112910087732622</v>
      </c>
      <c r="M28" s="263">
        <f t="shared" si="0"/>
        <v>4.2970451587494374</v>
      </c>
      <c r="N28" s="263">
        <f t="shared" si="0"/>
        <v>3.4029466928179746</v>
      </c>
      <c r="O28" s="263">
        <f t="shared" si="0"/>
        <v>3.3718095973579381</v>
      </c>
      <c r="P28" s="263">
        <f t="shared" si="0"/>
        <v>5.7025728676465661</v>
      </c>
      <c r="Q28" s="263">
        <f t="shared" si="0"/>
        <v>4.6557786790211644</v>
      </c>
      <c r="R28" s="263">
        <f t="shared" si="0"/>
        <v>3.7121060966916311</v>
      </c>
      <c r="S28" s="263">
        <f t="shared" si="0"/>
        <v>3.7373950393737907</v>
      </c>
      <c r="T28" s="263">
        <f t="shared" si="0"/>
        <v>4.4170862190323872</v>
      </c>
      <c r="U28" s="263">
        <f t="shared" si="0"/>
        <v>4.6228545460996813</v>
      </c>
      <c r="V28" s="263">
        <f t="shared" si="0"/>
        <v>4.679677204485361</v>
      </c>
      <c r="W28" s="263">
        <f t="shared" si="0"/>
        <v>5.2767493896112061</v>
      </c>
      <c r="DA28" s="70"/>
    </row>
    <row r="29" spans="1:105" ht="12" customHeight="1" x14ac:dyDescent="0.25">
      <c r="A29" s="60" t="s">
        <v>2915</v>
      </c>
      <c r="B29" s="331">
        <v>2.5708925409523369</v>
      </c>
      <c r="C29" s="331">
        <v>1.9245606015454459</v>
      </c>
      <c r="D29" s="331">
        <v>0.8065282752918328</v>
      </c>
      <c r="E29" s="331">
        <v>2.2771205857706378</v>
      </c>
      <c r="F29" s="331">
        <v>2.4394725077284889</v>
      </c>
      <c r="G29" s="331">
        <v>2.3751784918340699</v>
      </c>
      <c r="H29" s="331">
        <v>3.1277545885746081</v>
      </c>
      <c r="I29" s="331">
        <v>3.721352287727858</v>
      </c>
      <c r="J29" s="331">
        <v>3.0199196273133282</v>
      </c>
      <c r="K29" s="331">
        <v>2.1335421576634959</v>
      </c>
      <c r="L29" s="331">
        <v>2.540196261209152</v>
      </c>
      <c r="M29" s="331">
        <v>1.883289156259019</v>
      </c>
      <c r="N29" s="331">
        <v>1.532311063399199</v>
      </c>
      <c r="O29" s="331">
        <v>1.318887286894223</v>
      </c>
      <c r="P29" s="331">
        <v>2.106388806152049</v>
      </c>
      <c r="Q29" s="331">
        <v>1.7253804977660221</v>
      </c>
      <c r="R29" s="331">
        <v>0.91851768538157652</v>
      </c>
      <c r="S29" s="331">
        <v>1.058703949199761</v>
      </c>
      <c r="T29" s="331">
        <v>1.7801931785285781</v>
      </c>
      <c r="U29" s="331">
        <v>1.7221395198445331</v>
      </c>
      <c r="V29" s="331">
        <v>1.546821392678899</v>
      </c>
      <c r="W29" s="331">
        <v>1.771093420315657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6.7872539762586309E-2</v>
      </c>
      <c r="T31" s="297">
        <v>5.4434955812597288E-2</v>
      </c>
      <c r="U31" s="297">
        <v>6.9402783029066384E-2</v>
      </c>
      <c r="V31" s="297">
        <v>7.9187038995041564E-2</v>
      </c>
      <c r="W31" s="297">
        <v>8.5350999223540308E-2</v>
      </c>
      <c r="DA31" s="122" t="s">
        <v>2918</v>
      </c>
    </row>
    <row r="32" spans="1:105" ht="12" customHeight="1" x14ac:dyDescent="0.25">
      <c r="A32" s="59" t="s">
        <v>160</v>
      </c>
      <c r="B32" s="297">
        <v>1.084998425171624</v>
      </c>
      <c r="C32" s="297">
        <v>0.7013637244044062</v>
      </c>
      <c r="D32" s="297">
        <v>0.15482167424832999</v>
      </c>
      <c r="E32" s="297">
        <v>0.97558448673228826</v>
      </c>
      <c r="F32" s="297">
        <v>1.055319769957928</v>
      </c>
      <c r="G32" s="297">
        <v>1.2432489535577931</v>
      </c>
      <c r="H32" s="297">
        <v>1.291107998772077</v>
      </c>
      <c r="I32" s="297">
        <v>0.77998215143561411</v>
      </c>
      <c r="J32" s="297">
        <v>0.84415932795096726</v>
      </c>
      <c r="K32" s="297">
        <v>0.53337427062793696</v>
      </c>
      <c r="L32" s="297">
        <v>0.92608754123014037</v>
      </c>
      <c r="M32" s="297">
        <v>0.47331224828521917</v>
      </c>
      <c r="N32" s="297">
        <v>0.38510368526225419</v>
      </c>
      <c r="O32" s="297">
        <v>0.64139525573708533</v>
      </c>
      <c r="P32" s="297">
        <v>0.71045517040153894</v>
      </c>
      <c r="Q32" s="297">
        <v>0.70809237436497541</v>
      </c>
      <c r="R32" s="297">
        <v>0.91851768538157652</v>
      </c>
      <c r="S32" s="297">
        <v>0.9857484439042935</v>
      </c>
      <c r="T32" s="297">
        <v>0.8365065176314368</v>
      </c>
      <c r="U32" s="297">
        <v>1.62739695456305</v>
      </c>
      <c r="V32" s="297">
        <v>1.277948836261465</v>
      </c>
      <c r="W32" s="297">
        <v>1.2254314498682899</v>
      </c>
      <c r="DA32" s="122" t="s">
        <v>2919</v>
      </c>
    </row>
    <row r="33" spans="1:105" ht="12" customHeight="1" x14ac:dyDescent="0.25">
      <c r="A33" s="59" t="s">
        <v>70</v>
      </c>
      <c r="B33" s="297">
        <v>0.6274805397223201</v>
      </c>
      <c r="C33" s="297">
        <v>0.47872509064295837</v>
      </c>
      <c r="D33" s="297">
        <v>0.14617702169949159</v>
      </c>
      <c r="E33" s="297">
        <v>0.47456193283931108</v>
      </c>
      <c r="F33" s="297">
        <v>0.51167731156314078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5.0829655328809148E-3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0.85841357605839208</v>
      </c>
      <c r="C34" s="297">
        <v>0.74447178649808121</v>
      </c>
      <c r="D34" s="297">
        <v>0.50552957934401122</v>
      </c>
      <c r="E34" s="297">
        <v>0.82697416619903874</v>
      </c>
      <c r="F34" s="297">
        <v>0.87247542620742047</v>
      </c>
      <c r="G34" s="297">
        <v>1.131929538276278</v>
      </c>
      <c r="H34" s="297">
        <v>1.836646589802531</v>
      </c>
      <c r="I34" s="297">
        <v>2.9413701362922442</v>
      </c>
      <c r="J34" s="297">
        <v>2.175760299362361</v>
      </c>
      <c r="K34" s="297">
        <v>1.6001678870355589</v>
      </c>
      <c r="L34" s="297">
        <v>1.6141087199790121</v>
      </c>
      <c r="M34" s="297">
        <v>1.4099769079738</v>
      </c>
      <c r="N34" s="297">
        <v>1.147207378136945</v>
      </c>
      <c r="O34" s="297">
        <v>0.67749203115713763</v>
      </c>
      <c r="P34" s="297">
        <v>1.3959336357505101</v>
      </c>
      <c r="Q34" s="297">
        <v>1.0172881234010469</v>
      </c>
      <c r="R34" s="297">
        <v>0</v>
      </c>
      <c r="S34" s="297">
        <v>0</v>
      </c>
      <c r="T34" s="297">
        <v>0.88925170508454376</v>
      </c>
      <c r="U34" s="297">
        <v>2.533978225241635E-2</v>
      </c>
      <c r="V34" s="297">
        <v>0.1896855174223932</v>
      </c>
      <c r="W34" s="297">
        <v>0.46031097122382592</v>
      </c>
      <c r="DA34" s="122" t="s">
        <v>2921</v>
      </c>
    </row>
    <row r="35" spans="1:105" ht="12" customHeight="1" x14ac:dyDescent="0.25">
      <c r="A35" s="60" t="s">
        <v>2922</v>
      </c>
      <c r="B35" s="331">
        <v>2.2061794468844931</v>
      </c>
      <c r="C35" s="331">
        <v>1.640519624499881</v>
      </c>
      <c r="D35" s="331">
        <v>0.70907501195179168</v>
      </c>
      <c r="E35" s="331">
        <v>2.6411482343384911</v>
      </c>
      <c r="F35" s="331">
        <v>2.943586454468889</v>
      </c>
      <c r="G35" s="331">
        <v>3.196752994205827</v>
      </c>
      <c r="H35" s="331">
        <v>3.468239004539527</v>
      </c>
      <c r="I35" s="331">
        <v>4.0075775890938816</v>
      </c>
      <c r="J35" s="331">
        <v>3.333529416354478</v>
      </c>
      <c r="K35" s="331">
        <v>2.6211004173333419</v>
      </c>
      <c r="L35" s="331">
        <v>2.909059566365114</v>
      </c>
      <c r="M35" s="331">
        <v>2.1457737550106608</v>
      </c>
      <c r="N35" s="331">
        <v>1.59985999278155</v>
      </c>
      <c r="O35" s="331">
        <v>1.818630691063243</v>
      </c>
      <c r="P35" s="331">
        <v>3.347027996695735</v>
      </c>
      <c r="Q35" s="331">
        <v>2.6712018383208451</v>
      </c>
      <c r="R35" s="331">
        <v>2.5432900716102651</v>
      </c>
      <c r="S35" s="331">
        <v>2.440646506709744</v>
      </c>
      <c r="T35" s="331">
        <v>2.392284721243557</v>
      </c>
      <c r="U35" s="331">
        <v>2.658515870334659</v>
      </c>
      <c r="V35" s="331">
        <v>2.8848104721177261</v>
      </c>
      <c r="W35" s="331">
        <v>3.2363910591178429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7.6452633339957755E-4</v>
      </c>
      <c r="T38" s="231">
        <v>2.5126373118147258E-3</v>
      </c>
      <c r="U38" s="231">
        <v>2.131955174955917E-3</v>
      </c>
      <c r="V38" s="231">
        <v>1.4824629267579999E-3</v>
      </c>
      <c r="W38" s="231">
        <v>1.6842434841301821E-3</v>
      </c>
      <c r="DA38" s="73" t="s">
        <v>2926</v>
      </c>
    </row>
    <row r="39" spans="1:105" ht="12" customHeight="1" x14ac:dyDescent="0.25">
      <c r="A39" s="64" t="s">
        <v>160</v>
      </c>
      <c r="B39" s="231">
        <v>0.66894271238657699</v>
      </c>
      <c r="C39" s="231">
        <v>0.47717145831343388</v>
      </c>
      <c r="D39" s="231">
        <v>6.4987783059926127E-2</v>
      </c>
      <c r="E39" s="231">
        <v>7.5546821424844215E-2</v>
      </c>
      <c r="F39" s="231">
        <v>7.0056668839800759E-2</v>
      </c>
      <c r="G39" s="231">
        <v>5.7065417397646853E-2</v>
      </c>
      <c r="H39" s="231">
        <v>0.1230803039507153</v>
      </c>
      <c r="I39" s="231">
        <v>8.6621992496069236E-2</v>
      </c>
      <c r="J39" s="231">
        <v>8.2718291030611471E-2</v>
      </c>
      <c r="K39" s="231">
        <v>3.3701536221227277E-2</v>
      </c>
      <c r="L39" s="231">
        <v>7.7124774944258567E-2</v>
      </c>
      <c r="M39" s="231">
        <v>3.9031883111823769E-2</v>
      </c>
      <c r="N39" s="231">
        <v>4.62384420667293E-2</v>
      </c>
      <c r="O39" s="231">
        <v>2.698713039933506E-2</v>
      </c>
      <c r="P39" s="231">
        <v>2.044279880638631E-2</v>
      </c>
      <c r="Q39" s="231">
        <v>2.1524718728597951E-2</v>
      </c>
      <c r="R39" s="231">
        <v>6.877546453210058E-3</v>
      </c>
      <c r="S39" s="231">
        <v>1.11036163683964E-2</v>
      </c>
      <c r="T39" s="231">
        <v>3.861190766853799E-2</v>
      </c>
      <c r="U39" s="231">
        <v>4.9991328986549823E-2</v>
      </c>
      <c r="V39" s="231">
        <v>2.392451840723302E-2</v>
      </c>
      <c r="W39" s="231">
        <v>2.4181614198602461E-2</v>
      </c>
      <c r="DA39" s="73" t="s">
        <v>2927</v>
      </c>
    </row>
    <row r="40" spans="1:105" ht="12" customHeight="1" x14ac:dyDescent="0.25">
      <c r="A40" s="64" t="s">
        <v>70</v>
      </c>
      <c r="B40" s="231">
        <v>0.38686557000785188</v>
      </c>
      <c r="C40" s="231">
        <v>0.32569969287663958</v>
      </c>
      <c r="D40" s="231">
        <v>6.1359112803000479E-2</v>
      </c>
      <c r="E40" s="231">
        <v>3.6748888571737269E-2</v>
      </c>
      <c r="F40" s="231">
        <v>3.3967342401296632E-2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5.7255276069571893E-5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3.9308140279662368E-4</v>
      </c>
      <c r="T41" s="231">
        <v>8.6349029470282547E-4</v>
      </c>
      <c r="U41" s="231">
        <v>2.384264246482549E-4</v>
      </c>
      <c r="V41" s="231">
        <v>1.1792442083834731E-3</v>
      </c>
      <c r="W41" s="231">
        <v>1.018145272821871E-3</v>
      </c>
      <c r="DA41" s="73" t="s">
        <v>2929</v>
      </c>
    </row>
    <row r="42" spans="1:105" ht="12" customHeight="1" x14ac:dyDescent="0.25">
      <c r="A42" s="64" t="s">
        <v>162</v>
      </c>
      <c r="B42" s="231">
        <v>0.52924455243069179</v>
      </c>
      <c r="C42" s="231">
        <v>0.50649994528611386</v>
      </c>
      <c r="D42" s="231">
        <v>0.2122005642445679</v>
      </c>
      <c r="E42" s="231">
        <v>6.4038810073803645E-2</v>
      </c>
      <c r="F42" s="231">
        <v>5.7918674267908449E-2</v>
      </c>
      <c r="G42" s="231">
        <v>5.1955830231437863E-2</v>
      </c>
      <c r="H42" s="231">
        <v>0.17508606618341191</v>
      </c>
      <c r="I42" s="231">
        <v>0.32665791313956888</v>
      </c>
      <c r="J42" s="231">
        <v>0.21320047969186209</v>
      </c>
      <c r="K42" s="231">
        <v>0.10110745676105549</v>
      </c>
      <c r="L42" s="231">
        <v>0.13442333064818801</v>
      </c>
      <c r="M42" s="231">
        <v>0.11627430741923341</v>
      </c>
      <c r="N42" s="231">
        <v>0.13774233777167311</v>
      </c>
      <c r="O42" s="231">
        <v>2.850592614430357E-2</v>
      </c>
      <c r="P42" s="231">
        <v>4.0166912215708769E-2</v>
      </c>
      <c r="Q42" s="231">
        <v>3.092370644689979E-2</v>
      </c>
      <c r="R42" s="231">
        <v>0</v>
      </c>
      <c r="S42" s="231">
        <v>0</v>
      </c>
      <c r="T42" s="231">
        <v>4.1046547763950163E-2</v>
      </c>
      <c r="U42" s="231">
        <v>7.7840221310246057E-4</v>
      </c>
      <c r="V42" s="231">
        <v>3.5511082481467018E-3</v>
      </c>
      <c r="W42" s="231">
        <v>9.0833822803510836E-3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0.62112661205937225</v>
      </c>
      <c r="C44" s="231">
        <v>0.33114852802369399</v>
      </c>
      <c r="D44" s="231">
        <v>0.37052755184429731</v>
      </c>
      <c r="E44" s="231">
        <v>2.2714949915804108</v>
      </c>
      <c r="F44" s="231">
        <v>2.4737643711987261</v>
      </c>
      <c r="G44" s="231">
        <v>2.749423981861562</v>
      </c>
      <c r="H44" s="231">
        <v>2.8926216036052921</v>
      </c>
      <c r="I44" s="231">
        <v>3.255989918753365</v>
      </c>
      <c r="J44" s="231">
        <v>2.693935064395506</v>
      </c>
      <c r="K44" s="231">
        <v>2.1426158431153559</v>
      </c>
      <c r="L44" s="231">
        <v>2.6080113361255091</v>
      </c>
      <c r="M44" s="231">
        <v>1.9206601737146121</v>
      </c>
      <c r="N44" s="231">
        <v>1.3585988754082099</v>
      </c>
      <c r="O44" s="231">
        <v>1.7291264272399469</v>
      </c>
      <c r="P44" s="231">
        <v>3.2649405755831489</v>
      </c>
      <c r="Q44" s="231">
        <v>2.5990606792608859</v>
      </c>
      <c r="R44" s="231">
        <v>2.5149348150667659</v>
      </c>
      <c r="S44" s="231">
        <v>2.398415176972001</v>
      </c>
      <c r="T44" s="231">
        <v>2.284930642889563</v>
      </c>
      <c r="U44" s="231">
        <v>2.5902066817618352</v>
      </c>
      <c r="V44" s="231">
        <v>2.786985809557478</v>
      </c>
      <c r="W44" s="231">
        <v>3.1196679994578629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0.19331872268769451</v>
      </c>
      <c r="F45" s="231">
        <v>0.30787939776115691</v>
      </c>
      <c r="G45" s="231">
        <v>0.33830776471518059</v>
      </c>
      <c r="H45" s="231">
        <v>0.27745103080010758</v>
      </c>
      <c r="I45" s="231">
        <v>0.33830776470487872</v>
      </c>
      <c r="J45" s="231">
        <v>0.34367558123649822</v>
      </c>
      <c r="K45" s="231">
        <v>0.34367558123570319</v>
      </c>
      <c r="L45" s="231">
        <v>8.95001246471583E-2</v>
      </c>
      <c r="M45" s="231">
        <v>6.9807390764991789E-2</v>
      </c>
      <c r="N45" s="231">
        <v>5.7280337534937942E-2</v>
      </c>
      <c r="O45" s="231">
        <v>3.4011207279657882E-2</v>
      </c>
      <c r="P45" s="231">
        <v>2.1477710090490671E-2</v>
      </c>
      <c r="Q45" s="231">
        <v>1.969273388446089E-2</v>
      </c>
      <c r="R45" s="231">
        <v>2.1477710090288281E-2</v>
      </c>
      <c r="S45" s="231">
        <v>2.9912850357080769E-2</v>
      </c>
      <c r="T45" s="231">
        <v>2.4319495314988539E-2</v>
      </c>
      <c r="U45" s="231">
        <v>1.516907577356736E-2</v>
      </c>
      <c r="V45" s="231">
        <v>6.7687328769726787E-2</v>
      </c>
      <c r="W45" s="231">
        <v>8.0755674424073901E-2</v>
      </c>
      <c r="DA45" s="73" t="s">
        <v>2933</v>
      </c>
    </row>
    <row r="46" spans="1:105" ht="12" customHeight="1" x14ac:dyDescent="0.25">
      <c r="A46" s="60" t="s">
        <v>2934</v>
      </c>
      <c r="B46" s="331">
        <v>0.26749057249785202</v>
      </c>
      <c r="C46" s="331">
        <v>0.27291551455657098</v>
      </c>
      <c r="D46" s="331">
        <v>0.25064371751998771</v>
      </c>
      <c r="E46" s="331">
        <v>0.26204491697799781</v>
      </c>
      <c r="F46" s="331">
        <v>0.29870537903463318</v>
      </c>
      <c r="G46" s="331">
        <v>0.33538434228986869</v>
      </c>
      <c r="H46" s="331">
        <v>0.32015316295942697</v>
      </c>
      <c r="I46" s="331">
        <v>0.3193327533259166</v>
      </c>
      <c r="J46" s="331">
        <v>0.28955709908851551</v>
      </c>
      <c r="K46" s="331">
        <v>0.2453656922870974</v>
      </c>
      <c r="L46" s="331">
        <v>0.2620351811989966</v>
      </c>
      <c r="M46" s="331">
        <v>0.26798224747975768</v>
      </c>
      <c r="N46" s="331">
        <v>0.2707756366372257</v>
      </c>
      <c r="O46" s="331">
        <v>0.23429161940047191</v>
      </c>
      <c r="P46" s="331">
        <v>0.24915606479878261</v>
      </c>
      <c r="Q46" s="331">
        <v>0.25919634293429678</v>
      </c>
      <c r="R46" s="331">
        <v>0.2502983396997896</v>
      </c>
      <c r="S46" s="331">
        <v>0.23804458346428581</v>
      </c>
      <c r="T46" s="331">
        <v>0.24460831926025209</v>
      </c>
      <c r="U46" s="331">
        <v>0.2421991559204893</v>
      </c>
      <c r="V46" s="331">
        <v>0.24804533968873599</v>
      </c>
      <c r="W46" s="331">
        <v>0.26926491017770587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2.4753577578951238</v>
      </c>
      <c r="C48" s="318">
        <v>2.5255601717065099</v>
      </c>
      <c r="D48" s="318">
        <v>2.3194569619299679</v>
      </c>
      <c r="E48" s="318">
        <v>2.424963661714393</v>
      </c>
      <c r="F48" s="318">
        <v>2.7642195775864979</v>
      </c>
      <c r="G48" s="318">
        <v>3.1036467035504471</v>
      </c>
      <c r="H48" s="318">
        <v>2.96269737002654</v>
      </c>
      <c r="I48" s="318">
        <v>2.9551052992780349</v>
      </c>
      <c r="J48" s="318">
        <v>2.6795613949651238</v>
      </c>
      <c r="K48" s="318">
        <v>2.270614116424801</v>
      </c>
      <c r="L48" s="318">
        <v>2.4248735668155161</v>
      </c>
      <c r="M48" s="318">
        <v>2.479907718177679</v>
      </c>
      <c r="N48" s="318">
        <v>2.5057577414408878</v>
      </c>
      <c r="O48" s="318">
        <v>2.168134645931969</v>
      </c>
      <c r="P48" s="318">
        <v>2.3056902236479369</v>
      </c>
      <c r="Q48" s="318">
        <v>2.398602957513984</v>
      </c>
      <c r="R48" s="318">
        <v>2.3162608355818541</v>
      </c>
      <c r="S48" s="318">
        <v>2.202864575378503</v>
      </c>
      <c r="T48" s="318">
        <v>2.2636053864343761</v>
      </c>
      <c r="U48" s="318">
        <v>2.241310988888209</v>
      </c>
      <c r="V48" s="318">
        <v>2.2954115734795648</v>
      </c>
      <c r="W48" s="318">
        <v>2.491777478784492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0.99999999999999978</v>
      </c>
      <c r="D52" s="234">
        <f t="shared" si="1"/>
        <v>0.99999999999999967</v>
      </c>
      <c r="E52" s="234">
        <f t="shared" si="1"/>
        <v>1.0000000000000002</v>
      </c>
      <c r="F52" s="234">
        <f t="shared" si="1"/>
        <v>1</v>
      </c>
      <c r="G52" s="234">
        <f t="shared" si="1"/>
        <v>1.0000000000000002</v>
      </c>
      <c r="H52" s="234">
        <f t="shared" si="1"/>
        <v>0.99999999999999989</v>
      </c>
      <c r="I52" s="234">
        <f t="shared" si="1"/>
        <v>0.99999999999999978</v>
      </c>
      <c r="J52" s="234">
        <f t="shared" si="1"/>
        <v>1</v>
      </c>
      <c r="K52" s="234">
        <f t="shared" si="1"/>
        <v>0.99999999999999978</v>
      </c>
      <c r="L52" s="234">
        <f t="shared" si="1"/>
        <v>1</v>
      </c>
      <c r="M52" s="234">
        <f t="shared" si="1"/>
        <v>1</v>
      </c>
      <c r="N52" s="234">
        <f t="shared" si="1"/>
        <v>0.99999999999999978</v>
      </c>
      <c r="O52" s="234">
        <f t="shared" si="1"/>
        <v>1</v>
      </c>
      <c r="P52" s="234">
        <f t="shared" si="1"/>
        <v>1</v>
      </c>
      <c r="Q52" s="234">
        <f t="shared" si="1"/>
        <v>0.99999999999999967</v>
      </c>
      <c r="R52" s="234">
        <f t="shared" si="1"/>
        <v>0.99999999999999989</v>
      </c>
      <c r="S52" s="234">
        <f t="shared" si="1"/>
        <v>1.0000000000000002</v>
      </c>
      <c r="T52" s="234">
        <f t="shared" si="1"/>
        <v>1</v>
      </c>
      <c r="U52" s="234">
        <f t="shared" si="1"/>
        <v>0.99999999999999978</v>
      </c>
      <c r="V52" s="234">
        <f t="shared" si="1"/>
        <v>1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1.3112609771811045E-2</v>
      </c>
      <c r="C53" s="301">
        <f t="shared" si="2"/>
        <v>1.6120215913654996E-2</v>
      </c>
      <c r="D53" s="301">
        <f t="shared" si="2"/>
        <v>2.3802904148680179E-2</v>
      </c>
      <c r="E53" s="301">
        <f t="shared" si="2"/>
        <v>1.1550321217287753E-2</v>
      </c>
      <c r="F53" s="301">
        <f t="shared" si="2"/>
        <v>1.1758264830584472E-2</v>
      </c>
      <c r="G53" s="301">
        <f t="shared" si="2"/>
        <v>1.2093722310026745E-2</v>
      </c>
      <c r="H53" s="301">
        <f t="shared" si="2"/>
        <v>1.0937903627970948E-2</v>
      </c>
      <c r="I53" s="301">
        <f t="shared" si="2"/>
        <v>9.7766747191124388E-3</v>
      </c>
      <c r="J53" s="301">
        <f t="shared" si="2"/>
        <v>1.0451791556263903E-2</v>
      </c>
      <c r="K53" s="301">
        <f t="shared" si="2"/>
        <v>1.1102273985627674E-2</v>
      </c>
      <c r="L53" s="301">
        <f t="shared" si="2"/>
        <v>1.0758062680179455E-2</v>
      </c>
      <c r="M53" s="301">
        <f t="shared" si="2"/>
        <v>1.3551297871789129E-2</v>
      </c>
      <c r="N53" s="301">
        <f t="shared" si="2"/>
        <v>1.6394059606408145E-2</v>
      </c>
      <c r="O53" s="301">
        <f t="shared" si="2"/>
        <v>1.3928516879492436E-2</v>
      </c>
      <c r="P53" s="301">
        <f t="shared" si="2"/>
        <v>9.4389407156136584E-3</v>
      </c>
      <c r="Q53" s="301">
        <f t="shared" si="2"/>
        <v>1.1493683879483015E-2</v>
      </c>
      <c r="R53" s="301">
        <f t="shared" si="2"/>
        <v>1.1778170389043897E-2</v>
      </c>
      <c r="S53" s="301">
        <f t="shared" si="2"/>
        <v>1.1659420829973913E-2</v>
      </c>
      <c r="T53" s="301">
        <f t="shared" si="2"/>
        <v>1.1874026484414815E-2</v>
      </c>
      <c r="U53" s="301">
        <f t="shared" si="2"/>
        <v>1.0977248110699844E-2</v>
      </c>
      <c r="V53" s="301">
        <f t="shared" si="2"/>
        <v>1.0579921150600836E-2</v>
      </c>
      <c r="W53" s="301">
        <f t="shared" si="2"/>
        <v>1.0317400658564841E-2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1.4252836708490266E-2</v>
      </c>
      <c r="C54" s="235">
        <f t="shared" si="3"/>
        <v>1.7521973819190215E-2</v>
      </c>
      <c r="D54" s="235">
        <f t="shared" si="3"/>
        <v>2.5872721900739325E-2</v>
      </c>
      <c r="E54" s="235">
        <f t="shared" si="3"/>
        <v>1.2554696975312777E-2</v>
      </c>
      <c r="F54" s="235">
        <f t="shared" si="3"/>
        <v>1.2780722641939645E-2</v>
      </c>
      <c r="G54" s="235">
        <f t="shared" si="3"/>
        <v>1.3145350336985592E-2</v>
      </c>
      <c r="H54" s="235">
        <f t="shared" si="3"/>
        <v>1.1889025682577121E-2</v>
      </c>
      <c r="I54" s="235">
        <f t="shared" si="3"/>
        <v>1.0626820346861344E-2</v>
      </c>
      <c r="J54" s="235">
        <f t="shared" si="3"/>
        <v>1.1360642995939025E-2</v>
      </c>
      <c r="K54" s="235">
        <f t="shared" si="3"/>
        <v>1.2067689114812688E-2</v>
      </c>
      <c r="L54" s="235">
        <f t="shared" si="3"/>
        <v>1.1693546391499407E-2</v>
      </c>
      <c r="M54" s="235">
        <f t="shared" si="3"/>
        <v>1.4729671599770795E-2</v>
      </c>
      <c r="N54" s="235">
        <f t="shared" si="3"/>
        <v>1.7819630006965372E-2</v>
      </c>
      <c r="O54" s="235">
        <f t="shared" si="3"/>
        <v>1.5139692260317866E-2</v>
      </c>
      <c r="P54" s="235">
        <f t="shared" si="3"/>
        <v>1.0259718169145282E-2</v>
      </c>
      <c r="Q54" s="235">
        <f t="shared" si="3"/>
        <v>1.2493134651611974E-2</v>
      </c>
      <c r="R54" s="235">
        <f t="shared" si="3"/>
        <v>1.2802359118525978E-2</v>
      </c>
      <c r="S54" s="235">
        <f t="shared" si="3"/>
        <v>1.2673283510841207E-2</v>
      </c>
      <c r="T54" s="235">
        <f t="shared" si="3"/>
        <v>1.2906550526537842E-2</v>
      </c>
      <c r="U54" s="235">
        <f t="shared" si="3"/>
        <v>1.1931791424673741E-2</v>
      </c>
      <c r="V54" s="235">
        <f t="shared" si="3"/>
        <v>1.1499914294131346E-2</v>
      </c>
      <c r="W54" s="235">
        <f t="shared" si="3"/>
        <v>1.1214565933222653E-2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3.5347035037055871E-2</v>
      </c>
      <c r="C55" s="235">
        <f t="shared" si="4"/>
        <v>4.3454495071591735E-2</v>
      </c>
      <c r="D55" s="235">
        <f t="shared" si="4"/>
        <v>6.4164350313833524E-2</v>
      </c>
      <c r="E55" s="235">
        <f t="shared" si="4"/>
        <v>3.1135648498775679E-2</v>
      </c>
      <c r="F55" s="235">
        <f t="shared" si="4"/>
        <v>3.1696192152010319E-2</v>
      </c>
      <c r="G55" s="235">
        <f t="shared" si="4"/>
        <v>3.2600468835724268E-2</v>
      </c>
      <c r="H55" s="235">
        <f t="shared" si="4"/>
        <v>2.9484783692791259E-2</v>
      </c>
      <c r="I55" s="235">
        <f t="shared" si="4"/>
        <v>2.6354514460216139E-2</v>
      </c>
      <c r="J55" s="235">
        <f t="shared" si="4"/>
        <v>2.8174394629928781E-2</v>
      </c>
      <c r="K55" s="235">
        <f t="shared" si="4"/>
        <v>2.9927869004735451E-2</v>
      </c>
      <c r="L55" s="235">
        <f t="shared" si="4"/>
        <v>2.899999505091853E-2</v>
      </c>
      <c r="M55" s="235">
        <f t="shared" si="4"/>
        <v>3.6529585567431577E-2</v>
      </c>
      <c r="N55" s="235">
        <f t="shared" si="4"/>
        <v>4.4192682417274108E-2</v>
      </c>
      <c r="O55" s="235">
        <f t="shared" si="4"/>
        <v>3.7546436805588286E-2</v>
      </c>
      <c r="P55" s="235">
        <f t="shared" si="4"/>
        <v>2.5444101059480303E-2</v>
      </c>
      <c r="Q55" s="235">
        <f t="shared" si="4"/>
        <v>3.0982973935997696E-2</v>
      </c>
      <c r="R55" s="235">
        <f t="shared" si="4"/>
        <v>3.1749850613944419E-2</v>
      </c>
      <c r="S55" s="235">
        <f t="shared" si="4"/>
        <v>3.142974310688619E-2</v>
      </c>
      <c r="T55" s="235">
        <f t="shared" si="4"/>
        <v>3.2008245305813851E-2</v>
      </c>
      <c r="U55" s="235">
        <f t="shared" si="4"/>
        <v>2.9590842733190868E-2</v>
      </c>
      <c r="V55" s="235">
        <f t="shared" si="4"/>
        <v>2.8519787449445732E-2</v>
      </c>
      <c r="W55" s="235">
        <f t="shared" si="4"/>
        <v>2.7812123514392179E-2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0.10832155898452604</v>
      </c>
      <c r="C56" s="235">
        <f t="shared" si="5"/>
        <v>0.13316700102584564</v>
      </c>
      <c r="D56" s="235">
        <f t="shared" si="5"/>
        <v>0.19663268644561888</v>
      </c>
      <c r="E56" s="235">
        <f t="shared" si="5"/>
        <v>9.5415697012377093E-2</v>
      </c>
      <c r="F56" s="235">
        <f t="shared" si="5"/>
        <v>9.7133492078741238E-2</v>
      </c>
      <c r="G56" s="235">
        <f t="shared" si="5"/>
        <v>9.9904662561090471E-2</v>
      </c>
      <c r="H56" s="235">
        <f t="shared" si="5"/>
        <v>9.0356595187586097E-2</v>
      </c>
      <c r="I56" s="235">
        <f t="shared" si="5"/>
        <v>8.0763834636146239E-2</v>
      </c>
      <c r="J56" s="235">
        <f t="shared" si="5"/>
        <v>8.6340886769136579E-2</v>
      </c>
      <c r="K56" s="235">
        <f t="shared" si="5"/>
        <v>9.1714437272576388E-2</v>
      </c>
      <c r="L56" s="235">
        <f t="shared" si="5"/>
        <v>8.8870952575395484E-2</v>
      </c>
      <c r="M56" s="235">
        <f t="shared" si="5"/>
        <v>0.11194550415825805</v>
      </c>
      <c r="N56" s="235">
        <f t="shared" si="5"/>
        <v>0.1354291880529368</v>
      </c>
      <c r="O56" s="235">
        <f t="shared" si="5"/>
        <v>0.11506166117841578</v>
      </c>
      <c r="P56" s="235">
        <f t="shared" si="5"/>
        <v>7.7973858085504166E-2</v>
      </c>
      <c r="Q56" s="235">
        <f t="shared" si="5"/>
        <v>9.4947823352250993E-2</v>
      </c>
      <c r="R56" s="235">
        <f t="shared" si="5"/>
        <v>9.7297929300797434E-2</v>
      </c>
      <c r="S56" s="235">
        <f t="shared" si="5"/>
        <v>9.6316954682393194E-2</v>
      </c>
      <c r="T56" s="235">
        <f t="shared" si="5"/>
        <v>9.8089784001687594E-2</v>
      </c>
      <c r="U56" s="235">
        <f t="shared" si="5"/>
        <v>9.0681614827520435E-2</v>
      </c>
      <c r="V56" s="235">
        <f t="shared" si="5"/>
        <v>8.7399348635398208E-2</v>
      </c>
      <c r="W56" s="235">
        <f t="shared" si="5"/>
        <v>8.5230701092492145E-2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2.158455898132329E-2</v>
      </c>
      <c r="C57" s="302">
        <f t="shared" si="6"/>
        <v>2.4275326340109156E-2</v>
      </c>
      <c r="D57" s="302">
        <f t="shared" si="6"/>
        <v>3.8356329833938503E-2</v>
      </c>
      <c r="E57" s="302">
        <f t="shared" si="6"/>
        <v>2.0069952249797286E-2</v>
      </c>
      <c r="F57" s="302">
        <f t="shared" si="6"/>
        <v>2.0416722340738894E-2</v>
      </c>
      <c r="G57" s="302">
        <f t="shared" si="6"/>
        <v>2.0827136061544217E-2</v>
      </c>
      <c r="H57" s="302">
        <f t="shared" si="6"/>
        <v>1.9042168612292059E-2</v>
      </c>
      <c r="I57" s="302">
        <f t="shared" si="6"/>
        <v>1.7802947612873068E-2</v>
      </c>
      <c r="J57" s="302">
        <f t="shared" si="6"/>
        <v>1.844096855121883E-2</v>
      </c>
      <c r="K57" s="302">
        <f t="shared" si="6"/>
        <v>1.9188513129587689E-2</v>
      </c>
      <c r="L57" s="302">
        <f t="shared" si="6"/>
        <v>1.875190897782689E-2</v>
      </c>
      <c r="M57" s="302">
        <f t="shared" si="6"/>
        <v>2.2983655901027616E-2</v>
      </c>
      <c r="N57" s="302">
        <f t="shared" si="6"/>
        <v>2.7391968192726452E-2</v>
      </c>
      <c r="O57" s="302">
        <f t="shared" si="6"/>
        <v>2.4044805683542367E-2</v>
      </c>
      <c r="P57" s="302">
        <f t="shared" si="6"/>
        <v>1.6476397239367831E-2</v>
      </c>
      <c r="Q57" s="302">
        <f t="shared" si="6"/>
        <v>1.9917618213331663E-2</v>
      </c>
      <c r="R57" s="302">
        <f t="shared" si="6"/>
        <v>2.0840810841509433E-2</v>
      </c>
      <c r="S57" s="302">
        <f t="shared" si="6"/>
        <v>2.0556153722401452E-2</v>
      </c>
      <c r="T57" s="302">
        <f t="shared" si="6"/>
        <v>2.0489071064502911E-2</v>
      </c>
      <c r="U57" s="302">
        <f t="shared" si="6"/>
        <v>1.9065653840274116E-2</v>
      </c>
      <c r="V57" s="302">
        <f t="shared" si="6"/>
        <v>1.8475383989707932E-2</v>
      </c>
      <c r="W57" s="302">
        <f t="shared" si="6"/>
        <v>1.8003205841435371E-2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0.58040302365005114</v>
      </c>
      <c r="C58" s="303">
        <f t="shared" si="7"/>
        <v>0.52003459376746985</v>
      </c>
      <c r="D58" s="303">
        <f t="shared" si="7"/>
        <v>0.36138779454730607</v>
      </c>
      <c r="E58" s="303">
        <f t="shared" si="7"/>
        <v>0.62476871495768815</v>
      </c>
      <c r="F58" s="303">
        <f t="shared" si="7"/>
        <v>0.6218493221023681</v>
      </c>
      <c r="G58" s="303">
        <f t="shared" si="7"/>
        <v>0.61863496843690047</v>
      </c>
      <c r="H58" s="303">
        <f t="shared" si="7"/>
        <v>0.63590682936312048</v>
      </c>
      <c r="I58" s="303">
        <f t="shared" si="7"/>
        <v>0.65847276218008211</v>
      </c>
      <c r="J58" s="303">
        <f t="shared" si="7"/>
        <v>0.6457568027835292</v>
      </c>
      <c r="K58" s="303">
        <f t="shared" si="7"/>
        <v>0.63648758550142526</v>
      </c>
      <c r="L58" s="303">
        <f t="shared" si="7"/>
        <v>0.64096638728057476</v>
      </c>
      <c r="M58" s="303">
        <f t="shared" si="7"/>
        <v>0.5823270590306362</v>
      </c>
      <c r="N58" s="303">
        <f t="shared" si="7"/>
        <v>0.51983686840707988</v>
      </c>
      <c r="O58" s="303">
        <f t="shared" si="7"/>
        <v>0.58023084466988328</v>
      </c>
      <c r="P58" s="303">
        <f t="shared" si="7"/>
        <v>0.68048618980311071</v>
      </c>
      <c r="Q58" s="303">
        <f t="shared" si="7"/>
        <v>0.6356898230568927</v>
      </c>
      <c r="R58" s="303">
        <f t="shared" si="7"/>
        <v>0.64227931440409558</v>
      </c>
      <c r="S58" s="303">
        <f t="shared" si="7"/>
        <v>0.64155180585646965</v>
      </c>
      <c r="T58" s="303">
        <f t="shared" si="7"/>
        <v>0.62322925534272178</v>
      </c>
      <c r="U58" s="303">
        <f t="shared" si="7"/>
        <v>0.64664851952997748</v>
      </c>
      <c r="V58" s="303">
        <f t="shared" si="7"/>
        <v>0.66035401140976691</v>
      </c>
      <c r="W58" s="303">
        <f t="shared" si="7"/>
        <v>0.66551784169876438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6.6703275795734471E-2</v>
      </c>
      <c r="C59" s="303">
        <f t="shared" si="8"/>
        <v>8.2002837473810236E-2</v>
      </c>
      <c r="D59" s="303">
        <f t="shared" si="8"/>
        <v>0.12108433849546006</v>
      </c>
      <c r="E59" s="303">
        <f t="shared" si="8"/>
        <v>5.875598184446381E-2</v>
      </c>
      <c r="F59" s="303">
        <f t="shared" si="8"/>
        <v>5.9813781964277543E-2</v>
      </c>
      <c r="G59" s="303">
        <f t="shared" si="8"/>
        <v>6.1520239577092573E-2</v>
      </c>
      <c r="H59" s="303">
        <f t="shared" si="8"/>
        <v>5.5640640194460939E-2</v>
      </c>
      <c r="I59" s="303">
        <f t="shared" si="8"/>
        <v>4.9733519223311137E-2</v>
      </c>
      <c r="J59" s="303">
        <f t="shared" si="8"/>
        <v>5.316780922099465E-2</v>
      </c>
      <c r="K59" s="303">
        <f t="shared" si="8"/>
        <v>5.6476785057323384E-2</v>
      </c>
      <c r="L59" s="303">
        <f t="shared" si="8"/>
        <v>5.4725797112217256E-2</v>
      </c>
      <c r="M59" s="303">
        <f t="shared" si="8"/>
        <v>6.8934863086927339E-2</v>
      </c>
      <c r="N59" s="303">
        <f t="shared" si="8"/>
        <v>8.3395868432597969E-2</v>
      </c>
      <c r="O59" s="303">
        <f t="shared" si="8"/>
        <v>7.0853759778287631E-2</v>
      </c>
      <c r="P59" s="303">
        <f t="shared" si="8"/>
        <v>4.8015481031599937E-2</v>
      </c>
      <c r="Q59" s="303">
        <f t="shared" si="8"/>
        <v>5.8467870169544051E-2</v>
      </c>
      <c r="R59" s="303">
        <f t="shared" si="8"/>
        <v>5.9915040674701575E-2</v>
      </c>
      <c r="S59" s="303">
        <f t="shared" si="8"/>
        <v>5.9310966830736875E-2</v>
      </c>
      <c r="T59" s="303">
        <f t="shared" si="8"/>
        <v>6.0402656464197096E-2</v>
      </c>
      <c r="U59" s="303">
        <f t="shared" si="8"/>
        <v>5.5840783867473112E-2</v>
      </c>
      <c r="V59" s="303">
        <f t="shared" si="8"/>
        <v>5.3819598896534697E-2</v>
      </c>
      <c r="W59" s="303">
        <f t="shared" si="8"/>
        <v>5.2484168567482017E-2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0.10751680071086045</v>
      </c>
      <c r="C60" s="303">
        <f t="shared" si="9"/>
        <v>9.8564218299213385E-2</v>
      </c>
      <c r="D60" s="303">
        <f t="shared" si="9"/>
        <v>7.2928406926646483E-2</v>
      </c>
      <c r="E60" s="303">
        <f t="shared" si="9"/>
        <v>9.9276520920479797E-2</v>
      </c>
      <c r="F60" s="303">
        <f t="shared" si="9"/>
        <v>9.7242378957935943E-2</v>
      </c>
      <c r="G60" s="303">
        <f t="shared" si="9"/>
        <v>9.2614623073249872E-2</v>
      </c>
      <c r="H60" s="303">
        <f t="shared" si="9"/>
        <v>0.10273363617257347</v>
      </c>
      <c r="I60" s="303">
        <f t="shared" si="9"/>
        <v>0.10713268862545537</v>
      </c>
      <c r="J60" s="303">
        <f t="shared" si="9"/>
        <v>0.10425414737922106</v>
      </c>
      <c r="K60" s="303">
        <f t="shared" si="9"/>
        <v>9.836508890652064E-2</v>
      </c>
      <c r="L60" s="303">
        <f t="shared" si="9"/>
        <v>0.10194851860861395</v>
      </c>
      <c r="M60" s="303">
        <f t="shared" si="9"/>
        <v>9.4475010390447825E-2</v>
      </c>
      <c r="N60" s="303">
        <f t="shared" si="9"/>
        <v>8.9578592450228131E-2</v>
      </c>
      <c r="O60" s="303">
        <f t="shared" si="9"/>
        <v>8.7153197873679741E-2</v>
      </c>
      <c r="P60" s="303">
        <f t="shared" si="9"/>
        <v>9.3927941121269842E-2</v>
      </c>
      <c r="Q60" s="303">
        <f t="shared" si="9"/>
        <v>8.9762485514480808E-2</v>
      </c>
      <c r="R60" s="303">
        <f t="shared" si="9"/>
        <v>7.5947312144245813E-2</v>
      </c>
      <c r="S60" s="303">
        <f t="shared" si="9"/>
        <v>7.959024521656774E-2</v>
      </c>
      <c r="T60" s="303">
        <f t="shared" si="9"/>
        <v>9.322552338109176E-2</v>
      </c>
      <c r="U60" s="303">
        <f t="shared" si="9"/>
        <v>9.109682652861785E-2</v>
      </c>
      <c r="V60" s="303">
        <f t="shared" si="9"/>
        <v>8.6783951423257732E-2</v>
      </c>
      <c r="W60" s="303">
        <f t="shared" si="9"/>
        <v>8.7908155435229576E-2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5.47944718037695E-2</v>
      </c>
      <c r="C61" s="304">
        <f t="shared" si="10"/>
        <v>4.9424966592339671E-2</v>
      </c>
      <c r="D61" s="304">
        <f t="shared" si="10"/>
        <v>3.3301583583549364E-2</v>
      </c>
      <c r="E61" s="304">
        <f t="shared" si="10"/>
        <v>4.3639173406286647E-2</v>
      </c>
      <c r="F61" s="304">
        <f t="shared" si="10"/>
        <v>4.1751135000886397E-2</v>
      </c>
      <c r="G61" s="304">
        <f t="shared" si="10"/>
        <v>3.7237938032356491E-2</v>
      </c>
      <c r="H61" s="304">
        <f t="shared" si="10"/>
        <v>4.6460205844756269E-2</v>
      </c>
      <c r="I61" s="304">
        <f t="shared" si="10"/>
        <v>4.9535967478668168E-2</v>
      </c>
      <c r="J61" s="304">
        <f t="shared" si="10"/>
        <v>4.7394077189381122E-2</v>
      </c>
      <c r="K61" s="304">
        <f t="shared" si="10"/>
        <v>4.1973143404097087E-2</v>
      </c>
      <c r="L61" s="304">
        <f t="shared" si="10"/>
        <v>4.5343381278874328E-2</v>
      </c>
      <c r="M61" s="304">
        <f t="shared" si="10"/>
        <v>4.1406072320070618E-2</v>
      </c>
      <c r="N61" s="304">
        <f t="shared" si="10"/>
        <v>4.0336296934920794E-2</v>
      </c>
      <c r="O61" s="304">
        <f t="shared" si="10"/>
        <v>3.4090075779439302E-2</v>
      </c>
      <c r="P61" s="304">
        <f t="shared" si="10"/>
        <v>3.4694648951395707E-2</v>
      </c>
      <c r="Q61" s="304">
        <f t="shared" si="10"/>
        <v>3.3264992306346317E-2</v>
      </c>
      <c r="R61" s="304">
        <f t="shared" si="10"/>
        <v>1.8792283287338302E-2</v>
      </c>
      <c r="S61" s="304">
        <f t="shared" si="10"/>
        <v>2.254578551125707E-2</v>
      </c>
      <c r="T61" s="304">
        <f t="shared" si="10"/>
        <v>3.7572153351385411E-2</v>
      </c>
      <c r="U61" s="304">
        <f t="shared" si="10"/>
        <v>3.3936054775877834E-2</v>
      </c>
      <c r="V61" s="304">
        <f t="shared" si="10"/>
        <v>2.8685583799249282E-2</v>
      </c>
      <c r="W61" s="304">
        <f t="shared" si="10"/>
        <v>2.9505580839209181E-2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4.7021194223694829E-2</v>
      </c>
      <c r="C62" s="304">
        <f t="shared" si="11"/>
        <v>4.2130462179197622E-2</v>
      </c>
      <c r="D62" s="304">
        <f t="shared" si="11"/>
        <v>2.927773458280139E-2</v>
      </c>
      <c r="E62" s="304">
        <f t="shared" si="11"/>
        <v>5.0615468724068038E-2</v>
      </c>
      <c r="F62" s="304">
        <f t="shared" si="11"/>
        <v>5.0378954900273699E-2</v>
      </c>
      <c r="G62" s="304">
        <f t="shared" si="11"/>
        <v>5.0118544906099134E-2</v>
      </c>
      <c r="H62" s="304">
        <f t="shared" si="11"/>
        <v>5.1517820054786355E-2</v>
      </c>
      <c r="I62" s="304">
        <f t="shared" si="11"/>
        <v>5.3345993008042665E-2</v>
      </c>
      <c r="J62" s="304">
        <f t="shared" si="11"/>
        <v>5.2315812991464331E-2</v>
      </c>
      <c r="K62" s="304">
        <f t="shared" si="11"/>
        <v>5.1564869856498462E-2</v>
      </c>
      <c r="L62" s="304">
        <f t="shared" si="11"/>
        <v>5.1927718773139869E-2</v>
      </c>
      <c r="M62" s="304">
        <f t="shared" si="11"/>
        <v>4.7177069430468892E-2</v>
      </c>
      <c r="N62" s="304">
        <f t="shared" si="11"/>
        <v>4.2114443512521187E-2</v>
      </c>
      <c r="O62" s="304">
        <f t="shared" si="11"/>
        <v>4.7007245190113282E-2</v>
      </c>
      <c r="P62" s="304">
        <f t="shared" si="11"/>
        <v>5.5129404902216031E-2</v>
      </c>
      <c r="Q62" s="304">
        <f t="shared" si="11"/>
        <v>5.1500239347489693E-2</v>
      </c>
      <c r="R62" s="304">
        <f t="shared" si="11"/>
        <v>5.2034085209497122E-2</v>
      </c>
      <c r="S62" s="304">
        <f t="shared" si="11"/>
        <v>5.1975146300974197E-2</v>
      </c>
      <c r="T62" s="304">
        <f t="shared" si="11"/>
        <v>5.0490749819091213E-2</v>
      </c>
      <c r="U62" s="304">
        <f t="shared" si="11"/>
        <v>5.2388055182870513E-2</v>
      </c>
      <c r="V62" s="304">
        <f t="shared" si="11"/>
        <v>5.3498401906355915E-2</v>
      </c>
      <c r="W62" s="304">
        <f t="shared" si="11"/>
        <v>5.391674822273132E-2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5.7011346833961063E-3</v>
      </c>
      <c r="C63" s="304">
        <f t="shared" si="12"/>
        <v>7.0087895276760874E-3</v>
      </c>
      <c r="D63" s="304">
        <f t="shared" si="12"/>
        <v>1.0349088760295728E-2</v>
      </c>
      <c r="E63" s="304">
        <f t="shared" si="12"/>
        <v>5.0218787901251108E-3</v>
      </c>
      <c r="F63" s="304">
        <f t="shared" si="12"/>
        <v>5.1122890567758565E-3</v>
      </c>
      <c r="G63" s="304">
        <f t="shared" si="12"/>
        <v>5.2581401347942362E-3</v>
      </c>
      <c r="H63" s="304">
        <f t="shared" si="12"/>
        <v>4.7556102730308466E-3</v>
      </c>
      <c r="I63" s="304">
        <f t="shared" si="12"/>
        <v>4.2507281387445389E-3</v>
      </c>
      <c r="J63" s="304">
        <f t="shared" si="12"/>
        <v>4.5442571983756105E-3</v>
      </c>
      <c r="K63" s="304">
        <f t="shared" si="12"/>
        <v>4.8270756459250757E-3</v>
      </c>
      <c r="L63" s="304">
        <f t="shared" si="12"/>
        <v>4.6774185565997628E-3</v>
      </c>
      <c r="M63" s="304">
        <f t="shared" si="12"/>
        <v>5.8918686399083179E-3</v>
      </c>
      <c r="N63" s="304">
        <f t="shared" si="12"/>
        <v>7.1278520027861485E-3</v>
      </c>
      <c r="O63" s="304">
        <f t="shared" si="12"/>
        <v>6.0558769041271464E-3</v>
      </c>
      <c r="P63" s="304">
        <f t="shared" si="12"/>
        <v>4.1038872676581106E-3</v>
      </c>
      <c r="Q63" s="304">
        <f t="shared" si="12"/>
        <v>4.9972538606447899E-3</v>
      </c>
      <c r="R63" s="304">
        <f t="shared" si="12"/>
        <v>5.120943647410392E-3</v>
      </c>
      <c r="S63" s="304">
        <f t="shared" si="12"/>
        <v>5.0693134043364833E-3</v>
      </c>
      <c r="T63" s="304">
        <f t="shared" si="12"/>
        <v>5.1626202106151335E-3</v>
      </c>
      <c r="U63" s="304">
        <f t="shared" si="12"/>
        <v>4.7727165698694968E-3</v>
      </c>
      <c r="V63" s="304">
        <f t="shared" si="12"/>
        <v>4.5999657176525382E-3</v>
      </c>
      <c r="W63" s="304">
        <f t="shared" si="12"/>
        <v>4.4858263732890603E-3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5.27583003601476E-2</v>
      </c>
      <c r="C65" s="237">
        <f t="shared" si="14"/>
        <v>6.4859338289114568E-2</v>
      </c>
      <c r="D65" s="237">
        <f t="shared" si="14"/>
        <v>9.5770467387776739E-2</v>
      </c>
      <c r="E65" s="237">
        <f t="shared" si="14"/>
        <v>4.6472466323817803E-2</v>
      </c>
      <c r="F65" s="237">
        <f t="shared" si="14"/>
        <v>4.7309122931403824E-2</v>
      </c>
      <c r="G65" s="237">
        <f t="shared" si="14"/>
        <v>4.8658828807385902E-2</v>
      </c>
      <c r="H65" s="237">
        <f t="shared" si="14"/>
        <v>4.4008417466627495E-2</v>
      </c>
      <c r="I65" s="237">
        <f t="shared" si="14"/>
        <v>3.9336238195941994E-2</v>
      </c>
      <c r="J65" s="237">
        <f t="shared" si="14"/>
        <v>4.2052556113767917E-2</v>
      </c>
      <c r="K65" s="237">
        <f t="shared" si="14"/>
        <v>4.4669758027390684E-2</v>
      </c>
      <c r="L65" s="237">
        <f t="shared" si="14"/>
        <v>4.3284831322774234E-2</v>
      </c>
      <c r="M65" s="237">
        <f t="shared" si="14"/>
        <v>5.4523352393711602E-2</v>
      </c>
      <c r="N65" s="237">
        <f t="shared" si="14"/>
        <v>6.5961142433783052E-2</v>
      </c>
      <c r="O65" s="237">
        <f t="shared" si="14"/>
        <v>5.6041084870792665E-2</v>
      </c>
      <c r="P65" s="237">
        <f t="shared" si="14"/>
        <v>3.7977372774908202E-2</v>
      </c>
      <c r="Q65" s="237">
        <f t="shared" si="14"/>
        <v>4.6244587226406918E-2</v>
      </c>
      <c r="R65" s="237">
        <f t="shared" si="14"/>
        <v>4.7389212513135791E-2</v>
      </c>
      <c r="S65" s="237">
        <f t="shared" si="14"/>
        <v>4.6911426243729862E-2</v>
      </c>
      <c r="T65" s="237">
        <f t="shared" si="14"/>
        <v>4.777488742903252E-2</v>
      </c>
      <c r="U65" s="237">
        <f t="shared" si="14"/>
        <v>4.4166719137572343E-2</v>
      </c>
      <c r="V65" s="237">
        <f t="shared" si="14"/>
        <v>4.2568082751156623E-2</v>
      </c>
      <c r="W65" s="237">
        <f t="shared" si="14"/>
        <v>4.1511837258416992E-2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155.71994249328159</v>
      </c>
      <c r="C69" s="324">
        <f t="shared" si="15"/>
        <v>149.36469369023806</v>
      </c>
      <c r="D69" s="324">
        <f t="shared" si="15"/>
        <v>157.39943783723888</v>
      </c>
      <c r="E69" s="324">
        <f t="shared" si="15"/>
        <v>173.26695378119373</v>
      </c>
      <c r="F69" s="324">
        <f t="shared" si="15"/>
        <v>189.65978100374753</v>
      </c>
      <c r="G69" s="324">
        <f t="shared" si="15"/>
        <v>184.05304269981892</v>
      </c>
      <c r="H69" s="324">
        <f t="shared" si="15"/>
        <v>169.82600109922581</v>
      </c>
      <c r="I69" s="324">
        <f t="shared" si="15"/>
        <v>174.80696134967087</v>
      </c>
      <c r="J69" s="324">
        <f t="shared" si="15"/>
        <v>191.4137919046247</v>
      </c>
      <c r="K69" s="324">
        <f t="shared" si="15"/>
        <v>214.43137637246662</v>
      </c>
      <c r="L69" s="324">
        <f t="shared" si="15"/>
        <v>218.63781843627643</v>
      </c>
      <c r="M69" s="324">
        <f t="shared" si="15"/>
        <v>224.95346932596354</v>
      </c>
      <c r="N69" s="324">
        <f t="shared" si="15"/>
        <v>243.72357443584221</v>
      </c>
      <c r="O69" s="324">
        <f t="shared" si="15"/>
        <v>254.45298575628084</v>
      </c>
      <c r="P69" s="324">
        <f t="shared" si="15"/>
        <v>245.0383067691435</v>
      </c>
      <c r="Q69" s="324">
        <f t="shared" si="15"/>
        <v>242.40479735048891</v>
      </c>
      <c r="R69" s="324">
        <f t="shared" si="15"/>
        <v>254.09199055431407</v>
      </c>
      <c r="S69" s="324">
        <f t="shared" si="15"/>
        <v>249.53256376627638</v>
      </c>
      <c r="T69" s="324">
        <f t="shared" si="15"/>
        <v>249.15069649026785</v>
      </c>
      <c r="U69" s="324">
        <f t="shared" si="15"/>
        <v>238.33551895150288</v>
      </c>
      <c r="V69" s="324">
        <f t="shared" si="15"/>
        <v>241.55493980226919</v>
      </c>
      <c r="W69" s="324">
        <f t="shared" si="15"/>
        <v>213.0824942542572</v>
      </c>
      <c r="DA69" s="95"/>
    </row>
    <row r="70" spans="1:105" ht="12" customHeight="1" x14ac:dyDescent="0.25">
      <c r="A70" s="55" t="s">
        <v>92</v>
      </c>
      <c r="B70" s="336">
        <f>IF(B$6=0,0,B$6/WWP!B$5*1000)</f>
        <v>2.0418948396032572</v>
      </c>
      <c r="C70" s="336">
        <f>IF(C$6=0,0,C$6/WWP!C$5*1000)</f>
        <v>2.4077911121635798</v>
      </c>
      <c r="D70" s="336">
        <f>IF(D$6=0,0,D$6/WWP!D$5*1000)</f>
        <v>3.7465637318959422</v>
      </c>
      <c r="E70" s="336">
        <f>IF(E$6=0,0,E$6/WWP!E$5*1000)</f>
        <v>2.0012889725137382</v>
      </c>
      <c r="F70" s="336">
        <f>IF(F$6=0,0,F$6/WWP!F$5*1000)</f>
        <v>2.230069932752718</v>
      </c>
      <c r="G70" s="336">
        <f>IF(G$6=0,0,G$6/WWP!G$5*1000)</f>
        <v>2.2258863887271048</v>
      </c>
      <c r="H70" s="336">
        <f>IF(H$6=0,0,H$6/WWP!H$5*1000)</f>
        <v>1.8575404335470205</v>
      </c>
      <c r="I70" s="336">
        <f>IF(I$6=0,0,I$6/WWP!I$5*1000)</f>
        <v>1.7090307997521927</v>
      </c>
      <c r="J70" s="336">
        <f>IF(J$6=0,0,J$6/WWP!J$5*1000)</f>
        <v>2.0006170539812129</v>
      </c>
      <c r="K70" s="336">
        <f>IF(K$6=0,0,K$6/WWP!K$5*1000)</f>
        <v>2.3806758916023729</v>
      </c>
      <c r="L70" s="336">
        <f>IF(L$6=0,0,L$6/WWP!L$5*1000)</f>
        <v>2.3521193549951569</v>
      </c>
      <c r="M70" s="336">
        <f>IF(M$6=0,0,M$6/WWP!M$5*1000)</f>
        <v>3.048411470128511</v>
      </c>
      <c r="N70" s="336">
        <f>IF(N$6=0,0,N$6/WWP!N$5*1000)</f>
        <v>3.99561880678805</v>
      </c>
      <c r="O70" s="336">
        <f>IF(O$6=0,0,O$6/WWP!O$5*1000)</f>
        <v>3.5441527071436059</v>
      </c>
      <c r="P70" s="336">
        <f>IF(P$6=0,0,P$6/WWP!P$5*1000)</f>
        <v>2.3129020506482987</v>
      </c>
      <c r="Q70" s="336">
        <f>IF(Q$6=0,0,Q$6/WWP!Q$5*1000)</f>
        <v>2.7861241116166622</v>
      </c>
      <c r="R70" s="336">
        <f>IF(R$6=0,0,R$6/WWP!R$5*1000)</f>
        <v>2.9927387592400434</v>
      </c>
      <c r="S70" s="336">
        <f>IF(S$6=0,0,S$6/WWP!S$5*1000)</f>
        <v>2.9094051717333165</v>
      </c>
      <c r="T70" s="336">
        <f>IF(T$6=0,0,T$6/WWP!T$5*1000)</f>
        <v>2.9584219687358377</v>
      </c>
      <c r="U70" s="336">
        <f>IF(U$6=0,0,U$6/WWP!U$5*1000)</f>
        <v>2.6162681251230526</v>
      </c>
      <c r="V70" s="336">
        <f>IF(V$6=0,0,V$6/WWP!V$5*1000)</f>
        <v>2.5556322166461394</v>
      </c>
      <c r="W70" s="336">
        <f>IF(W$6=0,0,W$6/WWP!W$5*1000)</f>
        <v>2.1984574665475116</v>
      </c>
      <c r="DA70" s="67"/>
    </row>
    <row r="71" spans="1:105" ht="12" customHeight="1" x14ac:dyDescent="0.25">
      <c r="A71" s="202" t="s">
        <v>93</v>
      </c>
      <c r="B71" s="337">
        <f>IF(B$7=0,0,B$7/WWP!B$5*1000)</f>
        <v>2.2194509126122366</v>
      </c>
      <c r="C71" s="337">
        <f>IF(C$7=0,0,C$7/WWP!C$5*1000)</f>
        <v>2.6171642523517176</v>
      </c>
      <c r="D71" s="337">
        <f>IF(D$7=0,0,D$7/WWP!D$5*1000)</f>
        <v>4.0723518824955898</v>
      </c>
      <c r="E71" s="337">
        <f>IF(E$7=0,0,E$7/WWP!E$5*1000)</f>
        <v>2.1753141005584116</v>
      </c>
      <c r="F71" s="337">
        <f>IF(F$7=0,0,F$7/WWP!F$5*1000)</f>
        <v>2.4239890573399108</v>
      </c>
      <c r="G71" s="337">
        <f>IF(G$7=0,0,G$7/WWP!G$5*1000)</f>
        <v>2.4194417268772881</v>
      </c>
      <c r="H71" s="337">
        <f>IF(H$7=0,0,H$7/WWP!H$5*1000)</f>
        <v>2.0190656886380665</v>
      </c>
      <c r="I71" s="337">
        <f>IF(I$7=0,0,I$7/WWP!I$5*1000)</f>
        <v>1.8576421736436872</v>
      </c>
      <c r="J71" s="337">
        <f>IF(J$7=0,0,J$7/WWP!J$5*1000)</f>
        <v>2.1745837543274051</v>
      </c>
      <c r="K71" s="337">
        <f>IF(K$7=0,0,K$7/WWP!K$5*1000)</f>
        <v>2.5876911865243182</v>
      </c>
      <c r="L71" s="337">
        <f>IF(L$7=0,0,L$7/WWP!L$5*1000)</f>
        <v>2.5566514728208229</v>
      </c>
      <c r="M71" s="337">
        <f>IF(M$7=0,0,M$7/WWP!M$5*1000)</f>
        <v>3.3134907284005561</v>
      </c>
      <c r="N71" s="337">
        <f>IF(N$7=0,0,N$7/WWP!N$5*1000)</f>
        <v>4.3430639204217929</v>
      </c>
      <c r="O71" s="337">
        <f>IF(O$7=0,0,O$7/WWP!O$5*1000)</f>
        <v>3.8523398990691375</v>
      </c>
      <c r="P71" s="337">
        <f>IF(P$7=0,0,P$7/WWP!P$5*1000)</f>
        <v>2.5140239680959771</v>
      </c>
      <c r="Q71" s="337">
        <f>IF(Q$7=0,0,Q$7/WWP!Q$5*1000)</f>
        <v>3.028395773496372</v>
      </c>
      <c r="R71" s="337">
        <f>IF(R$7=0,0,R$7/WWP!R$5*1000)</f>
        <v>3.2529769122174397</v>
      </c>
      <c r="S71" s="337">
        <f>IF(S$7=0,0,S$7/WWP!S$5*1000)</f>
        <v>3.1623969257970823</v>
      </c>
      <c r="T71" s="337">
        <f>IF(T$7=0,0,T$7/WWP!T$5*1000)</f>
        <v>3.2156760529737367</v>
      </c>
      <c r="U71" s="337">
        <f>IF(U$7=0,0,U$7/WWP!U$5*1000)</f>
        <v>2.843769701220709</v>
      </c>
      <c r="V71" s="337">
        <f>IF(V$7=0,0,V$7/WWP!V$5*1000)</f>
        <v>2.7778611050501523</v>
      </c>
      <c r="W71" s="337">
        <f>IF(W$7=0,0,W$7/WWP!W$5*1000)</f>
        <v>2.389627681029904</v>
      </c>
      <c r="DA71" s="174"/>
    </row>
    <row r="72" spans="1:105" ht="12" customHeight="1" x14ac:dyDescent="0.25">
      <c r="A72" s="202" t="s">
        <v>94</v>
      </c>
      <c r="B72" s="337">
        <f>IF(B$8=0,0,B$8/WWP!B$5*1000)</f>
        <v>5.5042382632783484</v>
      </c>
      <c r="C72" s="337">
        <f>IF(C$8=0,0,C$8/WWP!C$5*1000)</f>
        <v>6.4905673458322592</v>
      </c>
      <c r="D72" s="337">
        <f>IF(D$8=0,0,D$8/WWP!D$5*1000)</f>
        <v>10.099432668589063</v>
      </c>
      <c r="E72" s="337">
        <f>IF(E$8=0,0,E$8/WWP!E$5*1000)</f>
        <v>5.3947789693848591</v>
      </c>
      <c r="F72" s="337">
        <f>IF(F$8=0,0,F$8/WWP!F$5*1000)</f>
        <v>6.0114928622029788</v>
      </c>
      <c r="G72" s="337">
        <f>IF(G$8=0,0,G$8/WWP!G$5*1000)</f>
        <v>6.0002154826556735</v>
      </c>
      <c r="H72" s="337">
        <f>IF(H$8=0,0,H$8/WWP!H$5*1000)</f>
        <v>5.0072829078224039</v>
      </c>
      <c r="I72" s="337">
        <f>IF(I$8=0,0,I$8/WWP!I$5*1000)</f>
        <v>4.6069525906363458</v>
      </c>
      <c r="J72" s="337">
        <f>IF(J$8=0,0,J$8/WWP!J$5*1000)</f>
        <v>5.3929677107319645</v>
      </c>
      <c r="K72" s="337">
        <f>IF(K$8=0,0,K$8/WWP!K$5*1000)</f>
        <v>6.4174741425803052</v>
      </c>
      <c r="L72" s="337">
        <f>IF(L$8=0,0,L$8/WWP!L$5*1000)</f>
        <v>6.3404956525956404</v>
      </c>
      <c r="M72" s="337">
        <f>IF(M$8=0,0,M$8/WWP!M$5*1000)</f>
        <v>8.2174570064333814</v>
      </c>
      <c r="N72" s="337">
        <f>IF(N$8=0,0,N$8/WWP!N$5*1000)</f>
        <v>10.770798522646045</v>
      </c>
      <c r="O72" s="337">
        <f>IF(O$8=0,0,O$8/WWP!O$5*1000)</f>
        <v>9.5538029496914536</v>
      </c>
      <c r="P72" s="337">
        <f>IF(P$8=0,0,P$8/WWP!P$5*1000)</f>
        <v>6.2347794408780235</v>
      </c>
      <c r="Q72" s="337">
        <f>IF(Q$8=0,0,Q$8/WWP!Q$5*1000)</f>
        <v>7.5104215182710021</v>
      </c>
      <c r="R72" s="337">
        <f>IF(R$8=0,0,R$8/WWP!R$5*1000)</f>
        <v>8.0673827422992481</v>
      </c>
      <c r="S72" s="337">
        <f>IF(S$8=0,0,S$8/WWP!S$5*1000)</f>
        <v>7.8427443759767641</v>
      </c>
      <c r="T72" s="337">
        <f>IF(T$8=0,0,T$8/WWP!T$5*1000)</f>
        <v>7.9748766113748681</v>
      </c>
      <c r="U72" s="337">
        <f>IF(U$8=0,0,U$8/WWP!U$5*1000)</f>
        <v>7.0525488590273557</v>
      </c>
      <c r="V72" s="337">
        <f>IF(V$8=0,0,V$8/WWP!V$5*1000)</f>
        <v>6.8890955405243757</v>
      </c>
      <c r="W72" s="337">
        <f>IF(W$8=0,0,W$8/WWP!W$5*1000)</f>
        <v>5.9262766489541621</v>
      </c>
      <c r="DA72" s="174"/>
    </row>
    <row r="73" spans="1:105" ht="12" customHeight="1" x14ac:dyDescent="0.25">
      <c r="A73" s="202" t="s">
        <v>95</v>
      </c>
      <c r="B73" s="337">
        <f>IF(B$9=0,0,B$9/WWP!B$5*1000)</f>
        <v>16.867826935853003</v>
      </c>
      <c r="C73" s="337">
        <f>IF(C$9=0,0,C$9/WWP!C$5*1000)</f>
        <v>19.890448317873052</v>
      </c>
      <c r="D73" s="337">
        <f>IF(D$9=0,0,D$9/WWP!D$5*1000)</f>
        <v>30.949874306966482</v>
      </c>
      <c r="E73" s="337">
        <f>IF(E$9=0,0,E$9/WWP!E$5*1000)</f>
        <v>16.532387164243925</v>
      </c>
      <c r="F73" s="337">
        <f>IF(F$9=0,0,F$9/WWP!F$5*1000)</f>
        <v>18.422316835783313</v>
      </c>
      <c r="G73" s="337">
        <f>IF(G$9=0,0,G$9/WWP!G$5*1000)</f>
        <v>18.387757124267381</v>
      </c>
      <c r="H73" s="337">
        <f>IF(H$9=0,0,H$9/WWP!H$5*1000)</f>
        <v>15.344899233649301</v>
      </c>
      <c r="I73" s="337">
        <f>IF(I$9=0,0,I$9/WWP!I$5*1000)</f>
        <v>14.118080519692027</v>
      </c>
      <c r="J73" s="337">
        <f>IF(J$9=0,0,J$9/WWP!J$5*1000)</f>
        <v>16.526836532888279</v>
      </c>
      <c r="K73" s="337">
        <f>IF(K$9=0,0,K$9/WWP!K$5*1000)</f>
        <v>19.666453017584814</v>
      </c>
      <c r="L73" s="337">
        <f>IF(L$9=0,0,L$9/WWP!L$5*1000)</f>
        <v>19.430551193438252</v>
      </c>
      <c r="M73" s="337">
        <f>IF(M$9=0,0,M$9/WWP!M$5*1000)</f>
        <v>25.182529535844225</v>
      </c>
      <c r="N73" s="337">
        <f>IF(N$9=0,0,N$9/WWP!N$5*1000)</f>
        <v>33.007285795205618</v>
      </c>
      <c r="O73" s="337">
        <f>IF(O$9=0,0,O$9/WWP!O$5*1000)</f>
        <v>29.277783232925444</v>
      </c>
      <c r="P73" s="337">
        <f>IF(P$9=0,0,P$9/WWP!P$5*1000)</f>
        <v>19.106582157529431</v>
      </c>
      <c r="Q73" s="337">
        <f>IF(Q$9=0,0,Q$9/WWP!Q$5*1000)</f>
        <v>23.015807878572424</v>
      </c>
      <c r="R73" s="337">
        <f>IF(R$9=0,0,R$9/WWP!R$5*1000)</f>
        <v>24.722624532852539</v>
      </c>
      <c r="S73" s="337">
        <f>IF(S$9=0,0,S$9/WWP!S$5*1000)</f>
        <v>24.034216636057835</v>
      </c>
      <c r="T73" s="337">
        <f>IF(T$9=0,0,T$9/WWP!T$5*1000)</f>
        <v>24.439138002600398</v>
      </c>
      <c r="U73" s="337">
        <f>IF(U$9=0,0,U$9/WWP!U$5*1000)</f>
        <v>21.612649729277386</v>
      </c>
      <c r="V73" s="337">
        <f>IF(V$9=0,0,V$9/WWP!V$5*1000)</f>
        <v>21.111744398381152</v>
      </c>
      <c r="W73" s="337">
        <f>IF(W$9=0,0,W$9/WWP!W$5*1000)</f>
        <v>18.161170375827265</v>
      </c>
      <c r="DA73" s="174"/>
    </row>
    <row r="74" spans="1:105" ht="12" customHeight="1" x14ac:dyDescent="0.25">
      <c r="A74" s="56" t="s">
        <v>96</v>
      </c>
      <c r="B74" s="338">
        <f>IF(B$10=0,0,B$10/WWP!B$5*1000)</f>
        <v>3.3611462833145063</v>
      </c>
      <c r="C74" s="338">
        <f>IF(C$10=0,0,C$10/WWP!C$5*1000)</f>
        <v>3.6258766830209721</v>
      </c>
      <c r="D74" s="338">
        <f>IF(D$10=0,0,D$10/WWP!D$5*1000)</f>
        <v>6.0372647533616357</v>
      </c>
      <c r="E74" s="338">
        <f>IF(E$10=0,0,E$10/WWP!E$5*1000)</f>
        <v>3.477459488856391</v>
      </c>
      <c r="F74" s="338">
        <f>IF(F$10=0,0,F$10/WWP!F$5*1000)</f>
        <v>3.8722310879588586</v>
      </c>
      <c r="G74" s="338">
        <f>IF(G$10=0,0,G$10/WWP!G$5*1000)</f>
        <v>3.8332977628503353</v>
      </c>
      <c r="H74" s="338">
        <f>IF(H$10=0,0,H$10/WWP!H$5*1000)</f>
        <v>3.2338553476827547</v>
      </c>
      <c r="I74" s="338">
        <f>IF(I$10=0,0,I$10/WWP!I$5*1000)</f>
        <v>3.1120791752737187</v>
      </c>
      <c r="J74" s="338">
        <f>IF(J$10=0,0,J$10/WWP!J$5*1000)</f>
        <v>3.52985571678273</v>
      </c>
      <c r="K74" s="338">
        <f>IF(K$10=0,0,K$10/WWP!K$5*1000)</f>
        <v>4.1146192809186353</v>
      </c>
      <c r="L74" s="338">
        <f>IF(L$10=0,0,L$10/WWP!L$5*1000)</f>
        <v>4.0998764704276978</v>
      </c>
      <c r="M74" s="338">
        <f>IF(M$10=0,0,M$10/WWP!M$5*1000)</f>
        <v>5.1702531327303172</v>
      </c>
      <c r="N74" s="338">
        <f>IF(N$10=0,0,N$10/WWP!N$5*1000)</f>
        <v>6.6760683987641887</v>
      </c>
      <c r="O74" s="338">
        <f>IF(O$10=0,0,O$10/WWP!O$5*1000)</f>
        <v>6.1182725981069463</v>
      </c>
      <c r="P74" s="338">
        <f>IF(P$10=0,0,P$10/WWP!P$5*1000)</f>
        <v>4.0373484811904836</v>
      </c>
      <c r="Q74" s="338">
        <f>IF(Q$10=0,0,Q$10/WWP!Q$5*1000)</f>
        <v>4.8281262067070694</v>
      </c>
      <c r="R74" s="338">
        <f>IF(R$10=0,0,R$10/WWP!R$5*1000)</f>
        <v>5.2954831114850611</v>
      </c>
      <c r="S74" s="338">
        <f>IF(S$10=0,0,S$10/WWP!S$5*1000)</f>
        <v>5.1294297395245199</v>
      </c>
      <c r="T74" s="338">
        <f>IF(T$10=0,0,T$10/WWP!T$5*1000)</f>
        <v>5.1048663261594935</v>
      </c>
      <c r="U74" s="338">
        <f>IF(U$10=0,0,U$10/WWP!U$5*1000)</f>
        <v>4.5440225021714467</v>
      </c>
      <c r="V74" s="338">
        <f>IF(V$10=0,0,V$10/WWP!V$5*1000)</f>
        <v>4.4628202674577073</v>
      </c>
      <c r="W74" s="338">
        <f>IF(W$10=0,0,W$10/WWP!W$5*1000)</f>
        <v>3.8361680052658618</v>
      </c>
      <c r="DA74" s="68"/>
    </row>
    <row r="75" spans="1:105" ht="12" customHeight="1" x14ac:dyDescent="0.25">
      <c r="A75" s="203" t="s">
        <v>2900</v>
      </c>
      <c r="B75" s="351">
        <f>IF(B$16=0,0,B$16/WWP!B$5*1000)</f>
        <v>90.380325465712701</v>
      </c>
      <c r="C75" s="351">
        <f>IF(C$16=0,0,C$16/WWP!C$5*1000)</f>
        <v>77.674807806405525</v>
      </c>
      <c r="D75" s="351">
        <f>IF(D$16=0,0,D$16/WWP!D$5*1000)</f>
        <v>56.882235702985575</v>
      </c>
      <c r="E75" s="351">
        <f>IF(E$16=0,0,E$16/WWP!E$5*1000)</f>
        <v>108.25177205850954</v>
      </c>
      <c r="F75" s="351">
        <f>IF(F$16=0,0,F$16/WWP!F$5*1000)</f>
        <v>117.939806247264</v>
      </c>
      <c r="G75" s="351">
        <f>IF(G$16=0,0,G$16/WWP!G$5*1000)</f>
        <v>113.86164826131795</v>
      </c>
      <c r="H75" s="351">
        <f>IF(H$16=0,0,H$16/WWP!H$5*1000)</f>
        <v>107.99351390242651</v>
      </c>
      <c r="I75" s="351">
        <f>IF(I$16=0,0,I$16/WWP!I$5*1000)</f>
        <v>115.10562268822464</v>
      </c>
      <c r="J75" s="351">
        <f>IF(J$16=0,0,J$16/WWP!J$5*1000)</f>
        <v>123.60675826900226</v>
      </c>
      <c r="K75" s="351">
        <f>IF(K$16=0,0,K$16/WWP!K$5*1000)</f>
        <v>136.48290900305864</v>
      </c>
      <c r="L75" s="351">
        <f>IF(L$16=0,0,L$16/WWP!L$5*1000)</f>
        <v>140.13949260600634</v>
      </c>
      <c r="M75" s="351">
        <f>IF(M$16=0,0,M$16/WWP!M$5*1000)</f>
        <v>130.99649221132677</v>
      </c>
      <c r="N75" s="351">
        <f>IF(N$16=0,0,N$16/WWP!N$5*1000)</f>
        <v>126.69649969170804</v>
      </c>
      <c r="O75" s="351">
        <f>IF(O$16=0,0,O$16/WWP!O$5*1000)</f>
        <v>147.64147085414061</v>
      </c>
      <c r="P75" s="351">
        <f>IF(P$16=0,0,P$16/WWP!P$5*1000)</f>
        <v>166.74518372914028</v>
      </c>
      <c r="Q75" s="351">
        <f>IF(Q$16=0,0,Q$16/WWP!Q$5*1000)</f>
        <v>154.09426273587425</v>
      </c>
      <c r="R75" s="351">
        <f>IF(R$16=0,0,R$16/WWP!R$5*1000)</f>
        <v>163.19802948879678</v>
      </c>
      <c r="S75" s="351">
        <f>IF(S$16=0,0,S$16/WWP!S$5*1000)</f>
        <v>160.08806690424927</v>
      </c>
      <c r="T75" s="351">
        <f>IF(T$16=0,0,T$16/WWP!T$5*1000)</f>
        <v>155.27800304175011</v>
      </c>
      <c r="U75" s="351">
        <f>IF(U$16=0,0,U$16/WWP!U$5*1000)</f>
        <v>154.11931048139826</v>
      </c>
      <c r="V75" s="351">
        <f>IF(V$16=0,0,V$16/WWP!V$5*1000)</f>
        <v>159.51177347427321</v>
      </c>
      <c r="W75" s="351">
        <f>IF(W$16=0,0,W$16/WWP!W$5*1000)</f>
        <v>141.8102016798826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10.387030271025273</v>
      </c>
      <c r="C76" s="351">
        <f>IF(C$27=0,0,C$27/WWP!C$5*1000)</f>
        <v>12.248328701006043</v>
      </c>
      <c r="D76" s="351">
        <f>IF(D$27=0,0,D$27/WWP!D$5*1000)</f>
        <v>19.058606810079365</v>
      </c>
      <c r="E76" s="351">
        <f>IF(E$27=0,0,E$27/WWP!E$5*1000)</f>
        <v>10.180469990613368</v>
      </c>
      <c r="F76" s="351">
        <f>IF(F$27=0,0,F$27/WWP!F$5*1000)</f>
        <v>11.344268788350783</v>
      </c>
      <c r="G76" s="351">
        <f>IF(G$27=0,0,G$27/WWP!G$5*1000)</f>
        <v>11.322987281785707</v>
      </c>
      <c r="H76" s="351">
        <f>IF(H$27=0,0,H$27/WWP!H$5*1000)</f>
        <v>9.4492274228261515</v>
      </c>
      <c r="I76" s="351">
        <f>IF(I$27=0,0,I$27/WWP!I$5*1000)</f>
        <v>8.6937653726524644</v>
      </c>
      <c r="J76" s="351">
        <f>IF(J$27=0,0,J$27/WWP!J$5*1000)</f>
        <v>10.177051970252258</v>
      </c>
      <c r="K76" s="351">
        <f>IF(K$27=0,0,K$27/WWP!K$5*1000)</f>
        <v>12.110394752933811</v>
      </c>
      <c r="L76" s="351">
        <f>IF(L$27=0,0,L$27/WWP!L$5*1000)</f>
        <v>11.965128892801456</v>
      </c>
      <c r="M76" s="351">
        <f>IF(M$27=0,0,M$27/WWP!M$5*1000)</f>
        <v>15.507136608914605</v>
      </c>
      <c r="N76" s="351">
        <f>IF(N$27=0,0,N$27/WWP!N$5*1000)</f>
        <v>20.325539147573998</v>
      </c>
      <c r="O76" s="351">
        <f>IF(O$27=0,0,O$27/WWP!O$5*1000)</f>
        <v>18.028950727643565</v>
      </c>
      <c r="P76" s="351">
        <f>IF(P$27=0,0,P$27/WWP!P$5*1000)</f>
        <v>11.765632170689178</v>
      </c>
      <c r="Q76" s="351">
        <f>IF(Q$27=0,0,Q$27/WWP!Q$5*1000)</f>
        <v>14.172892219963025</v>
      </c>
      <c r="R76" s="351">
        <f>IF(R$27=0,0,R$27/WWP!R$5*1000)</f>
        <v>15.223931949177617</v>
      </c>
      <c r="S76" s="351">
        <f>IF(S$27=0,0,S$27/WWP!S$5*1000)</f>
        <v>14.800017612730352</v>
      </c>
      <c r="T76" s="351">
        <f>IF(T$27=0,0,T$27/WWP!T$5*1000)</f>
        <v>15.049363927917087</v>
      </c>
      <c r="U76" s="351">
        <f>IF(U$27=0,0,U$27/WWP!U$5*1000)</f>
        <v>13.308842201712919</v>
      </c>
      <c r="V76" s="351">
        <f>IF(V$27=0,0,V$27/WWP!V$5*1000)</f>
        <v>13.000389971634709</v>
      </c>
      <c r="W76" s="351">
        <f>IF(W$27=0,0,W$27/WWP!W$5*1000)</f>
        <v>11.183457547219952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16.7425100237568</v>
      </c>
      <c r="C77" s="351">
        <f>IF(C$28=0,0,C$28/WWP!C$5*1000)</f>
        <v>14.722014275079765</v>
      </c>
      <c r="D77" s="351">
        <f>IF(D$28=0,0,D$28/WWP!D$5*1000)</f>
        <v>11.478890252619557</v>
      </c>
      <c r="E77" s="351">
        <f>IF(E$28=0,0,E$28/WWP!E$5*1000)</f>
        <v>17.20134036188648</v>
      </c>
      <c r="F77" s="351">
        <f>IF(F$28=0,0,F$28/WWP!F$5*1000)</f>
        <v>18.442968297445557</v>
      </c>
      <c r="G77" s="351">
        <f>IF(G$28=0,0,G$28/WWP!G$5*1000)</f>
        <v>17.04600317512849</v>
      </c>
      <c r="H77" s="351">
        <f>IF(H$28=0,0,H$28/WWP!H$5*1000)</f>
        <v>17.446842609570929</v>
      </c>
      <c r="I77" s="351">
        <f>IF(I$28=0,0,I$28/WWP!I$5*1000)</f>
        <v>18.727539759836304</v>
      </c>
      <c r="J77" s="351">
        <f>IF(J$28=0,0,J$28/WWP!J$5*1000)</f>
        <v>19.955681671640303</v>
      </c>
      <c r="K77" s="351">
        <f>IF(K$28=0,0,K$28/WWP!K$5*1000)</f>
        <v>21.092561401225272</v>
      </c>
      <c r="L77" s="351">
        <f>IF(L$28=0,0,L$28/WWP!L$5*1000)</f>
        <v>22.289801701397487</v>
      </c>
      <c r="M77" s="351">
        <f>IF(M$28=0,0,M$28/WWP!M$5*1000)</f>
        <v>21.252481351937693</v>
      </c>
      <c r="N77" s="351">
        <f>IF(N$28=0,0,N$28/WWP!N$5*1000)</f>
        <v>21.832414744901151</v>
      </c>
      <c r="O77" s="351">
        <f>IF(O$28=0,0,O$28/WWP!O$5*1000)</f>
        <v>22.176391417165757</v>
      </c>
      <c r="P77" s="351">
        <f>IF(P$28=0,0,P$28/WWP!P$5*1000)</f>
        <v>23.015943650667765</v>
      </c>
      <c r="Q77" s="351">
        <f>IF(Q$28=0,0,Q$28/WWP!Q$5*1000)</f>
        <v>21.758857110813921</v>
      </c>
      <c r="R77" s="351">
        <f>IF(R$28=0,0,R$28/WWP!R$5*1000)</f>
        <v>19.297603719981247</v>
      </c>
      <c r="S77" s="351">
        <f>IF(S$28=0,0,S$28/WWP!S$5*1000)</f>
        <v>19.860357939676767</v>
      </c>
      <c r="T77" s="351">
        <f>IF(T$28=0,0,T$28/WWP!T$5*1000)</f>
        <v>23.227204081068759</v>
      </c>
      <c r="U77" s="351">
        <f>IF(U$28=0,0,U$28/WWP!U$5*1000)</f>
        <v>21.711609425533176</v>
      </c>
      <c r="V77" s="351">
        <f>IF(V$28=0,0,V$28/WWP!V$5*1000)</f>
        <v>20.963092161848071</v>
      </c>
      <c r="W77" s="351">
        <f>IF(W$28=0,0,W$28/WWP!W$5*1000)</f>
        <v>18.731689025429652</v>
      </c>
      <c r="DA77" s="175"/>
    </row>
    <row r="78" spans="1:105" ht="12" customHeight="1" x14ac:dyDescent="0.25">
      <c r="A78" s="41" t="s">
        <v>2938</v>
      </c>
      <c r="B78" s="339">
        <f>IF(B$48=0,0,B$48/WWP!B$5*1000)</f>
        <v>8.2155194981254578</v>
      </c>
      <c r="C78" s="339">
        <f>IF(C$48=0,0,C$48/WWP!C$5*1000)</f>
        <v>9.6876951965051266</v>
      </c>
      <c r="D78" s="339">
        <f>IF(D$48=0,0,D$48/WWP!D$5*1000)</f>
        <v>15.074217728245683</v>
      </c>
      <c r="E78" s="339">
        <f>IF(E$48=0,0,E$48/WWP!E$5*1000)</f>
        <v>8.0521426746270208</v>
      </c>
      <c r="F78" s="339">
        <f>IF(F$48=0,0,F$48/WWP!F$5*1000)</f>
        <v>8.9726378946494183</v>
      </c>
      <c r="G78" s="339">
        <f>IF(G$48=0,0,G$48/WWP!G$5*1000)</f>
        <v>8.9558054962089741</v>
      </c>
      <c r="H78" s="339">
        <f>IF(H$48=0,0,H$48/WWP!H$5*1000)</f>
        <v>7.4737735530626699</v>
      </c>
      <c r="I78" s="339">
        <f>IF(I$48=0,0,I$48/WWP!I$5*1000)</f>
        <v>6.8762482699594809</v>
      </c>
      <c r="J78" s="339">
        <f>IF(J$48=0,0,J$48/WWP!J$5*1000)</f>
        <v>8.0494392250183271</v>
      </c>
      <c r="K78" s="339">
        <f>IF(K$48=0,0,K$48/WWP!K$5*1000)</f>
        <v>9.5785976960384236</v>
      </c>
      <c r="L78" s="339">
        <f>IF(L$48=0,0,L$48/WWP!L$5*1000)</f>
        <v>9.4637010917935633</v>
      </c>
      <c r="M78" s="339">
        <f>IF(M$48=0,0,M$48/WWP!M$5*1000)</f>
        <v>12.265217280247505</v>
      </c>
      <c r="N78" s="339">
        <f>IF(N$48=0,0,N$48/WWP!N$5*1000)</f>
        <v>16.076285407833314</v>
      </c>
      <c r="O78" s="339">
        <f>IF(O$48=0,0,O$48/WWP!O$5*1000)</f>
        <v>14.259821370394333</v>
      </c>
      <c r="P78" s="339">
        <f>IF(P$48=0,0,P$48/WWP!P$5*1000)</f>
        <v>9.3059111203040761</v>
      </c>
      <c r="Q78" s="339">
        <f>IF(Q$48=0,0,Q$48/WWP!Q$5*1000)</f>
        <v>11.209909795174179</v>
      </c>
      <c r="R78" s="339">
        <f>IF(R$48=0,0,R$48/WWP!R$5*1000)</f>
        <v>12.04121933826408</v>
      </c>
      <c r="S78" s="339">
        <f>IF(S$48=0,0,S$48/WWP!S$5*1000)</f>
        <v>11.705928460530494</v>
      </c>
      <c r="T78" s="339">
        <f>IF(T$48=0,0,T$48/WWP!T$5*1000)</f>
        <v>11.903146477687594</v>
      </c>
      <c r="U78" s="339">
        <f>IF(U$48=0,0,U$48/WWP!U$5*1000)</f>
        <v>10.526497926038582</v>
      </c>
      <c r="V78" s="339">
        <f>IF(V$48=0,0,V$48/WWP!V$5*1000)</f>
        <v>10.282530666453651</v>
      </c>
      <c r="W78" s="339">
        <f>IF(W$48=0,0,W$48/WWP!W$5*1000)</f>
        <v>8.8454458241002971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SI: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21.376062571467791</v>
      </c>
      <c r="C5" s="225">
        <v>18.095804092505968</v>
      </c>
      <c r="D5" s="225">
        <v>11.591509394159459</v>
      </c>
      <c r="E5" s="225">
        <v>22.907089552428911</v>
      </c>
      <c r="F5" s="225">
        <v>25.767962416017721</v>
      </c>
      <c r="G5" s="225">
        <v>28.210318259745801</v>
      </c>
      <c r="H5" s="225">
        <v>29.56785560544138</v>
      </c>
      <c r="I5" s="225">
        <v>32.882690244102108</v>
      </c>
      <c r="J5" s="225">
        <v>28.01511757481498</v>
      </c>
      <c r="K5" s="225">
        <v>22.455603188241462</v>
      </c>
      <c r="L5" s="225">
        <v>24.417786981547959</v>
      </c>
      <c r="M5" s="225">
        <v>20.196433114561401</v>
      </c>
      <c r="N5" s="225">
        <v>17.219993021137</v>
      </c>
      <c r="O5" s="225">
        <v>17.14589873477486</v>
      </c>
      <c r="P5" s="225">
        <v>26.086234487002262</v>
      </c>
      <c r="Q5" s="225">
        <v>22.593364162970602</v>
      </c>
      <c r="R5" s="225">
        <v>21.350804947072401</v>
      </c>
      <c r="S5" s="225">
        <v>20.491920650959241</v>
      </c>
      <c r="T5" s="225">
        <v>20.69841863225777</v>
      </c>
      <c r="U5" s="225">
        <v>21.987554011871321</v>
      </c>
      <c r="V5" s="225">
        <v>23.377566592912601</v>
      </c>
      <c r="W5" s="225">
        <v>25.988306656566831</v>
      </c>
      <c r="DA5" s="89" t="s">
        <v>2940</v>
      </c>
    </row>
    <row r="6" spans="1:105" ht="12" customHeight="1" x14ac:dyDescent="0.25">
      <c r="A6" s="55" t="s">
        <v>92</v>
      </c>
      <c r="B6" s="261">
        <v>0.29593903669327293</v>
      </c>
      <c r="C6" s="261">
        <v>0.30194093841258302</v>
      </c>
      <c r="D6" s="261">
        <v>0.27730046567036148</v>
      </c>
      <c r="E6" s="261">
        <v>0.2899142185710491</v>
      </c>
      <c r="F6" s="261">
        <v>0.33047363614027242</v>
      </c>
      <c r="G6" s="261">
        <v>0.37105352256879132</v>
      </c>
      <c r="H6" s="261">
        <v>0.35420245938304262</v>
      </c>
      <c r="I6" s="261">
        <v>0.35329479660312568</v>
      </c>
      <c r="J6" s="261">
        <v>0.32035240783165148</v>
      </c>
      <c r="K6" s="261">
        <v>0.27146110584366367</v>
      </c>
      <c r="L6" s="261">
        <v>0.28990344736131213</v>
      </c>
      <c r="M6" s="261">
        <v>0.29648300285683732</v>
      </c>
      <c r="N6" s="261">
        <v>0.29957347774218002</v>
      </c>
      <c r="O6" s="261">
        <v>0.25920927045471609</v>
      </c>
      <c r="P6" s="261">
        <v>0.27565459640051632</v>
      </c>
      <c r="Q6" s="261">
        <v>0.28676268971315222</v>
      </c>
      <c r="R6" s="261">
        <v>0.2769183558320587</v>
      </c>
      <c r="S6" s="261">
        <v>0.26336137405753929</v>
      </c>
      <c r="T6" s="261">
        <v>0.27062318381191119</v>
      </c>
      <c r="U6" s="261">
        <v>0.26795779836917039</v>
      </c>
      <c r="V6" s="261">
        <v>0.27442574217949162</v>
      </c>
      <c r="W6" s="261">
        <v>0.29790208076933572</v>
      </c>
      <c r="DA6" s="67" t="s">
        <v>2941</v>
      </c>
    </row>
    <row r="7" spans="1:105" ht="12" customHeight="1" x14ac:dyDescent="0.25">
      <c r="A7" s="202" t="s">
        <v>93</v>
      </c>
      <c r="B7" s="226">
        <v>8.3452446390013882E-2</v>
      </c>
      <c r="C7" s="226">
        <v>8.5144934772301867E-2</v>
      </c>
      <c r="D7" s="226">
        <v>7.8196518120273284E-2</v>
      </c>
      <c r="E7" s="226">
        <v>8.175349576500536E-2</v>
      </c>
      <c r="F7" s="226">
        <v>9.3190927805489959E-2</v>
      </c>
      <c r="G7" s="226">
        <v>0.10463413190092929</v>
      </c>
      <c r="H7" s="226">
        <v>9.9882266574757558E-2</v>
      </c>
      <c r="I7" s="226">
        <v>9.9626312915086279E-2</v>
      </c>
      <c r="J7" s="226">
        <v>9.0336822202308903E-2</v>
      </c>
      <c r="K7" s="226">
        <v>7.6549865254417759E-2</v>
      </c>
      <c r="L7" s="226">
        <v>8.1750458369826987E-2</v>
      </c>
      <c r="M7" s="226">
        <v>8.360584050662008E-2</v>
      </c>
      <c r="N7" s="226">
        <v>8.4477329758496117E-2</v>
      </c>
      <c r="O7" s="226">
        <v>7.3094945459449528E-2</v>
      </c>
      <c r="P7" s="226">
        <v>7.7732396122237937E-2</v>
      </c>
      <c r="Q7" s="226">
        <v>8.086478978015478E-2</v>
      </c>
      <c r="R7" s="226">
        <v>7.8088766195578377E-2</v>
      </c>
      <c r="S7" s="226">
        <v>7.4265805536552196E-2</v>
      </c>
      <c r="T7" s="226">
        <v>7.6313577929111948E-2</v>
      </c>
      <c r="U7" s="226">
        <v>7.5561960507313022E-2</v>
      </c>
      <c r="V7" s="226">
        <v>7.7385869039677077E-2</v>
      </c>
      <c r="W7" s="226">
        <v>8.4006009151957522E-2</v>
      </c>
      <c r="DA7" s="174" t="s">
        <v>2942</v>
      </c>
    </row>
    <row r="8" spans="1:105" ht="12" customHeight="1" x14ac:dyDescent="0.25">
      <c r="A8" s="202" t="s">
        <v>94</v>
      </c>
      <c r="B8" s="226">
        <v>1.132115400651023</v>
      </c>
      <c r="C8" s="226">
        <v>1.155075688166818</v>
      </c>
      <c r="D8" s="226">
        <v>1.0608135084203061</v>
      </c>
      <c r="E8" s="226">
        <v>1.109067446388198</v>
      </c>
      <c r="F8" s="226">
        <v>1.264227582694059</v>
      </c>
      <c r="G8" s="226">
        <v>1.4194660226637461</v>
      </c>
      <c r="H8" s="226">
        <v>1.355002245383488</v>
      </c>
      <c r="I8" s="226">
        <v>1.351529979530278</v>
      </c>
      <c r="J8" s="226">
        <v>1.2255088027394869</v>
      </c>
      <c r="K8" s="226">
        <v>1.038475025252912</v>
      </c>
      <c r="L8" s="226">
        <v>1.109026241102937</v>
      </c>
      <c r="M8" s="226">
        <v>1.134196344341607</v>
      </c>
      <c r="N8" s="226">
        <v>1.1460189624460511</v>
      </c>
      <c r="O8" s="226">
        <v>0.9916056034792482</v>
      </c>
      <c r="P8" s="226">
        <v>1.054517232103839</v>
      </c>
      <c r="Q8" s="226">
        <v>1.0970112661847089</v>
      </c>
      <c r="R8" s="226">
        <v>1.0593517464387969</v>
      </c>
      <c r="S8" s="226">
        <v>1.0074894844514191</v>
      </c>
      <c r="T8" s="226">
        <v>1.0352695527769209</v>
      </c>
      <c r="U8" s="226">
        <v>1.025073115219663</v>
      </c>
      <c r="V8" s="226">
        <v>1.0498162477243469</v>
      </c>
      <c r="W8" s="226">
        <v>1.139625029848643</v>
      </c>
      <c r="DA8" s="174" t="s">
        <v>2943</v>
      </c>
    </row>
    <row r="9" spans="1:105" ht="12" customHeight="1" x14ac:dyDescent="0.25">
      <c r="A9" s="202" t="s">
        <v>95</v>
      </c>
      <c r="B9" s="226">
        <v>2.5827308398630149</v>
      </c>
      <c r="C9" s="226">
        <v>2.635110873404706</v>
      </c>
      <c r="D9" s="226">
        <v>2.4200675672858889</v>
      </c>
      <c r="E9" s="226">
        <v>2.5301508093854519</v>
      </c>
      <c r="F9" s="226">
        <v>2.8841225590180879</v>
      </c>
      <c r="G9" s="226">
        <v>3.2382729452873451</v>
      </c>
      <c r="H9" s="226">
        <v>3.0912096816482828</v>
      </c>
      <c r="I9" s="226">
        <v>3.083288291215708</v>
      </c>
      <c r="J9" s="226">
        <v>2.7957921759025171</v>
      </c>
      <c r="K9" s="226">
        <v>2.3691060757639</v>
      </c>
      <c r="L9" s="226">
        <v>2.5300568064587639</v>
      </c>
      <c r="M9" s="226">
        <v>2.5874781628325638</v>
      </c>
      <c r="N9" s="226">
        <v>2.6144494772133342</v>
      </c>
      <c r="O9" s="226">
        <v>2.2621813744553769</v>
      </c>
      <c r="P9" s="226">
        <v>2.405703672042093</v>
      </c>
      <c r="Q9" s="226">
        <v>2.502646662365994</v>
      </c>
      <c r="R9" s="226">
        <v>2.4167328032256048</v>
      </c>
      <c r="S9" s="226">
        <v>2.2984177768750849</v>
      </c>
      <c r="T9" s="226">
        <v>2.361793329540931</v>
      </c>
      <c r="U9" s="226">
        <v>2.3385318725192148</v>
      </c>
      <c r="V9" s="226">
        <v>2.3949791669892981</v>
      </c>
      <c r="W9" s="226">
        <v>2.5998627955925069</v>
      </c>
      <c r="DA9" s="174" t="s">
        <v>2944</v>
      </c>
    </row>
    <row r="10" spans="1:105" ht="12" customHeight="1" x14ac:dyDescent="0.25">
      <c r="A10" s="56" t="s">
        <v>96</v>
      </c>
      <c r="B10" s="262">
        <v>0.76233135055712009</v>
      </c>
      <c r="C10" s="262">
        <v>0.75052932521874116</v>
      </c>
      <c r="D10" s="262">
        <v>0.78252098111663626</v>
      </c>
      <c r="E10" s="262">
        <v>0.86012057797136776</v>
      </c>
      <c r="F10" s="262">
        <v>0.98609533185976561</v>
      </c>
      <c r="G10" s="262">
        <v>1.105552734140234</v>
      </c>
      <c r="H10" s="262">
        <v>1.029098057496967</v>
      </c>
      <c r="I10" s="262">
        <v>1.0465116493886479</v>
      </c>
      <c r="J10" s="262">
        <v>0.9368639127652485</v>
      </c>
      <c r="K10" s="262">
        <v>0.80044148990341768</v>
      </c>
      <c r="L10" s="262">
        <v>0.84740989616133533</v>
      </c>
      <c r="M10" s="262">
        <v>0.86792408606635885</v>
      </c>
      <c r="N10" s="262">
        <v>0.86968343632793843</v>
      </c>
      <c r="O10" s="262">
        <v>0.78094836743637153</v>
      </c>
      <c r="P10" s="262">
        <v>0.82760170475787154</v>
      </c>
      <c r="Q10" s="262">
        <v>0.86408682658654046</v>
      </c>
      <c r="R10" s="262">
        <v>0.86069086284070084</v>
      </c>
      <c r="S10" s="262">
        <v>0.8144361962331832</v>
      </c>
      <c r="T10" s="262">
        <v>0.80738746992381916</v>
      </c>
      <c r="U10" s="262">
        <v>0.80535395610684213</v>
      </c>
      <c r="V10" s="262">
        <v>0.83518017028582026</v>
      </c>
      <c r="W10" s="262">
        <v>0.90473951237430228</v>
      </c>
      <c r="DA10" s="68" t="s">
        <v>2945</v>
      </c>
    </row>
    <row r="11" spans="1:105" ht="12" customHeight="1" x14ac:dyDescent="0.25">
      <c r="A11" s="37" t="s">
        <v>160</v>
      </c>
      <c r="B11" s="228">
        <v>0.15882870650782249</v>
      </c>
      <c r="C11" s="228">
        <v>7.3970080958714601E-2</v>
      </c>
      <c r="D11" s="228">
        <v>3.0726911804991571E-3</v>
      </c>
      <c r="E11" s="228">
        <v>4.3142753665728763E-2</v>
      </c>
      <c r="F11" s="228">
        <v>3.9175588797206902E-2</v>
      </c>
      <c r="G11" s="228">
        <v>3.02456465968266E-2</v>
      </c>
      <c r="H11" s="228">
        <v>7.2896143625637635E-2</v>
      </c>
      <c r="I11" s="228">
        <v>6.0739544607612453E-2</v>
      </c>
      <c r="J11" s="228">
        <v>5.3336305861650522E-2</v>
      </c>
      <c r="K11" s="228">
        <v>2.1059075848819709E-2</v>
      </c>
      <c r="L11" s="228">
        <v>4.8870806751988682E-2</v>
      </c>
      <c r="M11" s="228">
        <v>1.428374521065247E-2</v>
      </c>
      <c r="N11" s="228">
        <v>9.4139322724768517E-3</v>
      </c>
      <c r="O11" s="228">
        <v>9.8261113014279765E-3</v>
      </c>
      <c r="P11" s="228">
        <v>2.0958755910962579E-2</v>
      </c>
      <c r="Q11" s="228">
        <v>1.356449588080485E-2</v>
      </c>
      <c r="R11" s="228">
        <v>4.3893045259191556E-3</v>
      </c>
      <c r="S11" s="228">
        <v>7.1953628679383179E-3</v>
      </c>
      <c r="T11" s="228">
        <v>2.1509847851885672E-2</v>
      </c>
      <c r="U11" s="228">
        <v>3.5519197339135132E-2</v>
      </c>
      <c r="V11" s="228">
        <v>1.9470662138543621E-2</v>
      </c>
      <c r="W11" s="228">
        <v>2.088613969763856E-2</v>
      </c>
      <c r="DA11" s="69" t="s">
        <v>2946</v>
      </c>
    </row>
    <row r="12" spans="1:105" ht="12" customHeight="1" x14ac:dyDescent="0.25">
      <c r="A12" s="37" t="s">
        <v>162</v>
      </c>
      <c r="B12" s="228">
        <v>0.1394092600208886</v>
      </c>
      <c r="C12" s="228">
        <v>8.710762871442225E-2</v>
      </c>
      <c r="D12" s="228">
        <v>1.113086407664448E-2</v>
      </c>
      <c r="E12" s="228">
        <v>4.0572341439373327E-2</v>
      </c>
      <c r="F12" s="228">
        <v>3.5931869630241191E-2</v>
      </c>
      <c r="G12" s="228">
        <v>3.0550569995274699E-2</v>
      </c>
      <c r="H12" s="228">
        <v>0.1150436711691704</v>
      </c>
      <c r="I12" s="228">
        <v>0.25411581755831808</v>
      </c>
      <c r="J12" s="228">
        <v>0.15251224363875349</v>
      </c>
      <c r="K12" s="228">
        <v>7.0091919031382566E-2</v>
      </c>
      <c r="L12" s="228">
        <v>9.4498606365741311E-2</v>
      </c>
      <c r="M12" s="228">
        <v>4.7206467697987781E-2</v>
      </c>
      <c r="N12" s="228">
        <v>3.1112182636827052E-2</v>
      </c>
      <c r="O12" s="228">
        <v>1.1514770339873611E-2</v>
      </c>
      <c r="P12" s="228">
        <v>4.5686590192243963E-2</v>
      </c>
      <c r="Q12" s="228">
        <v>2.1619859541893119E-2</v>
      </c>
      <c r="R12" s="228">
        <v>0</v>
      </c>
      <c r="S12" s="228">
        <v>0</v>
      </c>
      <c r="T12" s="228">
        <v>2.536809580606654E-2</v>
      </c>
      <c r="U12" s="228">
        <v>6.1357502817952294E-4</v>
      </c>
      <c r="V12" s="228">
        <v>3.2062440817790731E-3</v>
      </c>
      <c r="W12" s="228">
        <v>8.7039349352888221E-3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0.46409338402840888</v>
      </c>
      <c r="C15" s="228">
        <v>0.58945161554560432</v>
      </c>
      <c r="D15" s="228">
        <v>0.76831742585949259</v>
      </c>
      <c r="E15" s="228">
        <v>0.77640548286626565</v>
      </c>
      <c r="F15" s="228">
        <v>0.91098787343231757</v>
      </c>
      <c r="G15" s="228">
        <v>1.044756517548133</v>
      </c>
      <c r="H15" s="228">
        <v>0.84115824270215922</v>
      </c>
      <c r="I15" s="228">
        <v>0.73165628722271714</v>
      </c>
      <c r="J15" s="228">
        <v>0.7310153632648444</v>
      </c>
      <c r="K15" s="228">
        <v>0.70929049502321539</v>
      </c>
      <c r="L15" s="228">
        <v>0.70404048304360534</v>
      </c>
      <c r="M15" s="228">
        <v>0.80643387315771864</v>
      </c>
      <c r="N15" s="228">
        <v>0.82915732141863452</v>
      </c>
      <c r="O15" s="228">
        <v>0.75960748579506998</v>
      </c>
      <c r="P15" s="228">
        <v>0.76095635865466504</v>
      </c>
      <c r="Q15" s="228">
        <v>0.82890247116384252</v>
      </c>
      <c r="R15" s="228">
        <v>0.85630155831478172</v>
      </c>
      <c r="S15" s="228">
        <v>0.80724083336524488</v>
      </c>
      <c r="T15" s="228">
        <v>0.76050952626586699</v>
      </c>
      <c r="U15" s="228">
        <v>0.76922118373952753</v>
      </c>
      <c r="V15" s="228">
        <v>0.81250326406549755</v>
      </c>
      <c r="W15" s="228">
        <v>0.87514943774137488</v>
      </c>
      <c r="DA15" s="69" t="s">
        <v>2950</v>
      </c>
    </row>
    <row r="16" spans="1:105" ht="12" customHeight="1" x14ac:dyDescent="0.25">
      <c r="A16" s="57" t="s">
        <v>2900</v>
      </c>
      <c r="B16" s="263">
        <v>12.2672030560016</v>
      </c>
      <c r="C16" s="263">
        <v>9.2206683254239383</v>
      </c>
      <c r="D16" s="263">
        <v>3.886525723650212</v>
      </c>
      <c r="E16" s="263">
        <v>13.84852598600691</v>
      </c>
      <c r="F16" s="263">
        <v>15.501617117022599</v>
      </c>
      <c r="G16" s="263">
        <v>16.813998807336041</v>
      </c>
      <c r="H16" s="263">
        <v>18.307401371379282</v>
      </c>
      <c r="I16" s="263">
        <v>21.256919452070139</v>
      </c>
      <c r="J16" s="263">
        <v>17.692126031853011</v>
      </c>
      <c r="K16" s="263">
        <v>13.898659410044029</v>
      </c>
      <c r="L16" s="263">
        <v>15.189011062866649</v>
      </c>
      <c r="M16" s="263">
        <v>11.212811252805709</v>
      </c>
      <c r="N16" s="263">
        <v>8.4249529789455089</v>
      </c>
      <c r="O16" s="263">
        <v>9.4077321722012819</v>
      </c>
      <c r="P16" s="263">
        <v>17.244399604435991</v>
      </c>
      <c r="Q16" s="263">
        <v>13.76703735177426</v>
      </c>
      <c r="R16" s="263">
        <v>13.07365865168571</v>
      </c>
      <c r="S16" s="263">
        <v>12.558460754114019</v>
      </c>
      <c r="T16" s="263">
        <v>12.36287598832768</v>
      </c>
      <c r="U16" s="263">
        <v>13.687800917710669</v>
      </c>
      <c r="V16" s="263">
        <v>14.885858177138701</v>
      </c>
      <c r="W16" s="263">
        <v>16.707947193169709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4.5117620668915044E-3</v>
      </c>
      <c r="T19" s="231">
        <v>1.482803301345144E-2</v>
      </c>
      <c r="U19" s="231">
        <v>1.258148224130805E-2</v>
      </c>
      <c r="V19" s="231">
        <v>8.7485802729360858E-3</v>
      </c>
      <c r="W19" s="231">
        <v>9.9393644550058793E-3</v>
      </c>
      <c r="DA19" s="73" t="s">
        <v>2954</v>
      </c>
    </row>
    <row r="20" spans="1:105" ht="12" customHeight="1" x14ac:dyDescent="0.25">
      <c r="A20" s="46" t="s">
        <v>160</v>
      </c>
      <c r="B20" s="231">
        <v>3.8454303434951069</v>
      </c>
      <c r="C20" s="231">
        <v>2.743029516386895</v>
      </c>
      <c r="D20" s="231">
        <v>0.37358354954422229</v>
      </c>
      <c r="E20" s="231">
        <v>0.43428238933234492</v>
      </c>
      <c r="F20" s="231">
        <v>0.40272213917934863</v>
      </c>
      <c r="G20" s="231">
        <v>0.32804167466333273</v>
      </c>
      <c r="H20" s="231">
        <v>0.70752954884598063</v>
      </c>
      <c r="I20" s="231">
        <v>0.49794822813750139</v>
      </c>
      <c r="J20" s="231">
        <v>0.47550772345861553</v>
      </c>
      <c r="K20" s="231">
        <v>0.19373394404005961</v>
      </c>
      <c r="L20" s="231">
        <v>0.44335328618468139</v>
      </c>
      <c r="M20" s="231">
        <v>0.22437554801437601</v>
      </c>
      <c r="N20" s="231">
        <v>0.26580259395454531</v>
      </c>
      <c r="O20" s="231">
        <v>0.15513605006805159</v>
      </c>
      <c r="P20" s="231">
        <v>0.1175158311473084</v>
      </c>
      <c r="Q20" s="231">
        <v>0.1237352691067435</v>
      </c>
      <c r="R20" s="231">
        <v>3.9535711100904418E-2</v>
      </c>
      <c r="S20" s="231">
        <v>6.3829357155602756E-2</v>
      </c>
      <c r="T20" s="231">
        <v>0.2219613109156981</v>
      </c>
      <c r="U20" s="231">
        <v>0.2873761382505835</v>
      </c>
      <c r="V20" s="231">
        <v>0.13753056477505199</v>
      </c>
      <c r="W20" s="231">
        <v>0.1390084849900578</v>
      </c>
      <c r="DA20" s="73" t="s">
        <v>2955</v>
      </c>
    </row>
    <row r="21" spans="1:105" ht="12" customHeight="1" x14ac:dyDescent="0.25">
      <c r="A21" s="46" t="s">
        <v>70</v>
      </c>
      <c r="B21" s="231">
        <v>2.0098215952665961</v>
      </c>
      <c r="C21" s="231">
        <v>1.6920561741947791</v>
      </c>
      <c r="D21" s="231">
        <v>0.31876930783829249</v>
      </c>
      <c r="E21" s="231">
        <v>0.19091569676780579</v>
      </c>
      <c r="F21" s="231">
        <v>0.17646516925906611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2.9744929300697619E-4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2.075229087418742E-3</v>
      </c>
      <c r="T22" s="231">
        <v>4.5586999627103084E-3</v>
      </c>
      <c r="U22" s="231">
        <v>1.258745512046802E-3</v>
      </c>
      <c r="V22" s="231">
        <v>6.2256872622224466E-3</v>
      </c>
      <c r="W22" s="231">
        <v>5.3751835379274356E-3</v>
      </c>
      <c r="DA22" s="73" t="s">
        <v>2957</v>
      </c>
    </row>
    <row r="23" spans="1:105" ht="12" customHeight="1" x14ac:dyDescent="0.25">
      <c r="A23" s="46" t="s">
        <v>162</v>
      </c>
      <c r="B23" s="231">
        <v>3.2251941194452698</v>
      </c>
      <c r="C23" s="231">
        <v>3.086589436837051</v>
      </c>
      <c r="D23" s="231">
        <v>1.2931413442071731</v>
      </c>
      <c r="E23" s="231">
        <v>0.3902498244294193</v>
      </c>
      <c r="F23" s="231">
        <v>0.35295397335126472</v>
      </c>
      <c r="G23" s="231">
        <v>0.316616651723164</v>
      </c>
      <c r="H23" s="231">
        <v>1.0669671486613841</v>
      </c>
      <c r="I23" s="231">
        <v>1.990639630940688</v>
      </c>
      <c r="J23" s="231">
        <v>1.299234787031941</v>
      </c>
      <c r="K23" s="231">
        <v>0.61614460362447798</v>
      </c>
      <c r="L23" s="231">
        <v>0.81917014267153632</v>
      </c>
      <c r="M23" s="231">
        <v>0.70857075582311779</v>
      </c>
      <c r="N23" s="231">
        <v>0.83939603296723853</v>
      </c>
      <c r="O23" s="231">
        <v>0.17371391910923609</v>
      </c>
      <c r="P23" s="231">
        <v>0.2447754794629525</v>
      </c>
      <c r="Q23" s="231">
        <v>0.18844777093299231</v>
      </c>
      <c r="R23" s="231">
        <v>0</v>
      </c>
      <c r="S23" s="231">
        <v>0</v>
      </c>
      <c r="T23" s="231">
        <v>0.25013594162437403</v>
      </c>
      <c r="U23" s="231">
        <v>4.7435504602383362E-3</v>
      </c>
      <c r="V23" s="231">
        <v>2.1640304820966849E-2</v>
      </c>
      <c r="W23" s="231">
        <v>5.5353750890233588E-2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3.1867569977946251</v>
      </c>
      <c r="C25" s="231">
        <v>1.698993198005214</v>
      </c>
      <c r="D25" s="231">
        <v>1.9010315220605249</v>
      </c>
      <c r="E25" s="231">
        <v>11.654149764850819</v>
      </c>
      <c r="F25" s="231">
        <v>12.69191460767586</v>
      </c>
      <c r="G25" s="231">
        <v>14.106215937281689</v>
      </c>
      <c r="H25" s="231">
        <v>14.84090676246849</v>
      </c>
      <c r="I25" s="231">
        <v>16.705207049386921</v>
      </c>
      <c r="J25" s="231">
        <v>13.82152406834258</v>
      </c>
      <c r="K25" s="231">
        <v>10.99292140936447</v>
      </c>
      <c r="L25" s="231">
        <v>13.380683123799621</v>
      </c>
      <c r="M25" s="231">
        <v>9.8541539359859485</v>
      </c>
      <c r="N25" s="231">
        <v>6.9704378935693896</v>
      </c>
      <c r="O25" s="231">
        <v>8.871469415565473</v>
      </c>
      <c r="P25" s="231">
        <v>16.751129358515811</v>
      </c>
      <c r="Q25" s="231">
        <v>13.33476081449199</v>
      </c>
      <c r="R25" s="231">
        <v>12.903144005276109</v>
      </c>
      <c r="S25" s="231">
        <v>12.30532744924761</v>
      </c>
      <c r="T25" s="231">
        <v>11.723082821329291</v>
      </c>
      <c r="U25" s="231">
        <v>13.28933442647263</v>
      </c>
      <c r="V25" s="231">
        <v>14.298930940850839</v>
      </c>
      <c r="W25" s="231">
        <v>16.005792756337421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1.178928310626522</v>
      </c>
      <c r="F26" s="231">
        <v>1.877561227557065</v>
      </c>
      <c r="G26" s="231">
        <v>2.0631245436678571</v>
      </c>
      <c r="H26" s="231">
        <v>1.6919979114034289</v>
      </c>
      <c r="I26" s="231">
        <v>2.0631245436050318</v>
      </c>
      <c r="J26" s="231">
        <v>2.095859453019878</v>
      </c>
      <c r="K26" s="231">
        <v>2.095859453015029</v>
      </c>
      <c r="L26" s="231">
        <v>0.54580451021081489</v>
      </c>
      <c r="M26" s="231">
        <v>0.42571101298227149</v>
      </c>
      <c r="N26" s="231">
        <v>0.34931645845433601</v>
      </c>
      <c r="O26" s="231">
        <v>0.20741278745852099</v>
      </c>
      <c r="P26" s="231">
        <v>0.13097893530992241</v>
      </c>
      <c r="Q26" s="231">
        <v>0.1200934972425356</v>
      </c>
      <c r="R26" s="231">
        <v>0.1309789353086882</v>
      </c>
      <c r="S26" s="231">
        <v>0.1824195072634936</v>
      </c>
      <c r="T26" s="231">
        <v>0.1483091814821621</v>
      </c>
      <c r="U26" s="231">
        <v>9.2506574773865938E-2</v>
      </c>
      <c r="V26" s="231">
        <v>0.41278209915668712</v>
      </c>
      <c r="W26" s="231">
        <v>0.49247765295905849</v>
      </c>
      <c r="DA26" s="73" t="s">
        <v>2961</v>
      </c>
    </row>
    <row r="27" spans="1:105" ht="12" customHeight="1" x14ac:dyDescent="0.25">
      <c r="A27" s="57" t="s">
        <v>2912</v>
      </c>
      <c r="B27" s="263">
        <v>1.392719904467006</v>
      </c>
      <c r="C27" s="263">
        <v>1.4209654785640851</v>
      </c>
      <c r="D27" s="263">
        <v>1.305004849554074</v>
      </c>
      <c r="E27" s="263">
        <v>1.364366483392951</v>
      </c>
      <c r="F27" s="263">
        <v>1.5552433234118399</v>
      </c>
      <c r="G27" s="263">
        <v>1.746216492012729</v>
      </c>
      <c r="H27" s="263">
        <v>1.6669136350038789</v>
      </c>
      <c r="I27" s="263">
        <v>1.662642079502926</v>
      </c>
      <c r="J27" s="263">
        <v>1.5076117696953191</v>
      </c>
      <c r="K27" s="263">
        <v>1.277524214519042</v>
      </c>
      <c r="L27" s="263">
        <v>1.3643157929589911</v>
      </c>
      <c r="M27" s="263">
        <v>1.395279865842221</v>
      </c>
      <c r="N27" s="263">
        <v>1.4098239622722339</v>
      </c>
      <c r="O27" s="263">
        <v>1.2198658021544511</v>
      </c>
      <c r="P27" s="263">
        <v>1.297259217487833</v>
      </c>
      <c r="Q27" s="263">
        <v>1.3495350606143319</v>
      </c>
      <c r="R27" s="263">
        <v>1.303206600889609</v>
      </c>
      <c r="S27" s="263">
        <v>1.2394060338105211</v>
      </c>
      <c r="T27" s="263">
        <v>1.2735808662367309</v>
      </c>
      <c r="U27" s="263">
        <v>1.261037284961817</v>
      </c>
      <c r="V27" s="263">
        <v>1.29147610163927</v>
      </c>
      <c r="W27" s="263">
        <v>1.40195819417906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1.574419397648676</v>
      </c>
      <c r="C28" s="263">
        <f t="shared" si="0"/>
        <v>1.2151534036079745</v>
      </c>
      <c r="D28" s="263">
        <f t="shared" si="0"/>
        <v>0.57686889509364569</v>
      </c>
      <c r="E28" s="263">
        <f t="shared" si="0"/>
        <v>1.5642028987481433</v>
      </c>
      <c r="F28" s="263">
        <f t="shared" si="0"/>
        <v>1.7178701146471942</v>
      </c>
      <c r="G28" s="263">
        <f t="shared" si="0"/>
        <v>1.7997787046963769</v>
      </c>
      <c r="H28" s="263">
        <f t="shared" si="0"/>
        <v>2.1259787739237983</v>
      </c>
      <c r="I28" s="263">
        <f t="shared" si="0"/>
        <v>2.4946522038727772</v>
      </c>
      <c r="J28" s="263">
        <f t="shared" si="0"/>
        <v>2.0553564891855105</v>
      </c>
      <c r="K28" s="263">
        <f t="shared" si="0"/>
        <v>1.5445332442795245</v>
      </c>
      <c r="L28" s="263">
        <f t="shared" si="0"/>
        <v>1.7473724153522223</v>
      </c>
      <c r="M28" s="263">
        <f t="shared" si="0"/>
        <v>1.3311411811110867</v>
      </c>
      <c r="N28" s="263">
        <f t="shared" si="0"/>
        <v>1.0700792564302526</v>
      </c>
      <c r="O28" s="263">
        <f t="shared" si="0"/>
        <v>1.0256135220405087</v>
      </c>
      <c r="P28" s="263">
        <f t="shared" si="0"/>
        <v>1.7063025652127448</v>
      </c>
      <c r="Q28" s="263">
        <f t="shared" si="0"/>
        <v>1.400117775830729</v>
      </c>
      <c r="R28" s="263">
        <f t="shared" si="0"/>
        <v>1.0796056330066899</v>
      </c>
      <c r="S28" s="263">
        <f t="shared" si="0"/>
        <v>1.0924045355934791</v>
      </c>
      <c r="T28" s="263">
        <f t="shared" si="0"/>
        <v>1.3353606843220092</v>
      </c>
      <c r="U28" s="263">
        <f t="shared" si="0"/>
        <v>1.3625978864587269</v>
      </c>
      <c r="V28" s="263">
        <f t="shared" si="0"/>
        <v>1.3767180678876643</v>
      </c>
      <c r="W28" s="263">
        <f t="shared" si="0"/>
        <v>1.558589945433871</v>
      </c>
      <c r="DA28" s="70"/>
    </row>
    <row r="29" spans="1:105" ht="12" customHeight="1" x14ac:dyDescent="0.25">
      <c r="A29" s="60" t="s">
        <v>2915</v>
      </c>
      <c r="B29" s="331">
        <v>0.81828453294754677</v>
      </c>
      <c r="C29" s="331">
        <v>0.61502954173246382</v>
      </c>
      <c r="D29" s="331">
        <v>0.26395125449597179</v>
      </c>
      <c r="E29" s="331">
        <v>0.72825240793328694</v>
      </c>
      <c r="F29" s="331">
        <v>0.77975357031224668</v>
      </c>
      <c r="G29" s="331">
        <v>0.77720370154371365</v>
      </c>
      <c r="H29" s="331">
        <v>1.032486732918362</v>
      </c>
      <c r="I29" s="331">
        <v>1.248157650662866</v>
      </c>
      <c r="J29" s="331">
        <v>1.007385888528654</v>
      </c>
      <c r="K29" s="331">
        <v>0.7133512913106913</v>
      </c>
      <c r="L29" s="331">
        <v>0.84172539340110564</v>
      </c>
      <c r="M29" s="331">
        <v>0.62961382724984705</v>
      </c>
      <c r="N29" s="331">
        <v>0.5122762109884752</v>
      </c>
      <c r="O29" s="331">
        <v>0.43284187996412388</v>
      </c>
      <c r="P29" s="331">
        <v>0.69947702594777761</v>
      </c>
      <c r="Q29" s="331">
        <v>0.56966402547777883</v>
      </c>
      <c r="R29" s="331">
        <v>0.2891398736735058</v>
      </c>
      <c r="S29" s="331">
        <v>0.33414581420830641</v>
      </c>
      <c r="T29" s="331">
        <v>0.58436934156063502</v>
      </c>
      <c r="U29" s="331">
        <v>0.54378008144173373</v>
      </c>
      <c r="V29" s="331">
        <v>0.49302010914596761</v>
      </c>
      <c r="W29" s="331">
        <v>0.57076633514178221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2.235082949147512E-2</v>
      </c>
      <c r="T31" s="297">
        <v>1.7925753478493119E-2</v>
      </c>
      <c r="U31" s="297">
        <v>2.2854747665882781E-2</v>
      </c>
      <c r="V31" s="297">
        <v>2.6076761127606912E-2</v>
      </c>
      <c r="W31" s="297">
        <v>2.8106589752575399E-2</v>
      </c>
      <c r="DA31" s="122" t="s">
        <v>2965</v>
      </c>
    </row>
    <row r="32" spans="1:105" ht="12" customHeight="1" x14ac:dyDescent="0.25">
      <c r="A32" s="59" t="s">
        <v>160</v>
      </c>
      <c r="B32" s="297">
        <v>0.34154628983518182</v>
      </c>
      <c r="C32" s="297">
        <v>0.22078205123423869</v>
      </c>
      <c r="D32" s="297">
        <v>4.8736262835795269E-2</v>
      </c>
      <c r="E32" s="297">
        <v>0.3071039129033451</v>
      </c>
      <c r="F32" s="297">
        <v>0.3322037559288008</v>
      </c>
      <c r="G32" s="297">
        <v>0.39136192051335839</v>
      </c>
      <c r="H32" s="297">
        <v>0.40642745328167301</v>
      </c>
      <c r="I32" s="297">
        <v>0.24553031947337431</v>
      </c>
      <c r="J32" s="297">
        <v>0.26573263131308889</v>
      </c>
      <c r="K32" s="297">
        <v>0.16790070750351749</v>
      </c>
      <c r="L32" s="297">
        <v>0.29152278605354459</v>
      </c>
      <c r="M32" s="297">
        <v>0.1489938036636265</v>
      </c>
      <c r="N32" s="297">
        <v>0.1212266597367393</v>
      </c>
      <c r="O32" s="297">
        <v>0.20190459712440351</v>
      </c>
      <c r="P32" s="297">
        <v>0.22364394446608041</v>
      </c>
      <c r="Q32" s="297">
        <v>0.2229001606953363</v>
      </c>
      <c r="R32" s="297">
        <v>0.2891398736735058</v>
      </c>
      <c r="S32" s="297">
        <v>0.31030342156769453</v>
      </c>
      <c r="T32" s="297">
        <v>0.26332360572299668</v>
      </c>
      <c r="U32" s="297">
        <v>0.51228774072382888</v>
      </c>
      <c r="V32" s="297">
        <v>0.40228508493480031</v>
      </c>
      <c r="W32" s="297">
        <v>0.38575315451140618</v>
      </c>
      <c r="DA32" s="122" t="s">
        <v>2966</v>
      </c>
    </row>
    <row r="33" spans="1:105" ht="12" customHeight="1" x14ac:dyDescent="0.25">
      <c r="A33" s="59" t="s">
        <v>70</v>
      </c>
      <c r="B33" s="297">
        <v>0.18413007992989211</v>
      </c>
      <c r="C33" s="297">
        <v>0.14047876168963089</v>
      </c>
      <c r="D33" s="297">
        <v>4.289469550936504E-2</v>
      </c>
      <c r="E33" s="297">
        <v>0.1392571101313442</v>
      </c>
      <c r="F33" s="297">
        <v>0.1501483764231582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1.491563149136747E-3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0.29260816318247301</v>
      </c>
      <c r="C34" s="297">
        <v>0.25376872880859419</v>
      </c>
      <c r="D34" s="297">
        <v>0.17232029615081151</v>
      </c>
      <c r="E34" s="297">
        <v>0.28189138489859761</v>
      </c>
      <c r="F34" s="297">
        <v>0.29740143796028762</v>
      </c>
      <c r="G34" s="297">
        <v>0.38584178103035521</v>
      </c>
      <c r="H34" s="297">
        <v>0.6260592796366895</v>
      </c>
      <c r="I34" s="297">
        <v>1.002627331189492</v>
      </c>
      <c r="J34" s="297">
        <v>0.7416532572155653</v>
      </c>
      <c r="K34" s="297">
        <v>0.54545058380717382</v>
      </c>
      <c r="L34" s="297">
        <v>0.55020260734756099</v>
      </c>
      <c r="M34" s="297">
        <v>0.48062002358622058</v>
      </c>
      <c r="N34" s="297">
        <v>0.39104955125173591</v>
      </c>
      <c r="O34" s="297">
        <v>0.2309372828397204</v>
      </c>
      <c r="P34" s="297">
        <v>0.47583308148169717</v>
      </c>
      <c r="Q34" s="297">
        <v>0.34676386478244248</v>
      </c>
      <c r="R34" s="297">
        <v>0</v>
      </c>
      <c r="S34" s="297">
        <v>0</v>
      </c>
      <c r="T34" s="297">
        <v>0.30311998235914511</v>
      </c>
      <c r="U34" s="297">
        <v>8.6375930520220575E-3</v>
      </c>
      <c r="V34" s="297">
        <v>6.4658263083560444E-2</v>
      </c>
      <c r="W34" s="297">
        <v>0.15690659087780051</v>
      </c>
      <c r="DA34" s="122" t="s">
        <v>2968</v>
      </c>
    </row>
    <row r="35" spans="1:105" ht="12" customHeight="1" x14ac:dyDescent="0.25">
      <c r="A35" s="60" t="s">
        <v>2922</v>
      </c>
      <c r="B35" s="331">
        <v>0.63785440440126151</v>
      </c>
      <c r="C35" s="331">
        <v>0.47944457070166679</v>
      </c>
      <c r="D35" s="331">
        <v>0.20208661577801509</v>
      </c>
      <c r="E35" s="331">
        <v>0.72007802058173398</v>
      </c>
      <c r="F35" s="331">
        <v>0.80603334829428486</v>
      </c>
      <c r="G35" s="331">
        <v>0.8742729003421702</v>
      </c>
      <c r="H35" s="331">
        <v>0.95192494528432026</v>
      </c>
      <c r="I35" s="331">
        <v>1.1052902307565771</v>
      </c>
      <c r="J35" s="331">
        <v>0.91993264162351884</v>
      </c>
      <c r="K35" s="331">
        <v>0.72268479452880374</v>
      </c>
      <c r="L35" s="331">
        <v>0.78977885673858195</v>
      </c>
      <c r="M35" s="331">
        <v>0.58302948199940663</v>
      </c>
      <c r="N35" s="331">
        <v>0.43806997731767389</v>
      </c>
      <c r="O35" s="331">
        <v>0.48917127841380459</v>
      </c>
      <c r="P35" s="331">
        <v>0.89665233295078828</v>
      </c>
      <c r="Q35" s="331">
        <v>0.71584087834020971</v>
      </c>
      <c r="R35" s="331">
        <v>0.67978745558765108</v>
      </c>
      <c r="S35" s="331">
        <v>0.65299885132275337</v>
      </c>
      <c r="T35" s="331">
        <v>0.64282908371386338</v>
      </c>
      <c r="U35" s="331">
        <v>0.71172084313529949</v>
      </c>
      <c r="V35" s="331">
        <v>0.7740158989978666</v>
      </c>
      <c r="W35" s="331">
        <v>0.86875856354664749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2.3459685902642069E-4</v>
      </c>
      <c r="T38" s="231">
        <v>7.7100917976653382E-4</v>
      </c>
      <c r="U38" s="231">
        <v>6.5419589330009296E-4</v>
      </c>
      <c r="V38" s="231">
        <v>4.5489753726870609E-4</v>
      </c>
      <c r="W38" s="231">
        <v>5.1681441691577229E-4</v>
      </c>
      <c r="DA38" s="73" t="s">
        <v>2972</v>
      </c>
    </row>
    <row r="39" spans="1:105" ht="12" customHeight="1" x14ac:dyDescent="0.25">
      <c r="A39" s="64" t="s">
        <v>160</v>
      </c>
      <c r="B39" s="231">
        <v>0.199949790528379</v>
      </c>
      <c r="C39" s="231">
        <v>0.14262855603209751</v>
      </c>
      <c r="D39" s="231">
        <v>1.9425121716890249E-2</v>
      </c>
      <c r="E39" s="231">
        <v>2.2581262698999339E-2</v>
      </c>
      <c r="F39" s="231">
        <v>2.0940232997918012E-2</v>
      </c>
      <c r="G39" s="231">
        <v>1.705709329632419E-2</v>
      </c>
      <c r="H39" s="231">
        <v>3.6789220567654331E-2</v>
      </c>
      <c r="I39" s="231">
        <v>2.589167791804978E-2</v>
      </c>
      <c r="J39" s="231">
        <v>2.4724845129754841E-2</v>
      </c>
      <c r="K39" s="231">
        <v>1.0073530936420119E-2</v>
      </c>
      <c r="L39" s="231">
        <v>2.305291964335078E-2</v>
      </c>
      <c r="M39" s="231">
        <v>1.1666794043235231E-2</v>
      </c>
      <c r="N39" s="231">
        <v>1.382086482804566E-2</v>
      </c>
      <c r="O39" s="231">
        <v>8.0665667932274948E-3</v>
      </c>
      <c r="P39" s="231">
        <v>6.1104385524549717E-3</v>
      </c>
      <c r="Q39" s="231">
        <v>6.4338289681198689E-3</v>
      </c>
      <c r="R39" s="231">
        <v>2.0557275641174041E-3</v>
      </c>
      <c r="S39" s="231">
        <v>3.3189176380253658E-3</v>
      </c>
      <c r="T39" s="231">
        <v>1.154126161668041E-2</v>
      </c>
      <c r="U39" s="231">
        <v>1.494261851427338E-2</v>
      </c>
      <c r="V39" s="231">
        <v>7.1511391864212759E-3</v>
      </c>
      <c r="W39" s="231">
        <v>7.2279861998922022E-3</v>
      </c>
      <c r="DA39" s="73" t="s">
        <v>2973</v>
      </c>
    </row>
    <row r="40" spans="1:105" ht="12" customHeight="1" x14ac:dyDescent="0.25">
      <c r="A40" s="64" t="s">
        <v>70</v>
      </c>
      <c r="B40" s="231">
        <v>0.1045041441597705</v>
      </c>
      <c r="C40" s="231">
        <v>8.7981382412713777E-2</v>
      </c>
      <c r="D40" s="231">
        <v>1.6574960572868329E-2</v>
      </c>
      <c r="E40" s="231">
        <v>9.9269913032949061E-3</v>
      </c>
      <c r="F40" s="231">
        <v>9.1756111740761547E-3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1.546638958892247E-5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1.079051196518713E-4</v>
      </c>
      <c r="T41" s="231">
        <v>2.3703747596613169E-4</v>
      </c>
      <c r="U41" s="231">
        <v>6.5450646346525189E-5</v>
      </c>
      <c r="V41" s="231">
        <v>3.2371535895385771E-4</v>
      </c>
      <c r="W41" s="231">
        <v>2.7949194926342821E-4</v>
      </c>
      <c r="DA41" s="73" t="s">
        <v>2975</v>
      </c>
    </row>
    <row r="42" spans="1:105" ht="12" customHeight="1" x14ac:dyDescent="0.25">
      <c r="A42" s="64" t="s">
        <v>162</v>
      </c>
      <c r="B42" s="231">
        <v>0.16769953711092669</v>
      </c>
      <c r="C42" s="231">
        <v>0.16049254731311469</v>
      </c>
      <c r="D42" s="231">
        <v>6.7239117030215859E-2</v>
      </c>
      <c r="E42" s="231">
        <v>2.0291713456829209E-2</v>
      </c>
      <c r="F42" s="231">
        <v>1.8352451282110771E-2</v>
      </c>
      <c r="G42" s="231">
        <v>1.6463029501219181E-2</v>
      </c>
      <c r="H42" s="231">
        <v>5.5478799202900407E-2</v>
      </c>
      <c r="I42" s="231">
        <v>0.10350674480357711</v>
      </c>
      <c r="J42" s="231">
        <v>6.7555956111300733E-2</v>
      </c>
      <c r="K42" s="231">
        <v>3.203750254852647E-2</v>
      </c>
      <c r="L42" s="231">
        <v>4.2594166010924223E-2</v>
      </c>
      <c r="M42" s="231">
        <v>3.6843359922259331E-2</v>
      </c>
      <c r="N42" s="231">
        <v>4.3645846100440533E-2</v>
      </c>
      <c r="O42" s="231">
        <v>9.0325551720137967E-3</v>
      </c>
      <c r="P42" s="231">
        <v>1.2727523703008191E-2</v>
      </c>
      <c r="Q42" s="231">
        <v>9.7986672382015753E-3</v>
      </c>
      <c r="R42" s="231">
        <v>0</v>
      </c>
      <c r="S42" s="231">
        <v>0</v>
      </c>
      <c r="T42" s="231">
        <v>1.3006250188881111E-2</v>
      </c>
      <c r="U42" s="231">
        <v>2.4664909676231083E-4</v>
      </c>
      <c r="V42" s="231">
        <v>1.1252250149952809E-3</v>
      </c>
      <c r="W42" s="231">
        <v>2.878213855618201E-3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0.16570093260218541</v>
      </c>
      <c r="C44" s="231">
        <v>8.8342084943740809E-2</v>
      </c>
      <c r="D44" s="231">
        <v>9.8847416458040682E-2</v>
      </c>
      <c r="E44" s="231">
        <v>0.60597763998250487</v>
      </c>
      <c r="F44" s="231">
        <v>0.65993801487047787</v>
      </c>
      <c r="G44" s="231">
        <v>0.73347705454572698</v>
      </c>
      <c r="H44" s="231">
        <v>0.77167857257548889</v>
      </c>
      <c r="I44" s="231">
        <v>0.86861608503931664</v>
      </c>
      <c r="J44" s="231">
        <v>0.71867400924917113</v>
      </c>
      <c r="K44" s="231">
        <v>0.57159592991081709</v>
      </c>
      <c r="L44" s="231">
        <v>0.69575172314748601</v>
      </c>
      <c r="M44" s="231">
        <v>0.51238374884823823</v>
      </c>
      <c r="N44" s="231">
        <v>0.36243995397495821</v>
      </c>
      <c r="O44" s="231">
        <v>0.46128737042964812</v>
      </c>
      <c r="P44" s="231">
        <v>0.87100389479549489</v>
      </c>
      <c r="Q44" s="231">
        <v>0.69336391338201364</v>
      </c>
      <c r="R44" s="231">
        <v>0.67092125212376763</v>
      </c>
      <c r="S44" s="231">
        <v>0.6398367480566225</v>
      </c>
      <c r="T44" s="231">
        <v>0.60956193327926589</v>
      </c>
      <c r="U44" s="231">
        <v>0.6910018899002216</v>
      </c>
      <c r="V44" s="231">
        <v>0.74349760391298048</v>
      </c>
      <c r="W44" s="231">
        <v>0.83224883120923077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6.1300413140105731E-2</v>
      </c>
      <c r="F45" s="231">
        <v>9.7627037969702068E-2</v>
      </c>
      <c r="G45" s="231">
        <v>0.1072757229988999</v>
      </c>
      <c r="H45" s="231">
        <v>8.7978352938276563E-2</v>
      </c>
      <c r="I45" s="231">
        <v>0.1072757229956332</v>
      </c>
      <c r="J45" s="231">
        <v>0.1089778311332921</v>
      </c>
      <c r="K45" s="231">
        <v>0.1089778311330401</v>
      </c>
      <c r="L45" s="231">
        <v>2.8380047936820939E-2</v>
      </c>
      <c r="M45" s="231">
        <v>2.213557918567392E-2</v>
      </c>
      <c r="N45" s="231">
        <v>1.8163312414229551E-2</v>
      </c>
      <c r="O45" s="231">
        <v>1.078478601891524E-2</v>
      </c>
      <c r="P45" s="231">
        <v>6.8104758998301703E-3</v>
      </c>
      <c r="Q45" s="231">
        <v>6.2444687518745587E-3</v>
      </c>
      <c r="R45" s="231">
        <v>6.8104758997659959E-3</v>
      </c>
      <c r="S45" s="231">
        <v>9.4852172598382835E-3</v>
      </c>
      <c r="T45" s="231">
        <v>7.7115919733032568E-3</v>
      </c>
      <c r="U45" s="231">
        <v>4.810039084395615E-3</v>
      </c>
      <c r="V45" s="231">
        <v>2.146331798724704E-2</v>
      </c>
      <c r="W45" s="231">
        <v>2.5607225915727151E-2</v>
      </c>
      <c r="DA45" s="73" t="s">
        <v>2979</v>
      </c>
    </row>
    <row r="46" spans="1:105" ht="12" customHeight="1" x14ac:dyDescent="0.25">
      <c r="A46" s="60" t="s">
        <v>2934</v>
      </c>
      <c r="B46" s="331">
        <v>0.1182804602998678</v>
      </c>
      <c r="C46" s="331">
        <v>0.12067929117384391</v>
      </c>
      <c r="D46" s="331">
        <v>0.1108310248196588</v>
      </c>
      <c r="E46" s="331">
        <v>0.1158724702331224</v>
      </c>
      <c r="F46" s="331">
        <v>0.13208319604066271</v>
      </c>
      <c r="G46" s="331">
        <v>0.148302102810493</v>
      </c>
      <c r="H46" s="331">
        <v>0.14156709572111631</v>
      </c>
      <c r="I46" s="331">
        <v>0.14120432245333381</v>
      </c>
      <c r="J46" s="331">
        <v>0.12803795903333781</v>
      </c>
      <c r="K46" s="331">
        <v>0.1084971584400293</v>
      </c>
      <c r="L46" s="331">
        <v>0.1158681652125346</v>
      </c>
      <c r="M46" s="331">
        <v>0.118497871861833</v>
      </c>
      <c r="N46" s="331">
        <v>0.1197330681241036</v>
      </c>
      <c r="O46" s="331">
        <v>0.1036003636625802</v>
      </c>
      <c r="P46" s="331">
        <v>0.110173206314179</v>
      </c>
      <c r="Q46" s="331">
        <v>0.1146128720127406</v>
      </c>
      <c r="R46" s="331">
        <v>0.110678303745533</v>
      </c>
      <c r="S46" s="331">
        <v>0.1052598700624192</v>
      </c>
      <c r="T46" s="331">
        <v>0.1081622590475108</v>
      </c>
      <c r="U46" s="331">
        <v>0.10709696188169381</v>
      </c>
      <c r="V46" s="331">
        <v>0.1096820597438302</v>
      </c>
      <c r="W46" s="331">
        <v>0.1190650467454413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1.2851511391960651</v>
      </c>
      <c r="C48" s="318">
        <v>1.3112151249348201</v>
      </c>
      <c r="D48" s="318">
        <v>1.2042108852480611</v>
      </c>
      <c r="E48" s="318">
        <v>1.258987636199838</v>
      </c>
      <c r="F48" s="318">
        <v>1.435121823418408</v>
      </c>
      <c r="G48" s="318">
        <v>1.61134489913961</v>
      </c>
      <c r="H48" s="318">
        <v>1.5381671146478819</v>
      </c>
      <c r="I48" s="318">
        <v>1.5342254790034271</v>
      </c>
      <c r="J48" s="318">
        <v>1.391169162639935</v>
      </c>
      <c r="K48" s="318">
        <v>1.178852757380549</v>
      </c>
      <c r="L48" s="318">
        <v>1.2589408609159189</v>
      </c>
      <c r="M48" s="318">
        <v>1.2875133781983961</v>
      </c>
      <c r="N48" s="318">
        <v>1.3009341400010079</v>
      </c>
      <c r="O48" s="318">
        <v>1.125647677093462</v>
      </c>
      <c r="P48" s="318">
        <v>1.1970634984391291</v>
      </c>
      <c r="Q48" s="318">
        <v>1.24530174012073</v>
      </c>
      <c r="R48" s="318">
        <v>1.202551526957651</v>
      </c>
      <c r="S48" s="318">
        <v>1.1436786902874361</v>
      </c>
      <c r="T48" s="318">
        <v>1.1752139793886469</v>
      </c>
      <c r="U48" s="318">
        <v>1.1636392200179</v>
      </c>
      <c r="V48" s="318">
        <v>1.191727050028329</v>
      </c>
      <c r="W48" s="318">
        <v>1.293675896047453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</v>
      </c>
      <c r="D52" s="234">
        <f t="shared" si="1"/>
        <v>0.99999999999999989</v>
      </c>
      <c r="E52" s="234">
        <f t="shared" si="1"/>
        <v>1.0000000000000004</v>
      </c>
      <c r="F52" s="234">
        <f t="shared" si="1"/>
        <v>0.99999999999999956</v>
      </c>
      <c r="G52" s="234">
        <f t="shared" si="1"/>
        <v>1</v>
      </c>
      <c r="H52" s="234">
        <f t="shared" si="1"/>
        <v>0.99999999999999989</v>
      </c>
      <c r="I52" s="234">
        <f t="shared" si="1"/>
        <v>1</v>
      </c>
      <c r="J52" s="234">
        <f t="shared" si="1"/>
        <v>1.0000000000000002</v>
      </c>
      <c r="K52" s="234">
        <f t="shared" si="1"/>
        <v>0.99999999999999978</v>
      </c>
      <c r="L52" s="234">
        <f t="shared" si="1"/>
        <v>1</v>
      </c>
      <c r="M52" s="234">
        <f t="shared" si="1"/>
        <v>0.99999999999999978</v>
      </c>
      <c r="N52" s="234">
        <f t="shared" si="1"/>
        <v>1.0000000000000002</v>
      </c>
      <c r="O52" s="234">
        <f t="shared" si="1"/>
        <v>1.0000000000000002</v>
      </c>
      <c r="P52" s="234">
        <f t="shared" si="1"/>
        <v>0.99999999999999989</v>
      </c>
      <c r="Q52" s="234">
        <f t="shared" si="1"/>
        <v>1</v>
      </c>
      <c r="R52" s="234">
        <f t="shared" si="1"/>
        <v>1</v>
      </c>
      <c r="S52" s="234">
        <f t="shared" si="1"/>
        <v>0.99999999999999967</v>
      </c>
      <c r="T52" s="234">
        <f t="shared" si="1"/>
        <v>0.99999999999999956</v>
      </c>
      <c r="U52" s="234">
        <f t="shared" si="1"/>
        <v>0.99999999999999978</v>
      </c>
      <c r="V52" s="234">
        <f t="shared" si="1"/>
        <v>1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1.3844412912988224E-2</v>
      </c>
      <c r="C53" s="301">
        <f t="shared" si="2"/>
        <v>1.6685687846146945E-2</v>
      </c>
      <c r="D53" s="301">
        <f t="shared" si="2"/>
        <v>2.3922722765516897E-2</v>
      </c>
      <c r="E53" s="301">
        <f t="shared" si="2"/>
        <v>1.2656091377628048E-2</v>
      </c>
      <c r="F53" s="301">
        <f t="shared" si="2"/>
        <v>1.2824981300610926E-2</v>
      </c>
      <c r="G53" s="301">
        <f t="shared" si="2"/>
        <v>1.3153113664026236E-2</v>
      </c>
      <c r="H53" s="301">
        <f t="shared" si="2"/>
        <v>1.1979308344493492E-2</v>
      </c>
      <c r="I53" s="301">
        <f t="shared" si="2"/>
        <v>1.0744096482996649E-2</v>
      </c>
      <c r="J53" s="301">
        <f t="shared" si="2"/>
        <v>1.1434983521883976E-2</v>
      </c>
      <c r="K53" s="301">
        <f t="shared" si="2"/>
        <v>1.2088791539824242E-2</v>
      </c>
      <c r="L53" s="301">
        <f t="shared" si="2"/>
        <v>1.1872633977042493E-2</v>
      </c>
      <c r="M53" s="301">
        <f t="shared" si="2"/>
        <v>1.4679968545687228E-2</v>
      </c>
      <c r="N53" s="301">
        <f t="shared" si="2"/>
        <v>1.7396840833469734E-2</v>
      </c>
      <c r="O53" s="301">
        <f t="shared" si="2"/>
        <v>1.5117858472416769E-2</v>
      </c>
      <c r="P53" s="301">
        <f t="shared" si="2"/>
        <v>1.0567052003533285E-2</v>
      </c>
      <c r="Q53" s="301">
        <f t="shared" si="2"/>
        <v>1.2692341328395087E-2</v>
      </c>
      <c r="R53" s="301">
        <f t="shared" si="2"/>
        <v>1.2969925795234687E-2</v>
      </c>
      <c r="S53" s="301">
        <f t="shared" si="2"/>
        <v>1.2851961440969719E-2</v>
      </c>
      <c r="T53" s="301">
        <f t="shared" si="2"/>
        <v>1.3074582586234599E-2</v>
      </c>
      <c r="U53" s="301">
        <f t="shared" si="2"/>
        <v>1.2186794321209947E-2</v>
      </c>
      <c r="V53" s="301">
        <f t="shared" si="2"/>
        <v>1.1738849768165756E-2</v>
      </c>
      <c r="W53" s="301">
        <f t="shared" si="2"/>
        <v>1.1462927719996741E-2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3.9040139460203502E-3</v>
      </c>
      <c r="C54" s="235">
        <f t="shared" si="3"/>
        <v>4.7052308003026526E-3</v>
      </c>
      <c r="D54" s="235">
        <f t="shared" si="3"/>
        <v>6.7460168871254743E-3</v>
      </c>
      <c r="E54" s="235">
        <f t="shared" si="3"/>
        <v>3.5689167573161552E-3</v>
      </c>
      <c r="F54" s="235">
        <f t="shared" si="3"/>
        <v>3.6165423676480213E-3</v>
      </c>
      <c r="G54" s="235">
        <f t="shared" si="3"/>
        <v>3.7090730752313084E-3</v>
      </c>
      <c r="H54" s="235">
        <f t="shared" si="3"/>
        <v>3.3780693435331915E-3</v>
      </c>
      <c r="I54" s="235">
        <f t="shared" si="3"/>
        <v>3.0297494571009261E-3</v>
      </c>
      <c r="J54" s="235">
        <f t="shared" si="3"/>
        <v>3.2245740879388585E-3</v>
      </c>
      <c r="K54" s="235">
        <f t="shared" si="3"/>
        <v>3.4089427308059105E-3</v>
      </c>
      <c r="L54" s="235">
        <f t="shared" si="3"/>
        <v>3.3479880233046591E-3</v>
      </c>
      <c r="M54" s="235">
        <f t="shared" si="3"/>
        <v>4.1396339656798713E-3</v>
      </c>
      <c r="N54" s="235">
        <f t="shared" si="3"/>
        <v>4.9057702668521899E-3</v>
      </c>
      <c r="O54" s="235">
        <f t="shared" si="3"/>
        <v>4.2631154301174239E-3</v>
      </c>
      <c r="P54" s="235">
        <f t="shared" si="3"/>
        <v>2.9798243269249501E-3</v>
      </c>
      <c r="Q54" s="235">
        <f t="shared" si="3"/>
        <v>3.5791389541132675E-3</v>
      </c>
      <c r="R54" s="235">
        <f t="shared" si="3"/>
        <v>3.6574155582965889E-3</v>
      </c>
      <c r="S54" s="235">
        <f t="shared" si="3"/>
        <v>3.624150551894498E-3</v>
      </c>
      <c r="T54" s="235">
        <f t="shared" si="3"/>
        <v>3.686927938068654E-3</v>
      </c>
      <c r="U54" s="235">
        <f t="shared" si="3"/>
        <v>3.4365787329739494E-3</v>
      </c>
      <c r="V54" s="235">
        <f t="shared" si="3"/>
        <v>3.3102619441639503E-3</v>
      </c>
      <c r="W54" s="235">
        <f t="shared" si="3"/>
        <v>3.232454128777588E-3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5.2961830405667924E-2</v>
      </c>
      <c r="C55" s="235">
        <f t="shared" si="4"/>
        <v>6.3831133574504748E-2</v>
      </c>
      <c r="D55" s="235">
        <f t="shared" si="4"/>
        <v>9.1516425717155653E-2</v>
      </c>
      <c r="E55" s="235">
        <f t="shared" si="4"/>
        <v>4.8415903899524416E-2</v>
      </c>
      <c r="F55" s="235">
        <f t="shared" si="4"/>
        <v>4.9061992651316416E-2</v>
      </c>
      <c r="G55" s="235">
        <f t="shared" si="4"/>
        <v>5.0317263690329482E-2</v>
      </c>
      <c r="H55" s="235">
        <f t="shared" si="4"/>
        <v>4.5826868998038756E-2</v>
      </c>
      <c r="I55" s="235">
        <f t="shared" si="4"/>
        <v>4.1101563451691442E-2</v>
      </c>
      <c r="J55" s="235">
        <f t="shared" si="4"/>
        <v>4.3744553256531551E-2</v>
      </c>
      <c r="K55" s="235">
        <f t="shared" si="4"/>
        <v>4.6245697189585794E-2</v>
      </c>
      <c r="L55" s="235">
        <f t="shared" si="4"/>
        <v>4.5418785983390157E-2</v>
      </c>
      <c r="M55" s="235">
        <f t="shared" si="4"/>
        <v>5.6158250217156619E-2</v>
      </c>
      <c r="N55" s="235">
        <f t="shared" si="4"/>
        <v>6.6551650807253449E-2</v>
      </c>
      <c r="O55" s="235">
        <f t="shared" si="4"/>
        <v>5.7833399043008452E-2</v>
      </c>
      <c r="P55" s="235">
        <f t="shared" si="4"/>
        <v>4.04242794271156E-2</v>
      </c>
      <c r="Q55" s="235">
        <f t="shared" si="4"/>
        <v>4.8554578161611531E-2</v>
      </c>
      <c r="R55" s="235">
        <f t="shared" si="4"/>
        <v>4.9616478117095728E-2</v>
      </c>
      <c r="S55" s="235">
        <f t="shared" si="4"/>
        <v>4.9165205234398456E-2</v>
      </c>
      <c r="T55" s="235">
        <f t="shared" si="4"/>
        <v>5.0016842888832534E-2</v>
      </c>
      <c r="U55" s="235">
        <f t="shared" si="4"/>
        <v>4.6620607033698011E-2</v>
      </c>
      <c r="V55" s="235">
        <f t="shared" si="4"/>
        <v>4.4906994213958121E-2</v>
      </c>
      <c r="W55" s="235">
        <f t="shared" si="4"/>
        <v>4.3851453844557353E-2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0.12082350672524586</v>
      </c>
      <c r="C56" s="235">
        <f t="shared" si="5"/>
        <v>0.14561999344897786</v>
      </c>
      <c r="D56" s="235">
        <f t="shared" si="5"/>
        <v>0.20877933019709005</v>
      </c>
      <c r="E56" s="235">
        <f t="shared" si="5"/>
        <v>0.11045274012634976</v>
      </c>
      <c r="F56" s="235">
        <f t="shared" si="5"/>
        <v>0.11192668292721808</v>
      </c>
      <c r="G56" s="235">
        <f t="shared" si="5"/>
        <v>0.11479037263851573</v>
      </c>
      <c r="H56" s="235">
        <f t="shared" si="5"/>
        <v>0.10454629253125163</v>
      </c>
      <c r="I56" s="235">
        <f t="shared" si="5"/>
        <v>9.3766302827632292E-2</v>
      </c>
      <c r="J56" s="235">
        <f t="shared" si="5"/>
        <v>9.9795839458331495E-2</v>
      </c>
      <c r="K56" s="235">
        <f t="shared" si="5"/>
        <v>0.10550177859414824</v>
      </c>
      <c r="L56" s="235">
        <f t="shared" si="5"/>
        <v>0.10361531978187367</v>
      </c>
      <c r="M56" s="235">
        <f t="shared" si="5"/>
        <v>0.12811560081700868</v>
      </c>
      <c r="N56" s="235">
        <f t="shared" si="5"/>
        <v>0.15182639586463129</v>
      </c>
      <c r="O56" s="235">
        <f t="shared" si="5"/>
        <v>0.13193717106629588</v>
      </c>
      <c r="P56" s="235">
        <f t="shared" si="5"/>
        <v>9.2221193259638914E-2</v>
      </c>
      <c r="Q56" s="235">
        <f t="shared" si="5"/>
        <v>0.11076910212723907</v>
      </c>
      <c r="R56" s="235">
        <f t="shared" si="5"/>
        <v>0.11319164824073692</v>
      </c>
      <c r="S56" s="235">
        <f t="shared" si="5"/>
        <v>0.11216214507289216</v>
      </c>
      <c r="T56" s="235">
        <f t="shared" si="5"/>
        <v>0.11410501311728992</v>
      </c>
      <c r="U56" s="235">
        <f t="shared" si="5"/>
        <v>0.10635707233540465</v>
      </c>
      <c r="V56" s="235">
        <f t="shared" si="5"/>
        <v>0.10244775295455201</v>
      </c>
      <c r="W56" s="235">
        <f t="shared" si="5"/>
        <v>0.10003971516688114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3.5662851753374823E-2</v>
      </c>
      <c r="C57" s="302">
        <f t="shared" si="6"/>
        <v>4.1475323306001004E-2</v>
      </c>
      <c r="D57" s="302">
        <f t="shared" si="6"/>
        <v>6.7508117753061578E-2</v>
      </c>
      <c r="E57" s="302">
        <f t="shared" si="6"/>
        <v>3.7548226107151465E-2</v>
      </c>
      <c r="F57" s="302">
        <f t="shared" si="6"/>
        <v>3.8268269564332921E-2</v>
      </c>
      <c r="G57" s="302">
        <f t="shared" si="6"/>
        <v>3.9189658335680048E-2</v>
      </c>
      <c r="H57" s="302">
        <f t="shared" si="6"/>
        <v>3.4804622669612262E-2</v>
      </c>
      <c r="I57" s="302">
        <f t="shared" si="6"/>
        <v>3.1825609207152751E-2</v>
      </c>
      <c r="J57" s="302">
        <f t="shared" si="6"/>
        <v>3.3441370012577423E-2</v>
      </c>
      <c r="K57" s="302">
        <f t="shared" si="6"/>
        <v>3.5645512756591495E-2</v>
      </c>
      <c r="L57" s="302">
        <f t="shared" si="6"/>
        <v>3.4704614992411321E-2</v>
      </c>
      <c r="M57" s="302">
        <f t="shared" si="6"/>
        <v>4.297412722054348E-2</v>
      </c>
      <c r="N57" s="302">
        <f t="shared" si="6"/>
        <v>5.0504285063323155E-2</v>
      </c>
      <c r="O57" s="302">
        <f t="shared" si="6"/>
        <v>4.5547240160264832E-2</v>
      </c>
      <c r="P57" s="302">
        <f t="shared" si="6"/>
        <v>3.1725610117099602E-2</v>
      </c>
      <c r="Q57" s="302">
        <f t="shared" si="6"/>
        <v>3.8245159966161027E-2</v>
      </c>
      <c r="R57" s="302">
        <f t="shared" si="6"/>
        <v>4.0311869504419687E-2</v>
      </c>
      <c r="S57" s="302">
        <f t="shared" si="6"/>
        <v>3.9744258730333257E-2</v>
      </c>
      <c r="T57" s="302">
        <f t="shared" si="6"/>
        <v>3.9007205539148472E-2</v>
      </c>
      <c r="U57" s="302">
        <f t="shared" si="6"/>
        <v>3.662771928482917E-2</v>
      </c>
      <c r="V57" s="302">
        <f t="shared" si="6"/>
        <v>3.5725710243042261E-2</v>
      </c>
      <c r="W57" s="302">
        <f t="shared" si="6"/>
        <v>3.4813330638673569E-2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0.57387570863380333</v>
      </c>
      <c r="C58" s="303">
        <f t="shared" si="7"/>
        <v>0.50954731153629707</v>
      </c>
      <c r="D58" s="303">
        <f t="shared" si="7"/>
        <v>0.33529073664974912</v>
      </c>
      <c r="E58" s="303">
        <f t="shared" si="7"/>
        <v>0.60455196433012193</v>
      </c>
      <c r="F58" s="303">
        <f t="shared" si="7"/>
        <v>0.60158490092280559</v>
      </c>
      <c r="G58" s="303">
        <f t="shared" si="7"/>
        <v>0.59602301018094039</v>
      </c>
      <c r="H58" s="303">
        <f t="shared" si="7"/>
        <v>0.61916567828510927</v>
      </c>
      <c r="I58" s="303">
        <f t="shared" si="7"/>
        <v>0.64644709098528863</v>
      </c>
      <c r="J58" s="303">
        <f t="shared" si="7"/>
        <v>0.63152067752726027</v>
      </c>
      <c r="K58" s="303">
        <f t="shared" si="7"/>
        <v>0.61893948221002826</v>
      </c>
      <c r="L58" s="303">
        <f t="shared" si="7"/>
        <v>0.62204699690208154</v>
      </c>
      <c r="M58" s="303">
        <f t="shared" si="7"/>
        <v>0.55518770018461316</v>
      </c>
      <c r="N58" s="303">
        <f t="shared" si="7"/>
        <v>0.48925414595721056</v>
      </c>
      <c r="O58" s="303">
        <f t="shared" si="7"/>
        <v>0.54868702526049373</v>
      </c>
      <c r="P58" s="303">
        <f t="shared" si="7"/>
        <v>0.66105361481083802</v>
      </c>
      <c r="Q58" s="303">
        <f t="shared" si="7"/>
        <v>0.60933985981325212</v>
      </c>
      <c r="R58" s="303">
        <f t="shared" si="7"/>
        <v>0.61232626517335853</v>
      </c>
      <c r="S58" s="303">
        <f t="shared" si="7"/>
        <v>0.61284937454245658</v>
      </c>
      <c r="T58" s="303">
        <f t="shared" si="7"/>
        <v>0.5972860153219901</v>
      </c>
      <c r="U58" s="303">
        <f t="shared" si="7"/>
        <v>0.6225249479919629</v>
      </c>
      <c r="V58" s="303">
        <f t="shared" si="7"/>
        <v>0.63675824076795318</v>
      </c>
      <c r="W58" s="303">
        <f t="shared" si="7"/>
        <v>0.64290249510919473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6.5153247929109828E-2</v>
      </c>
      <c r="C59" s="303">
        <f t="shared" si="8"/>
        <v>7.8524583450400573E-2</v>
      </c>
      <c r="D59" s="303">
        <f t="shared" si="8"/>
        <v>0.11258282292482277</v>
      </c>
      <c r="E59" s="303">
        <f t="shared" si="8"/>
        <v>5.9560883117440074E-2</v>
      </c>
      <c r="F59" s="303">
        <f t="shared" si="8"/>
        <v>6.0355696671036713E-2</v>
      </c>
      <c r="G59" s="303">
        <f t="shared" si="8"/>
        <v>6.1899921721353307E-2</v>
      </c>
      <c r="H59" s="303">
        <f t="shared" si="8"/>
        <v>5.6375871732041206E-2</v>
      </c>
      <c r="I59" s="303">
        <f t="shared" si="8"/>
        <v>5.0562836165789084E-2</v>
      </c>
      <c r="J59" s="303">
        <f t="shared" si="8"/>
        <v>5.3814222470036366E-2</v>
      </c>
      <c r="K59" s="303">
        <f t="shared" si="8"/>
        <v>5.6891111042966694E-2</v>
      </c>
      <c r="L59" s="303">
        <f t="shared" si="8"/>
        <v>5.5873851057427017E-2</v>
      </c>
      <c r="M59" s="303">
        <f t="shared" si="8"/>
        <v>6.9085459691208537E-2</v>
      </c>
      <c r="N59" s="303">
        <f t="shared" si="8"/>
        <v>8.1871343417022263E-2</v>
      </c>
      <c r="O59" s="303">
        <f t="shared" si="8"/>
        <v>7.1146215256733744E-2</v>
      </c>
      <c r="P59" s="303">
        <f t="shared" si="8"/>
        <v>4.9729646420766709E-2</v>
      </c>
      <c r="Q59" s="303">
        <f t="shared" si="8"/>
        <v>5.9731479158210206E-2</v>
      </c>
      <c r="R59" s="303">
        <f t="shared" si="8"/>
        <v>6.1037820546822205E-2</v>
      </c>
      <c r="S59" s="303">
        <f t="shared" si="8"/>
        <v>6.0482668019334912E-2</v>
      </c>
      <c r="T59" s="303">
        <f t="shared" si="8"/>
        <v>6.1530346296692406E-2</v>
      </c>
      <c r="U59" s="303">
        <f t="shared" si="8"/>
        <v>5.7352322331122835E-2</v>
      </c>
      <c r="V59" s="303">
        <f t="shared" si="8"/>
        <v>5.5244248647795875E-2</v>
      </c>
      <c r="W59" s="303">
        <f t="shared" si="8"/>
        <v>5.3945730774452264E-2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7.3653386463705894E-2</v>
      </c>
      <c r="C60" s="303">
        <f t="shared" si="9"/>
        <v>6.7151114003892592E-2</v>
      </c>
      <c r="D60" s="303">
        <f t="shared" si="9"/>
        <v>4.9766503694877645E-2</v>
      </c>
      <c r="E60" s="303">
        <f t="shared" si="9"/>
        <v>6.8284663364503506E-2</v>
      </c>
      <c r="F60" s="303">
        <f t="shared" si="9"/>
        <v>6.6666897712461051E-2</v>
      </c>
      <c r="G60" s="303">
        <f t="shared" si="9"/>
        <v>6.3798596248541381E-2</v>
      </c>
      <c r="H60" s="303">
        <f t="shared" si="9"/>
        <v>7.190168953383802E-2</v>
      </c>
      <c r="I60" s="303">
        <f t="shared" si="9"/>
        <v>7.5865210095461155E-2</v>
      </c>
      <c r="J60" s="303">
        <f t="shared" si="9"/>
        <v>7.3365977626066933E-2</v>
      </c>
      <c r="K60" s="303">
        <f t="shared" si="9"/>
        <v>6.8781641327198731E-2</v>
      </c>
      <c r="L60" s="303">
        <f t="shared" si="9"/>
        <v>7.1561457091614294E-2</v>
      </c>
      <c r="M60" s="303">
        <f t="shared" si="9"/>
        <v>6.5909716510850078E-2</v>
      </c>
      <c r="N60" s="303">
        <f t="shared" si="9"/>
        <v>6.2141677706649703E-2</v>
      </c>
      <c r="O60" s="303">
        <f t="shared" si="9"/>
        <v>5.9816842377611056E-2</v>
      </c>
      <c r="P60" s="303">
        <f t="shared" si="9"/>
        <v>6.5410075419774671E-2</v>
      </c>
      <c r="Q60" s="303">
        <f t="shared" si="9"/>
        <v>6.1970309765796296E-2</v>
      </c>
      <c r="R60" s="303">
        <f t="shared" si="9"/>
        <v>5.0565102144063387E-2</v>
      </c>
      <c r="S60" s="303">
        <f t="shared" si="9"/>
        <v>5.3309035995234684E-2</v>
      </c>
      <c r="T60" s="303">
        <f t="shared" si="9"/>
        <v>6.4515106590843405E-2</v>
      </c>
      <c r="U60" s="303">
        <f t="shared" si="9"/>
        <v>6.1971326402338586E-2</v>
      </c>
      <c r="V60" s="303">
        <f t="shared" si="9"/>
        <v>5.889056341326155E-2</v>
      </c>
      <c r="W60" s="303">
        <f t="shared" si="9"/>
        <v>5.9972739510522906E-2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3.8280414375272812E-2</v>
      </c>
      <c r="C61" s="304">
        <f t="shared" si="10"/>
        <v>3.3987411589362117E-2</v>
      </c>
      <c r="D61" s="304">
        <f t="shared" si="10"/>
        <v>2.2771085759458319E-2</v>
      </c>
      <c r="E61" s="304">
        <f t="shared" si="10"/>
        <v>3.1791572921845417E-2</v>
      </c>
      <c r="F61" s="304">
        <f t="shared" si="10"/>
        <v>3.0260583189439191E-2</v>
      </c>
      <c r="G61" s="304">
        <f t="shared" si="10"/>
        <v>2.7550334398486042E-2</v>
      </c>
      <c r="H61" s="304">
        <f t="shared" si="10"/>
        <v>3.4919229405610097E-2</v>
      </c>
      <c r="I61" s="304">
        <f t="shared" si="10"/>
        <v>3.7957893390025699E-2</v>
      </c>
      <c r="J61" s="304">
        <f t="shared" si="10"/>
        <v>3.5958652889405446E-2</v>
      </c>
      <c r="K61" s="304">
        <f t="shared" si="10"/>
        <v>3.176718457886836E-2</v>
      </c>
      <c r="L61" s="304">
        <f t="shared" si="10"/>
        <v>3.4471813274363515E-2</v>
      </c>
      <c r="M61" s="304">
        <f t="shared" si="10"/>
        <v>3.1174506096123607E-2</v>
      </c>
      <c r="N61" s="304">
        <f t="shared" si="10"/>
        <v>2.9748920940889597E-2</v>
      </c>
      <c r="O61" s="304">
        <f t="shared" si="10"/>
        <v>2.5244630605816269E-2</v>
      </c>
      <c r="P61" s="304">
        <f t="shared" si="10"/>
        <v>2.6814028153289021E-2</v>
      </c>
      <c r="Q61" s="304">
        <f t="shared" si="10"/>
        <v>2.5213776105615551E-2</v>
      </c>
      <c r="R61" s="304">
        <f t="shared" si="10"/>
        <v>1.354234064665334E-2</v>
      </c>
      <c r="S61" s="304">
        <f t="shared" si="10"/>
        <v>1.6306222335126248E-2</v>
      </c>
      <c r="T61" s="304">
        <f t="shared" si="10"/>
        <v>2.8232559788404107E-2</v>
      </c>
      <c r="U61" s="304">
        <f t="shared" si="10"/>
        <v>2.4731267568377135E-2</v>
      </c>
      <c r="V61" s="304">
        <f t="shared" si="10"/>
        <v>2.1089453737047081E-2</v>
      </c>
      <c r="W61" s="304">
        <f t="shared" si="10"/>
        <v>2.1962428821716194E-2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2.9839658368733112E-2</v>
      </c>
      <c r="C62" s="304">
        <f t="shared" si="11"/>
        <v>2.6494792287247385E-2</v>
      </c>
      <c r="D62" s="304">
        <f t="shared" si="11"/>
        <v>1.74340207911007E-2</v>
      </c>
      <c r="E62" s="304">
        <f t="shared" si="11"/>
        <v>3.1434723251666068E-2</v>
      </c>
      <c r="F62" s="304">
        <f t="shared" si="11"/>
        <v>3.1280445666640816E-2</v>
      </c>
      <c r="G62" s="304">
        <f t="shared" si="11"/>
        <v>3.0991245553925493E-2</v>
      </c>
      <c r="H62" s="304">
        <f t="shared" si="11"/>
        <v>3.2194588541927853E-2</v>
      </c>
      <c r="I62" s="304">
        <f t="shared" si="11"/>
        <v>3.3613132701477297E-2</v>
      </c>
      <c r="J62" s="304">
        <f t="shared" si="11"/>
        <v>3.2837008060623653E-2</v>
      </c>
      <c r="K62" s="304">
        <f t="shared" si="11"/>
        <v>3.2182827086436348E-2</v>
      </c>
      <c r="L62" s="304">
        <f t="shared" si="11"/>
        <v>3.2344407678525589E-2</v>
      </c>
      <c r="M62" s="304">
        <f t="shared" si="11"/>
        <v>2.8867943101252316E-2</v>
      </c>
      <c r="N62" s="304">
        <f t="shared" si="11"/>
        <v>2.5439614103208798E-2</v>
      </c>
      <c r="O62" s="304">
        <f t="shared" si="11"/>
        <v>2.8529929284003077E-2</v>
      </c>
      <c r="P62" s="304">
        <f t="shared" si="11"/>
        <v>3.4372624128543916E-2</v>
      </c>
      <c r="Q62" s="304">
        <f t="shared" si="11"/>
        <v>3.1683678144463198E-2</v>
      </c>
      <c r="R62" s="304">
        <f t="shared" si="11"/>
        <v>3.1838961447721095E-2</v>
      </c>
      <c r="S62" s="304">
        <f t="shared" si="11"/>
        <v>3.1866161422608577E-2</v>
      </c>
      <c r="T62" s="304">
        <f t="shared" si="11"/>
        <v>3.1056917687037042E-2</v>
      </c>
      <c r="U62" s="304">
        <f t="shared" si="11"/>
        <v>3.2369259570711392E-2</v>
      </c>
      <c r="V62" s="304">
        <f t="shared" si="11"/>
        <v>3.31093442049065E-2</v>
      </c>
      <c r="W62" s="304">
        <f t="shared" si="11"/>
        <v>3.3428825318525555E-2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5.5333137196999721E-3</v>
      </c>
      <c r="C63" s="304">
        <f t="shared" si="12"/>
        <v>6.6689101272830939E-3</v>
      </c>
      <c r="D63" s="304">
        <f t="shared" si="12"/>
        <v>9.5613971443186275E-3</v>
      </c>
      <c r="E63" s="304">
        <f t="shared" si="12"/>
        <v>5.0583671909920167E-3</v>
      </c>
      <c r="F63" s="304">
        <f t="shared" si="12"/>
        <v>5.1258688563810533E-3</v>
      </c>
      <c r="G63" s="304">
        <f t="shared" si="12"/>
        <v>5.2570162961298444E-3</v>
      </c>
      <c r="H63" s="304">
        <f t="shared" si="12"/>
        <v>4.7878715863000788E-3</v>
      </c>
      <c r="I63" s="304">
        <f t="shared" si="12"/>
        <v>4.2941840039581449E-3</v>
      </c>
      <c r="J63" s="304">
        <f t="shared" si="12"/>
        <v>4.5703166760378451E-3</v>
      </c>
      <c r="K63" s="304">
        <f t="shared" si="12"/>
        <v>4.8316296618940166E-3</v>
      </c>
      <c r="L63" s="304">
        <f t="shared" si="12"/>
        <v>4.7452361387251797E-3</v>
      </c>
      <c r="M63" s="304">
        <f t="shared" si="12"/>
        <v>5.8672673134741483E-3</v>
      </c>
      <c r="N63" s="304">
        <f t="shared" si="12"/>
        <v>6.9531426625513157E-3</v>
      </c>
      <c r="O63" s="304">
        <f t="shared" si="12"/>
        <v>6.0422824877917111E-3</v>
      </c>
      <c r="P63" s="304">
        <f t="shared" si="12"/>
        <v>4.2234231379417349E-3</v>
      </c>
      <c r="Q63" s="304">
        <f t="shared" si="12"/>
        <v>5.0728555157175479E-3</v>
      </c>
      <c r="R63" s="304">
        <f t="shared" si="12"/>
        <v>5.1838000496889506E-3</v>
      </c>
      <c r="S63" s="304">
        <f t="shared" si="12"/>
        <v>5.1366522374998516E-3</v>
      </c>
      <c r="T63" s="304">
        <f t="shared" si="12"/>
        <v>5.2256291154022588E-3</v>
      </c>
      <c r="U63" s="304">
        <f t="shared" si="12"/>
        <v>4.8707992632500636E-3</v>
      </c>
      <c r="V63" s="304">
        <f t="shared" si="12"/>
        <v>4.6917654713079767E-3</v>
      </c>
      <c r="W63" s="304">
        <f t="shared" si="12"/>
        <v>4.5814853702811553E-3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6.0121041230083744E-2</v>
      </c>
      <c r="C65" s="237">
        <f t="shared" si="14"/>
        <v>7.2459622033476515E-2</v>
      </c>
      <c r="D65" s="237">
        <f t="shared" si="14"/>
        <v>0.10388732341060081</v>
      </c>
      <c r="E65" s="237">
        <f t="shared" si="14"/>
        <v>5.4960610919964889E-2</v>
      </c>
      <c r="F65" s="237">
        <f t="shared" si="14"/>
        <v>5.5694035882570075E-2</v>
      </c>
      <c r="G65" s="237">
        <f t="shared" si="14"/>
        <v>5.7118990445382149E-2</v>
      </c>
      <c r="H65" s="237">
        <f t="shared" si="14"/>
        <v>5.2021598562082147E-2</v>
      </c>
      <c r="I65" s="237">
        <f t="shared" si="14"/>
        <v>4.6657541326887278E-2</v>
      </c>
      <c r="J65" s="237">
        <f t="shared" si="14"/>
        <v>4.9657802039373471E-2</v>
      </c>
      <c r="K65" s="237">
        <f t="shared" si="14"/>
        <v>5.2497042608850401E-2</v>
      </c>
      <c r="L65" s="237">
        <f t="shared" si="14"/>
        <v>5.1558352190854799E-2</v>
      </c>
      <c r="M65" s="237">
        <f t="shared" si="14"/>
        <v>6.3749542847252247E-2</v>
      </c>
      <c r="N65" s="237">
        <f t="shared" si="14"/>
        <v>7.5547890083587851E-2</v>
      </c>
      <c r="O65" s="237">
        <f t="shared" si="14"/>
        <v>6.5651132933058395E-2</v>
      </c>
      <c r="P65" s="237">
        <f t="shared" si="14"/>
        <v>4.5888704214308067E-2</v>
      </c>
      <c r="Q65" s="237">
        <f t="shared" si="14"/>
        <v>5.5118030725221416E-2</v>
      </c>
      <c r="R65" s="237">
        <f t="shared" si="14"/>
        <v>5.6323474919972208E-2</v>
      </c>
      <c r="S65" s="237">
        <f t="shared" si="14"/>
        <v>5.5811200412485482E-2</v>
      </c>
      <c r="T65" s="237">
        <f t="shared" si="14"/>
        <v>5.6777959720899475E-2</v>
      </c>
      <c r="U65" s="237">
        <f t="shared" si="14"/>
        <v>5.2922631566459752E-2</v>
      </c>
      <c r="V65" s="237">
        <f t="shared" si="14"/>
        <v>5.0977378047107183E-2</v>
      </c>
      <c r="W65" s="237">
        <f t="shared" si="14"/>
        <v>4.977915310694403E-2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0.45559666115567121</v>
      </c>
      <c r="C69" s="324">
        <f>IF(C$5=0,0,C$5/WWP_fec!C$5)</f>
        <v>0.46472140810501328</v>
      </c>
      <c r="D69" s="324">
        <f>IF(D$5=0,0,D$5/WWP_fec!D$5)</f>
        <v>0.47861386981060722</v>
      </c>
      <c r="E69" s="324">
        <f>IF(E$5=0,0,E$5/WWP_fec!E$5)</f>
        <v>0.43899583511668777</v>
      </c>
      <c r="F69" s="324">
        <f>IF(F$5=0,0,F$5/WWP_fec!F$5)</f>
        <v>0.44101406108105351</v>
      </c>
      <c r="G69" s="324">
        <f>IF(G$5=0,0,G$5/WWP_fec!G$5)</f>
        <v>0.44228005888445726</v>
      </c>
      <c r="H69" s="324">
        <f>IF(H$5=0,0,H$5/WWP_fec!H$5)</f>
        <v>0.4392060242945332</v>
      </c>
      <c r="I69" s="324">
        <f>IF(I$5=0,0,I$5/WWP_fec!I$5)</f>
        <v>0.43771074292391221</v>
      </c>
      <c r="J69" s="324">
        <f>IF(J$5=0,0,J$5/WWP_fec!J$5)</f>
        <v>0.43966423238607921</v>
      </c>
      <c r="K69" s="324">
        <f>IF(K$5=0,0,K$5/WWP_fec!K$5)</f>
        <v>0.44176875036664531</v>
      </c>
      <c r="L69" s="324">
        <f>IF(L$5=0,0,L$5/WWP_fec!L$5)</f>
        <v>0.43586593760422071</v>
      </c>
      <c r="M69" s="324">
        <f>IF(M$5=0,0,M$5/WWP_fec!M$5)</f>
        <v>0.44403960346171278</v>
      </c>
      <c r="N69" s="324">
        <f>IF(N$5=0,0,N$5/WWP_fec!N$5)</f>
        <v>0.45329618006999306</v>
      </c>
      <c r="O69" s="324">
        <f>IF(O$5=0,0,O$5/WWP_fec!O$5)</f>
        <v>0.44318039379353402</v>
      </c>
      <c r="P69" s="324">
        <f>IF(P$5=0,0,P$5/WWP_fec!P$5)</f>
        <v>0.42967031791423438</v>
      </c>
      <c r="Q69" s="324">
        <f>IF(Q$5=0,0,Q$5/WWP_fec!Q$5)</f>
        <v>0.43559556053218895</v>
      </c>
      <c r="R69" s="324">
        <f>IF(R$5=0,0,R$5/WWP_fec!R$5)</f>
        <v>0.43682378833174773</v>
      </c>
      <c r="S69" s="324">
        <f>IF(S$5=0,0,S$5/WWP_fec!S$5)</f>
        <v>0.43638870721077566</v>
      </c>
      <c r="T69" s="324">
        <f>IF(T$5=0,0,T$5/WWP_fec!T$5)</f>
        <v>0.43685380236383009</v>
      </c>
      <c r="U69" s="324">
        <f>IF(U$5=0,0,U$5/WWP_fec!U$5)</f>
        <v>0.43328129268051324</v>
      </c>
      <c r="V69" s="324">
        <f>IF(V$5=0,0,V$5/WWP_fec!V$5)</f>
        <v>0.43353366374260704</v>
      </c>
      <c r="W69" s="324">
        <f>IF(W$5=0,0,W$5/WWP_fec!W$5)</f>
        <v>0.43295292847557759</v>
      </c>
      <c r="DA69" s="95"/>
    </row>
    <row r="70" spans="1:105" ht="12" customHeight="1" x14ac:dyDescent="0.25">
      <c r="A70" s="55" t="s">
        <v>92</v>
      </c>
      <c r="B70" s="336">
        <f>IF(B$6=0,0,B$6/WWP_fec!B$6)</f>
        <v>0.48102310741965593</v>
      </c>
      <c r="C70" s="336">
        <f>IF(C$6=0,0,C$6/WWP_fec!C$6)</f>
        <v>0.48102310741965593</v>
      </c>
      <c r="D70" s="336">
        <f>IF(D$6=0,0,D$6/WWP_fec!D$6)</f>
        <v>0.48102310741965576</v>
      </c>
      <c r="E70" s="336">
        <f>IF(E$6=0,0,E$6/WWP_fec!E$6)</f>
        <v>0.48102310741965587</v>
      </c>
      <c r="F70" s="336">
        <f>IF(F$6=0,0,F$6/WWP_fec!F$6)</f>
        <v>0.48102310741965587</v>
      </c>
      <c r="G70" s="336">
        <f>IF(G$6=0,0,G$6/WWP_fec!G$6)</f>
        <v>0.48102310741965587</v>
      </c>
      <c r="H70" s="336">
        <f>IF(H$6=0,0,H$6/WWP_fec!H$6)</f>
        <v>0.48102310741965582</v>
      </c>
      <c r="I70" s="336">
        <f>IF(I$6=0,0,I$6/WWP_fec!I$6)</f>
        <v>0.48102310741965576</v>
      </c>
      <c r="J70" s="336">
        <f>IF(J$6=0,0,J$6/WWP_fec!J$6)</f>
        <v>0.48102310741965576</v>
      </c>
      <c r="K70" s="336">
        <f>IF(K$6=0,0,K$6/WWP_fec!K$6)</f>
        <v>0.4810231074196557</v>
      </c>
      <c r="L70" s="336">
        <f>IF(L$6=0,0,L$6/WWP_fec!L$6)</f>
        <v>0.48102310741965598</v>
      </c>
      <c r="M70" s="336">
        <f>IF(M$6=0,0,M$6/WWP_fec!M$6)</f>
        <v>0.4810231074196557</v>
      </c>
      <c r="N70" s="336">
        <f>IF(N$6=0,0,N$6/WWP_fec!N$6)</f>
        <v>0.48102310741965576</v>
      </c>
      <c r="O70" s="336">
        <f>IF(O$6=0,0,O$6/WWP_fec!O$6)</f>
        <v>0.48102310741965582</v>
      </c>
      <c r="P70" s="336">
        <f>IF(P$6=0,0,P$6/WWP_fec!P$6)</f>
        <v>0.48102310741965598</v>
      </c>
      <c r="Q70" s="336">
        <f>IF(Q$6=0,0,Q$6/WWP_fec!Q$6)</f>
        <v>0.48102310741965587</v>
      </c>
      <c r="R70" s="336">
        <f>IF(R$6=0,0,R$6/WWP_fec!R$6)</f>
        <v>0.48102310741965582</v>
      </c>
      <c r="S70" s="336">
        <f>IF(S$6=0,0,S$6/WWP_fec!S$6)</f>
        <v>0.48102310741965582</v>
      </c>
      <c r="T70" s="336">
        <f>IF(T$6=0,0,T$6/WWP_fec!T$6)</f>
        <v>0.4810231074196557</v>
      </c>
      <c r="U70" s="336">
        <f>IF(U$6=0,0,U$6/WWP_fec!U$6)</f>
        <v>0.4810231074196557</v>
      </c>
      <c r="V70" s="336">
        <f>IF(V$6=0,0,V$6/WWP_fec!V$6)</f>
        <v>0.48102310741965576</v>
      </c>
      <c r="W70" s="336">
        <f>IF(W$6=0,0,W$6/WWP_fec!W$6)</f>
        <v>0.48102310741965598</v>
      </c>
      <c r="DA70" s="67"/>
    </row>
    <row r="71" spans="1:105" ht="12" customHeight="1" x14ac:dyDescent="0.25">
      <c r="A71" s="202" t="s">
        <v>93</v>
      </c>
      <c r="B71" s="337">
        <f>IF(B$7=0,0,B$7/WWP_fec!B$7)</f>
        <v>0.12479310296542734</v>
      </c>
      <c r="C71" s="337">
        <f>IF(C$7=0,0,C$7/WWP_fec!C$7)</f>
        <v>0.12479310296542735</v>
      </c>
      <c r="D71" s="337">
        <f>IF(D$7=0,0,D$7/WWP_fec!D$7)</f>
        <v>0.12479310296542734</v>
      </c>
      <c r="E71" s="337">
        <f>IF(E$7=0,0,E$7/WWP_fec!E$7)</f>
        <v>0.12479310296542735</v>
      </c>
      <c r="F71" s="337">
        <f>IF(F$7=0,0,F$7/WWP_fec!F$7)</f>
        <v>0.12479310296542734</v>
      </c>
      <c r="G71" s="337">
        <f>IF(G$7=0,0,G$7/WWP_fec!G$7)</f>
        <v>0.12479310296542735</v>
      </c>
      <c r="H71" s="337">
        <f>IF(H$7=0,0,H$7/WWP_fec!H$7)</f>
        <v>0.12479310296542734</v>
      </c>
      <c r="I71" s="337">
        <f>IF(I$7=0,0,I$7/WWP_fec!I$7)</f>
        <v>0.12479310296542734</v>
      </c>
      <c r="J71" s="337">
        <f>IF(J$7=0,0,J$7/WWP_fec!J$7)</f>
        <v>0.12479310296542734</v>
      </c>
      <c r="K71" s="337">
        <f>IF(K$7=0,0,K$7/WWP_fec!K$7)</f>
        <v>0.12479310296542734</v>
      </c>
      <c r="L71" s="337">
        <f>IF(L$7=0,0,L$7/WWP_fec!L$7)</f>
        <v>0.12479310296542734</v>
      </c>
      <c r="M71" s="337">
        <f>IF(M$7=0,0,M$7/WWP_fec!M$7)</f>
        <v>0.12479310296542734</v>
      </c>
      <c r="N71" s="337">
        <f>IF(N$7=0,0,N$7/WWP_fec!N$7)</f>
        <v>0.12479310296542732</v>
      </c>
      <c r="O71" s="337">
        <f>IF(O$7=0,0,O$7/WWP_fec!O$7)</f>
        <v>0.12479310296542737</v>
      </c>
      <c r="P71" s="337">
        <f>IF(P$7=0,0,P$7/WWP_fec!P$7)</f>
        <v>0.12479310296542732</v>
      </c>
      <c r="Q71" s="337">
        <f>IF(Q$7=0,0,Q$7/WWP_fec!Q$7)</f>
        <v>0.12479310296542734</v>
      </c>
      <c r="R71" s="337">
        <f>IF(R$7=0,0,R$7/WWP_fec!R$7)</f>
        <v>0.12479310296542734</v>
      </c>
      <c r="S71" s="337">
        <f>IF(S$7=0,0,S$7/WWP_fec!S$7)</f>
        <v>0.12479310296542734</v>
      </c>
      <c r="T71" s="337">
        <f>IF(T$7=0,0,T$7/WWP_fec!T$7)</f>
        <v>0.12479310296542734</v>
      </c>
      <c r="U71" s="337">
        <f>IF(U$7=0,0,U$7/WWP_fec!U$7)</f>
        <v>0.12479310296542734</v>
      </c>
      <c r="V71" s="337">
        <f>IF(V$7=0,0,V$7/WWP_fec!V$7)</f>
        <v>0.12479310296542732</v>
      </c>
      <c r="W71" s="337">
        <f>IF(W$7=0,0,W$7/WWP_fec!W$7)</f>
        <v>0.12479310296542737</v>
      </c>
      <c r="DA71" s="174"/>
    </row>
    <row r="72" spans="1:105" ht="12" customHeight="1" x14ac:dyDescent="0.25">
      <c r="A72" s="202" t="s">
        <v>94</v>
      </c>
      <c r="B72" s="337">
        <f>IF(B$8=0,0,B$8/WWP_fec!B$8)</f>
        <v>0.68263810744577202</v>
      </c>
      <c r="C72" s="337">
        <f>IF(C$8=0,0,C$8/WWP_fec!C$8)</f>
        <v>0.68263810744577247</v>
      </c>
      <c r="D72" s="337">
        <f>IF(D$8=0,0,D$8/WWP_fec!D$8)</f>
        <v>0.68263810744577202</v>
      </c>
      <c r="E72" s="337">
        <f>IF(E$8=0,0,E$8/WWP_fec!E$8)</f>
        <v>0.68263810744577202</v>
      </c>
      <c r="F72" s="337">
        <f>IF(F$8=0,0,F$8/WWP_fec!F$8)</f>
        <v>0.68263810744577214</v>
      </c>
      <c r="G72" s="337">
        <f>IF(G$8=0,0,G$8/WWP_fec!G$8)</f>
        <v>0.68263810744577202</v>
      </c>
      <c r="H72" s="337">
        <f>IF(H$8=0,0,H$8/WWP_fec!H$8)</f>
        <v>0.68263810744577247</v>
      </c>
      <c r="I72" s="337">
        <f>IF(I$8=0,0,I$8/WWP_fec!I$8)</f>
        <v>0.68263810744577202</v>
      </c>
      <c r="J72" s="337">
        <f>IF(J$8=0,0,J$8/WWP_fec!J$8)</f>
        <v>0.68263810744577202</v>
      </c>
      <c r="K72" s="337">
        <f>IF(K$8=0,0,K$8/WWP_fec!K$8)</f>
        <v>0.68263810744577236</v>
      </c>
      <c r="L72" s="337">
        <f>IF(L$8=0,0,L$8/WWP_fec!L$8)</f>
        <v>0.68263810744577225</v>
      </c>
      <c r="M72" s="337">
        <f>IF(M$8=0,0,M$8/WWP_fec!M$8)</f>
        <v>0.6826381074457718</v>
      </c>
      <c r="N72" s="337">
        <f>IF(N$8=0,0,N$8/WWP_fec!N$8)</f>
        <v>0.68263810744577236</v>
      </c>
      <c r="O72" s="337">
        <f>IF(O$8=0,0,O$8/WWP_fec!O$8)</f>
        <v>0.68263810744577247</v>
      </c>
      <c r="P72" s="337">
        <f>IF(P$8=0,0,P$8/WWP_fec!P$8)</f>
        <v>0.68263810744577225</v>
      </c>
      <c r="Q72" s="337">
        <f>IF(Q$8=0,0,Q$8/WWP_fec!Q$8)</f>
        <v>0.68263810744577225</v>
      </c>
      <c r="R72" s="337">
        <f>IF(R$8=0,0,R$8/WWP_fec!R$8)</f>
        <v>0.68263810744577247</v>
      </c>
      <c r="S72" s="337">
        <f>IF(S$8=0,0,S$8/WWP_fec!S$8)</f>
        <v>0.68263810744577247</v>
      </c>
      <c r="T72" s="337">
        <f>IF(T$8=0,0,T$8/WWP_fec!T$8)</f>
        <v>0.68263810744577225</v>
      </c>
      <c r="U72" s="337">
        <f>IF(U$8=0,0,U$8/WWP_fec!U$8)</f>
        <v>0.68263810744577236</v>
      </c>
      <c r="V72" s="337">
        <f>IF(V$8=0,0,V$8/WWP_fec!V$8)</f>
        <v>0.68263810744577225</v>
      </c>
      <c r="W72" s="337">
        <f>IF(W$8=0,0,W$8/WWP_fec!W$8)</f>
        <v>0.68263810744577202</v>
      </c>
      <c r="DA72" s="174"/>
    </row>
    <row r="73" spans="1:105" ht="12" customHeight="1" x14ac:dyDescent="0.25">
      <c r="A73" s="202" t="s">
        <v>95</v>
      </c>
      <c r="B73" s="337">
        <f>IF(B$9=0,0,B$9/WWP_fec!B$9)</f>
        <v>0.50817941293667446</v>
      </c>
      <c r="C73" s="337">
        <f>IF(C$9=0,0,C$9/WWP_fec!C$9)</f>
        <v>0.50817941293667479</v>
      </c>
      <c r="D73" s="337">
        <f>IF(D$9=0,0,D$9/WWP_fec!D$9)</f>
        <v>0.50817941293667468</v>
      </c>
      <c r="E73" s="337">
        <f>IF(E$9=0,0,E$9/WWP_fec!E$9)</f>
        <v>0.50817941293667446</v>
      </c>
      <c r="F73" s="337">
        <f>IF(F$9=0,0,F$9/WWP_fec!F$9)</f>
        <v>0.50817941293667468</v>
      </c>
      <c r="G73" s="337">
        <f>IF(G$9=0,0,G$9/WWP_fec!G$9)</f>
        <v>0.50817941293667457</v>
      </c>
      <c r="H73" s="337">
        <f>IF(H$9=0,0,H$9/WWP_fec!H$9)</f>
        <v>0.50817941293667479</v>
      </c>
      <c r="I73" s="337">
        <f>IF(I$9=0,0,I$9/WWP_fec!I$9)</f>
        <v>0.50817941293667457</v>
      </c>
      <c r="J73" s="337">
        <f>IF(J$9=0,0,J$9/WWP_fec!J$9)</f>
        <v>0.50817941293667446</v>
      </c>
      <c r="K73" s="337">
        <f>IF(K$9=0,0,K$9/WWP_fec!K$9)</f>
        <v>0.50817941293667479</v>
      </c>
      <c r="L73" s="337">
        <f>IF(L$9=0,0,L$9/WWP_fec!L$9)</f>
        <v>0.50817941293667468</v>
      </c>
      <c r="M73" s="337">
        <f>IF(M$9=0,0,M$9/WWP_fec!M$9)</f>
        <v>0.50817941293667446</v>
      </c>
      <c r="N73" s="337">
        <f>IF(N$9=0,0,N$9/WWP_fec!N$9)</f>
        <v>0.50817941293667479</v>
      </c>
      <c r="O73" s="337">
        <f>IF(O$9=0,0,O$9/WWP_fec!O$9)</f>
        <v>0.50817941293667446</v>
      </c>
      <c r="P73" s="337">
        <f>IF(P$9=0,0,P$9/WWP_fec!P$9)</f>
        <v>0.50817941293667479</v>
      </c>
      <c r="Q73" s="337">
        <f>IF(Q$9=0,0,Q$9/WWP_fec!Q$9)</f>
        <v>0.50817941293667457</v>
      </c>
      <c r="R73" s="337">
        <f>IF(R$9=0,0,R$9/WWP_fec!R$9)</f>
        <v>0.50817941293667457</v>
      </c>
      <c r="S73" s="337">
        <f>IF(S$9=0,0,S$9/WWP_fec!S$9)</f>
        <v>0.50817941293667468</v>
      </c>
      <c r="T73" s="337">
        <f>IF(T$9=0,0,T$9/WWP_fec!T$9)</f>
        <v>0.50817941293667457</v>
      </c>
      <c r="U73" s="337">
        <f>IF(U$9=0,0,U$9/WWP_fec!U$9)</f>
        <v>0.50817941293667457</v>
      </c>
      <c r="V73" s="337">
        <f>IF(V$9=0,0,V$9/WWP_fec!V$9)</f>
        <v>0.50817941293667468</v>
      </c>
      <c r="W73" s="337">
        <f>IF(W$9=0,0,W$9/WWP_fec!W$9)</f>
        <v>0.50817941293667457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0.75275460574321795</v>
      </c>
      <c r="C74" s="338">
        <f>IF(C$10=0,0,C$10/WWP_fec!C$10)</f>
        <v>0.793994296032553</v>
      </c>
      <c r="D74" s="338">
        <f>IF(D$10=0,0,D$10/WWP_fec!D$10)</f>
        <v>0.84237260502526223</v>
      </c>
      <c r="E74" s="338">
        <f>IF(E$10=0,0,E$10/WWP_fec!E$10)</f>
        <v>0.82130314371952062</v>
      </c>
      <c r="F74" s="338">
        <f>IF(F$10=0,0,F$10/WWP_fec!F$10)</f>
        <v>0.8266187240757743</v>
      </c>
      <c r="G74" s="338">
        <f>IF(G$10=0,0,G$10/WWP_fec!G$10)</f>
        <v>0.83222217136085685</v>
      </c>
      <c r="H74" s="338">
        <f>IF(H$10=0,0,H$10/WWP_fec!H$10)</f>
        <v>0.80276570704894079</v>
      </c>
      <c r="I74" s="338">
        <f>IF(I$10=0,0,I$10/WWP_fec!I$10)</f>
        <v>0.78247778699275838</v>
      </c>
      <c r="J74" s="338">
        <f>IF(J$10=0,0,J$10/WWP_fec!J$10)</f>
        <v>0.79729946047475519</v>
      </c>
      <c r="K74" s="338">
        <f>IF(K$10=0,0,K$10/WWP_fec!K$10)</f>
        <v>0.82065105932447524</v>
      </c>
      <c r="L74" s="338">
        <f>IF(L$10=0,0,L$10/WWP_fec!L$10)</f>
        <v>0.80666771424430395</v>
      </c>
      <c r="M74" s="338">
        <f>IF(M$10=0,0,M$10/WWP_fec!M$10)</f>
        <v>0.83025148358882916</v>
      </c>
      <c r="N74" s="338">
        <f>IF(N$10=0,0,N$10/WWP_fec!N$10)</f>
        <v>0.83577051985805861</v>
      </c>
      <c r="O74" s="338">
        <f>IF(O$10=0,0,O$10/WWP_fec!O$10)</f>
        <v>0.8395012251752586</v>
      </c>
      <c r="P74" s="338">
        <f>IF(P$10=0,0,P$10/WWP_fec!P$10)</f>
        <v>0.82733820913632294</v>
      </c>
      <c r="Q74" s="338">
        <f>IF(Q$10=0,0,Q$10/WWP_fec!Q$10)</f>
        <v>0.83641636839651456</v>
      </c>
      <c r="R74" s="338">
        <f>IF(R$10=0,0,R$10/WWP_fec!R$10)</f>
        <v>0.8449375451641632</v>
      </c>
      <c r="S74" s="338">
        <f>IF(S$10=0,0,S$10/WWP_fec!S$10)</f>
        <v>0.84373496718307894</v>
      </c>
      <c r="T74" s="338">
        <f>IF(T$10=0,0,T$10/WWP_fec!T$10)</f>
        <v>0.83168465791925772</v>
      </c>
      <c r="U74" s="338">
        <f>IF(U$10=0,0,U$10/WWP_fec!U$10)</f>
        <v>0.83239241059469338</v>
      </c>
      <c r="V74" s="338">
        <f>IF(V$10=0,0,V$10/WWP_fec!V$10)</f>
        <v>0.83832076562527469</v>
      </c>
      <c r="W74" s="338">
        <f>IF(W$10=0,0,W$10/WWP_fec!W$10)</f>
        <v>0.83721385972891593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0.45047294055716031</v>
      </c>
      <c r="C75" s="351">
        <f>IF(C$16=0,0,C$16/WWP_fec!C$16)</f>
        <v>0.4553495997213492</v>
      </c>
      <c r="D75" s="351">
        <f>IF(D$16=0,0,D$16/WWP_fec!D$16)</f>
        <v>0.44405151308611579</v>
      </c>
      <c r="E75" s="351">
        <f>IF(E$16=0,0,E$16/WWP_fec!E$16)</f>
        <v>0.42479046741402471</v>
      </c>
      <c r="F75" s="351">
        <f>IF(F$16=0,0,F$16/WWP_fec!F$16)</f>
        <v>0.42664258174962699</v>
      </c>
      <c r="G75" s="351">
        <f>IF(G$16=0,0,G$16/WWP_fec!G$16)</f>
        <v>0.42611411492851203</v>
      </c>
      <c r="H75" s="351">
        <f>IF(H$16=0,0,H$16/WWP_fec!H$16)</f>
        <v>0.42764330147482155</v>
      </c>
      <c r="I75" s="351">
        <f>IF(I$16=0,0,I$16/WWP_fec!I$16)</f>
        <v>0.4297168428339459</v>
      </c>
      <c r="J75" s="351">
        <f>IF(J$16=0,0,J$16/WWP_fec!J$16)</f>
        <v>0.42997155078215377</v>
      </c>
      <c r="K75" s="351">
        <f>IF(K$16=0,0,K$16/WWP_fec!K$16)</f>
        <v>0.42958908836076642</v>
      </c>
      <c r="L75" s="351">
        <f>IF(L$16=0,0,L$16/WWP_fec!L$16)</f>
        <v>0.42300049256706546</v>
      </c>
      <c r="M75" s="351">
        <f>IF(M$16=0,0,M$16/WWP_fec!M$16)</f>
        <v>0.42334513296904219</v>
      </c>
      <c r="N75" s="351">
        <f>IF(N$16=0,0,N$16/WWP_fec!N$16)</f>
        <v>0.42662813841079594</v>
      </c>
      <c r="O75" s="351">
        <f>IF(O$16=0,0,O$16/WWP_fec!O$16)</f>
        <v>0.41908722047118346</v>
      </c>
      <c r="P75" s="351">
        <f>IF(P$16=0,0,P$16/WWP_fec!P$16)</f>
        <v>0.4174002662953501</v>
      </c>
      <c r="Q75" s="351">
        <f>IF(Q$16=0,0,Q$16/WWP_fec!Q$16)</f>
        <v>0.41753969965034976</v>
      </c>
      <c r="R75" s="351">
        <f>IF(R$16=0,0,R$16/WWP_fec!R$16)</f>
        <v>0.41645227060787798</v>
      </c>
      <c r="S75" s="351">
        <f>IF(S$16=0,0,S$16/WWP_fec!S$16)</f>
        <v>0.41686508218067087</v>
      </c>
      <c r="T75" s="351">
        <f>IF(T$16=0,0,T$16/WWP_fec!T$16)</f>
        <v>0.41866883599465393</v>
      </c>
      <c r="U75" s="351">
        <f>IF(U$16=0,0,U$16/WWP_fec!U$16)</f>
        <v>0.41711750053627522</v>
      </c>
      <c r="V75" s="351">
        <f>IF(V$16=0,0,V$16/WWP_fec!V$16)</f>
        <v>0.41804263814356968</v>
      </c>
      <c r="W75" s="351">
        <f>IF(W$16=0,0,W$16/WWP_fec!W$16)</f>
        <v>0.41824050467420898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0.44500966205693132</v>
      </c>
      <c r="C76" s="351">
        <f>IF(C$27=0,0,C$27/WWP_fec!C$27)</f>
        <v>0.44500966205693154</v>
      </c>
      <c r="D76" s="351">
        <f>IF(D$27=0,0,D$27/WWP_fec!D$27)</f>
        <v>0.44500966205693138</v>
      </c>
      <c r="E76" s="351">
        <f>IF(E$27=0,0,E$27/WWP_fec!E$27)</f>
        <v>0.44500966205693138</v>
      </c>
      <c r="F76" s="351">
        <f>IF(F$27=0,0,F$27/WWP_fec!F$27)</f>
        <v>0.44500966205693138</v>
      </c>
      <c r="G76" s="351">
        <f>IF(G$27=0,0,G$27/WWP_fec!G$27)</f>
        <v>0.44500966205693165</v>
      </c>
      <c r="H76" s="351">
        <f>IF(H$27=0,0,H$27/WWP_fec!H$27)</f>
        <v>0.44500966205693143</v>
      </c>
      <c r="I76" s="351">
        <f>IF(I$27=0,0,I$27/WWP_fec!I$27)</f>
        <v>0.44500966205693154</v>
      </c>
      <c r="J76" s="351">
        <f>IF(J$27=0,0,J$27/WWP_fec!J$27)</f>
        <v>0.44500966205693149</v>
      </c>
      <c r="K76" s="351">
        <f>IF(K$27=0,0,K$27/WWP_fec!K$27)</f>
        <v>0.44500966205693171</v>
      </c>
      <c r="L76" s="351">
        <f>IF(L$27=0,0,L$27/WWP_fec!L$27)</f>
        <v>0.44500966205693165</v>
      </c>
      <c r="M76" s="351">
        <f>IF(M$27=0,0,M$27/WWP_fec!M$27)</f>
        <v>0.4450096620569316</v>
      </c>
      <c r="N76" s="351">
        <f>IF(N$27=0,0,N$27/WWP_fec!N$27)</f>
        <v>0.44500966205693171</v>
      </c>
      <c r="O76" s="351">
        <f>IF(O$27=0,0,O$27/WWP_fec!O$27)</f>
        <v>0.44500966205693177</v>
      </c>
      <c r="P76" s="351">
        <f>IF(P$27=0,0,P$27/WWP_fec!P$27)</f>
        <v>0.44500966205693154</v>
      </c>
      <c r="Q76" s="351">
        <f>IF(Q$27=0,0,Q$27/WWP_fec!Q$27)</f>
        <v>0.44500966205693138</v>
      </c>
      <c r="R76" s="351">
        <f>IF(R$27=0,0,R$27/WWP_fec!R$27)</f>
        <v>0.44500966205693171</v>
      </c>
      <c r="S76" s="351">
        <f>IF(S$27=0,0,S$27/WWP_fec!S$27)</f>
        <v>0.44500966205693143</v>
      </c>
      <c r="T76" s="351">
        <f>IF(T$27=0,0,T$27/WWP_fec!T$27)</f>
        <v>0.44500966205693165</v>
      </c>
      <c r="U76" s="351">
        <f>IF(U$27=0,0,U$27/WWP_fec!U$27)</f>
        <v>0.4450096620569316</v>
      </c>
      <c r="V76" s="351">
        <f>IF(V$27=0,0,V$27/WWP_fec!V$27)</f>
        <v>0.44500966205693154</v>
      </c>
      <c r="W76" s="351">
        <f>IF(W$27=0,0,W$27/WWP_fec!W$27)</f>
        <v>0.44500966205693149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0.31210226433275134</v>
      </c>
      <c r="C77" s="351">
        <f>IF(C$28=0,0,C$28/WWP_fec!C$28)</f>
        <v>0.31661145184528183</v>
      </c>
      <c r="D77" s="351">
        <f>IF(D$28=0,0,D$28/WWP_fec!D$28)</f>
        <v>0.32660714698330184</v>
      </c>
      <c r="E77" s="351">
        <f>IF(E$28=0,0,E$28/WWP_fec!E$28)</f>
        <v>0.30195138328198817</v>
      </c>
      <c r="F77" s="351">
        <f>IF(F$28=0,0,F$28/WWP_fec!F$28)</f>
        <v>0.30234800521041993</v>
      </c>
      <c r="G77" s="351">
        <f>IF(G$28=0,0,G$28/WWP_fec!G$28)</f>
        <v>0.30466945682253221</v>
      </c>
      <c r="H77" s="351">
        <f>IF(H$28=0,0,H$28/WWP_fec!H$28)</f>
        <v>0.30739353124003976</v>
      </c>
      <c r="I77" s="351">
        <f>IF(I$28=0,0,I$28/WWP_fec!I$28)</f>
        <v>0.30996158034507498</v>
      </c>
      <c r="J77" s="351">
        <f>IF(J$28=0,0,J$28/WWP_fec!J$28)</f>
        <v>0.30940156384270634</v>
      </c>
      <c r="K77" s="351">
        <f>IF(K$28=0,0,K$28/WWP_fec!K$28)</f>
        <v>0.30890613809295431</v>
      </c>
      <c r="L77" s="351">
        <f>IF(L$28=0,0,L$28/WWP_fec!L$28)</f>
        <v>0.3059505132321288</v>
      </c>
      <c r="M77" s="351">
        <f>IF(M$28=0,0,M$28/WWP_fec!M$28)</f>
        <v>0.30978058920341595</v>
      </c>
      <c r="N77" s="351">
        <f>IF(N$28=0,0,N$28/WWP_fec!N$28)</f>
        <v>0.31445666154238866</v>
      </c>
      <c r="O77" s="351">
        <f>IF(O$28=0,0,O$28/WWP_fec!O$28)</f>
        <v>0.30417302413640218</v>
      </c>
      <c r="P77" s="351">
        <f>IF(P$28=0,0,P$28/WWP_fec!P$28)</f>
        <v>0.29921626690531539</v>
      </c>
      <c r="Q77" s="351">
        <f>IF(Q$28=0,0,Q$28/WWP_fec!Q$28)</f>
        <v>0.30072687564373041</v>
      </c>
      <c r="R77" s="351">
        <f>IF(R$28=0,0,R$28/WWP_fec!R$28)</f>
        <v>0.29083372212040898</v>
      </c>
      <c r="S77" s="351">
        <f>IF(S$28=0,0,S$28/WWP_fec!S$28)</f>
        <v>0.29229035841405571</v>
      </c>
      <c r="T77" s="351">
        <f>IF(T$28=0,0,T$28/WWP_fec!T$28)</f>
        <v>0.30231709731365286</v>
      </c>
      <c r="U77" s="351">
        <f>IF(U$28=0,0,U$28/WWP_fec!U$28)</f>
        <v>0.29475248958640837</v>
      </c>
      <c r="V77" s="351">
        <f>IF(V$28=0,0,V$28/WWP_fec!V$28)</f>
        <v>0.29419081866760216</v>
      </c>
      <c r="W77" s="351">
        <f>IF(W$28=0,0,W$28/WWP_fec!W$28)</f>
        <v>0.29536933258615655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0.51917793906642018</v>
      </c>
      <c r="C78" s="339">
        <f>IF(C$48=0,0,C$48/WWP_fec!C$48)</f>
        <v>0.51917793906642018</v>
      </c>
      <c r="D78" s="339">
        <f>IF(D$48=0,0,D$48/WWP_fec!D$48)</f>
        <v>0.51917793906642029</v>
      </c>
      <c r="E78" s="339">
        <f>IF(E$48=0,0,E$48/WWP_fec!E$48)</f>
        <v>0.51917793906642007</v>
      </c>
      <c r="F78" s="339">
        <f>IF(F$48=0,0,F$48/WWP_fec!F$48)</f>
        <v>0.51917793906641996</v>
      </c>
      <c r="G78" s="339">
        <f>IF(G$48=0,0,G$48/WWP_fec!G$48)</f>
        <v>0.51917793906642018</v>
      </c>
      <c r="H78" s="339">
        <f>IF(H$48=0,0,H$48/WWP_fec!H$48)</f>
        <v>0.51917793906642007</v>
      </c>
      <c r="I78" s="339">
        <f>IF(I$48=0,0,I$48/WWP_fec!I$48)</f>
        <v>0.51917793906642018</v>
      </c>
      <c r="J78" s="339">
        <f>IF(J$48=0,0,J$48/WWP_fec!J$48)</f>
        <v>0.51917793906642018</v>
      </c>
      <c r="K78" s="339">
        <f>IF(K$48=0,0,K$48/WWP_fec!K$48)</f>
        <v>0.51917793906642018</v>
      </c>
      <c r="L78" s="339">
        <f>IF(L$48=0,0,L$48/WWP_fec!L$48)</f>
        <v>0.51917793906642018</v>
      </c>
      <c r="M78" s="339">
        <f>IF(M$48=0,0,M$48/WWP_fec!M$48)</f>
        <v>0.51917793906642018</v>
      </c>
      <c r="N78" s="339">
        <f>IF(N$48=0,0,N$48/WWP_fec!N$48)</f>
        <v>0.51917793906642018</v>
      </c>
      <c r="O78" s="339">
        <f>IF(O$48=0,0,O$48/WWP_fec!O$48)</f>
        <v>0.51917793906642007</v>
      </c>
      <c r="P78" s="339">
        <f>IF(P$48=0,0,P$48/WWP_fec!P$48)</f>
        <v>0.51917793906642007</v>
      </c>
      <c r="Q78" s="339">
        <f>IF(Q$48=0,0,Q$48/WWP_fec!Q$48)</f>
        <v>0.51917793906642007</v>
      </c>
      <c r="R78" s="339">
        <f>IF(R$48=0,0,R$48/WWP_fec!R$48)</f>
        <v>0.51917793906642007</v>
      </c>
      <c r="S78" s="339">
        <f>IF(S$48=0,0,S$48/WWP_fec!S$48)</f>
        <v>0.51917793906642018</v>
      </c>
      <c r="T78" s="339">
        <f>IF(T$48=0,0,T$48/WWP_fec!T$48)</f>
        <v>0.51917793906642007</v>
      </c>
      <c r="U78" s="339">
        <f>IF(U$48=0,0,U$48/WWP_fec!U$48)</f>
        <v>0.51917793906641996</v>
      </c>
      <c r="V78" s="339">
        <f>IF(V$48=0,0,V$48/WWP_fec!V$48)</f>
        <v>0.51917793906642007</v>
      </c>
      <c r="W78" s="339">
        <f>IF(W$48=0,0,W$48/WWP_fec!W$48)</f>
        <v>0.51917793906642018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SI: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69.709768561333519</v>
      </c>
      <c r="C5" s="225">
        <v>55.862789402030657</v>
      </c>
      <c r="D5" s="225">
        <v>14.189519520794169</v>
      </c>
      <c r="E5" s="225">
        <v>14.733103319817991</v>
      </c>
      <c r="F5" s="225">
        <v>13.488237720159971</v>
      </c>
      <c r="G5" s="225">
        <v>10.765259640177611</v>
      </c>
      <c r="H5" s="225">
        <v>19.668959999698149</v>
      </c>
      <c r="I5" s="225">
        <v>24.338338919804158</v>
      </c>
      <c r="J5" s="225">
        <v>18.632968919775958</v>
      </c>
      <c r="K5" s="225">
        <v>10.326151079859059</v>
      </c>
      <c r="L5" s="225">
        <v>14.64425891985691</v>
      </c>
      <c r="M5" s="225">
        <v>10.275661080190771</v>
      </c>
      <c r="N5" s="225">
        <v>10.27566108029694</v>
      </c>
      <c r="O5" s="225">
        <v>5.6813378401447174</v>
      </c>
      <c r="P5" s="225">
        <v>7.8521410799117781</v>
      </c>
      <c r="Q5" s="225">
        <v>6.5898910799297257</v>
      </c>
      <c r="R5" s="225">
        <v>3.1565710829667282</v>
      </c>
      <c r="S5" s="225">
        <v>3.7947373203143888</v>
      </c>
      <c r="T5" s="225">
        <v>8.0311932001408497</v>
      </c>
      <c r="U5" s="225">
        <v>7.6520606399211237</v>
      </c>
      <c r="V5" s="225">
        <v>5.9287957199036301</v>
      </c>
      <c r="W5" s="225">
        <v>6.6288747599373679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1.2865277879218879</v>
      </c>
      <c r="C10" s="262">
        <v>0.67584614912518315</v>
      </c>
      <c r="D10" s="262">
        <v>5.4044770423837082E-2</v>
      </c>
      <c r="E10" s="262">
        <v>0.35880987013669818</v>
      </c>
      <c r="F10" s="262">
        <v>0.32267103190700919</v>
      </c>
      <c r="G10" s="262">
        <v>0.25883077794278031</v>
      </c>
      <c r="H10" s="262">
        <v>0.76698011391028098</v>
      </c>
      <c r="I10" s="262">
        <v>1.1861667916798999</v>
      </c>
      <c r="J10" s="262">
        <v>0.79742213622701574</v>
      </c>
      <c r="K10" s="262">
        <v>0.34898714111865409</v>
      </c>
      <c r="L10" s="262">
        <v>0.57424894032392082</v>
      </c>
      <c r="M10" s="262">
        <v>0.23555021654662789</v>
      </c>
      <c r="N10" s="262">
        <v>0.1552431629544532</v>
      </c>
      <c r="O10" s="262">
        <v>8.958333689833696E-2</v>
      </c>
      <c r="P10" s="262">
        <v>0.26411023722589883</v>
      </c>
      <c r="Q10" s="262">
        <v>0.1434542885536888</v>
      </c>
      <c r="R10" s="262">
        <v>2.2235296632637361E-2</v>
      </c>
      <c r="S10" s="262">
        <v>3.6450199981184803E-2</v>
      </c>
      <c r="T10" s="262">
        <v>0.1966613493755773</v>
      </c>
      <c r="U10" s="262">
        <v>0.1820539239651959</v>
      </c>
      <c r="V10" s="262">
        <v>0.1097182106914599</v>
      </c>
      <c r="W10" s="262">
        <v>0.13589412395518469</v>
      </c>
      <c r="DA10" s="68" t="s">
        <v>2988</v>
      </c>
    </row>
    <row r="11" spans="1:105" ht="12" customHeight="1" x14ac:dyDescent="0.25">
      <c r="A11" s="37" t="s">
        <v>160</v>
      </c>
      <c r="B11" s="228">
        <v>0.80459293314582392</v>
      </c>
      <c r="C11" s="228">
        <v>0.37471692436577902</v>
      </c>
      <c r="D11" s="228">
        <v>1.556560941612503E-2</v>
      </c>
      <c r="E11" s="228">
        <v>0.2185521463916652</v>
      </c>
      <c r="F11" s="228">
        <v>0.19845532077355901</v>
      </c>
      <c r="G11" s="228">
        <v>0.15321810550055809</v>
      </c>
      <c r="H11" s="228">
        <v>0.36927658295751692</v>
      </c>
      <c r="I11" s="228">
        <v>0.30769380062522622</v>
      </c>
      <c r="J11" s="228">
        <v>0.27019054502137257</v>
      </c>
      <c r="K11" s="228">
        <v>0.10668086380032139</v>
      </c>
      <c r="L11" s="228">
        <v>0.24756926259957099</v>
      </c>
      <c r="M11" s="228">
        <v>7.2358459047077009E-2</v>
      </c>
      <c r="N11" s="228">
        <v>4.7689007523178652E-2</v>
      </c>
      <c r="O11" s="228">
        <v>4.9777020081970401E-2</v>
      </c>
      <c r="P11" s="228">
        <v>0.1061726640244232</v>
      </c>
      <c r="Q11" s="228">
        <v>6.8714892712695499E-2</v>
      </c>
      <c r="R11" s="228">
        <v>2.2235296632637361E-2</v>
      </c>
      <c r="S11" s="228">
        <v>3.6450199981184803E-2</v>
      </c>
      <c r="T11" s="228">
        <v>0.10896438027603481</v>
      </c>
      <c r="U11" s="228">
        <v>0.1799328081077872</v>
      </c>
      <c r="V11" s="228">
        <v>9.8634292910838431E-2</v>
      </c>
      <c r="W11" s="228">
        <v>0.10580480550969409</v>
      </c>
      <c r="DA11" s="69" t="s">
        <v>2989</v>
      </c>
    </row>
    <row r="12" spans="1:105" ht="12" customHeight="1" x14ac:dyDescent="0.25">
      <c r="A12" s="37" t="s">
        <v>162</v>
      </c>
      <c r="B12" s="228">
        <v>0.48193485477606401</v>
      </c>
      <c r="C12" s="228">
        <v>0.30112922475940418</v>
      </c>
      <c r="D12" s="228">
        <v>3.8479161007712051E-2</v>
      </c>
      <c r="E12" s="228">
        <v>0.14025772374503301</v>
      </c>
      <c r="F12" s="228">
        <v>0.1242157111334502</v>
      </c>
      <c r="G12" s="228">
        <v>0.10561267244222219</v>
      </c>
      <c r="H12" s="228">
        <v>0.39770353095276401</v>
      </c>
      <c r="I12" s="228">
        <v>0.87847299105467391</v>
      </c>
      <c r="J12" s="228">
        <v>0.52723159120564311</v>
      </c>
      <c r="K12" s="228">
        <v>0.24230627731833271</v>
      </c>
      <c r="L12" s="228">
        <v>0.3266796777243498</v>
      </c>
      <c r="M12" s="228">
        <v>0.16319175749955089</v>
      </c>
      <c r="N12" s="228">
        <v>0.1075541554312745</v>
      </c>
      <c r="O12" s="228">
        <v>3.9806316816366559E-2</v>
      </c>
      <c r="P12" s="228">
        <v>0.15793757320147561</v>
      </c>
      <c r="Q12" s="228">
        <v>7.4739395840993331E-2</v>
      </c>
      <c r="R12" s="228">
        <v>0</v>
      </c>
      <c r="S12" s="228">
        <v>0</v>
      </c>
      <c r="T12" s="228">
        <v>8.7696969099542513E-2</v>
      </c>
      <c r="U12" s="228">
        <v>2.1211158574086868E-3</v>
      </c>
      <c r="V12" s="228">
        <v>1.108391778062149E-2</v>
      </c>
      <c r="W12" s="228">
        <v>3.0089318445490669E-2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56.435383655607843</v>
      </c>
      <c r="C16" s="263">
        <v>45.985552207881263</v>
      </c>
      <c r="D16" s="263">
        <v>11.095194817673571</v>
      </c>
      <c r="E16" s="263">
        <v>7.2777655390419964</v>
      </c>
      <c r="F16" s="263">
        <v>5.7206659434957379</v>
      </c>
      <c r="G16" s="263">
        <v>3.6916053145254941</v>
      </c>
      <c r="H16" s="263">
        <v>9.7894283073106152</v>
      </c>
      <c r="I16" s="263">
        <v>12.787675851073111</v>
      </c>
      <c r="J16" s="263">
        <v>9.3488055778747476</v>
      </c>
      <c r="K16" s="263">
        <v>4.2219106136686912</v>
      </c>
      <c r="L16" s="263">
        <v>6.8506822412954884</v>
      </c>
      <c r="M16" s="263">
        <v>4.865753880119442</v>
      </c>
      <c r="N16" s="263">
        <v>5.7641307812974159</v>
      </c>
      <c r="O16" s="263">
        <v>1.859908091987643</v>
      </c>
      <c r="P16" s="263">
        <v>1.9473737427931861</v>
      </c>
      <c r="Q16" s="263">
        <v>1.7208245097158421</v>
      </c>
      <c r="R16" s="263">
        <v>0.26337222165948998</v>
      </c>
      <c r="S16" s="263">
        <v>0.46650646683050812</v>
      </c>
      <c r="T16" s="263">
        <v>2.7815147377549998</v>
      </c>
      <c r="U16" s="263">
        <v>2.015022195344994</v>
      </c>
      <c r="V16" s="263">
        <v>1.1097080344080781</v>
      </c>
      <c r="W16" s="263">
        <v>1.2807565903097911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2.4931019300607659E-2</v>
      </c>
      <c r="T19" s="231">
        <v>8.1936496598789973E-2</v>
      </c>
      <c r="U19" s="231">
        <v>6.9522543950198634E-2</v>
      </c>
      <c r="V19" s="231">
        <v>4.8342758417612708E-2</v>
      </c>
      <c r="W19" s="231">
        <v>5.4922773716711643E-2</v>
      </c>
      <c r="DA19" s="73" t="s">
        <v>2997</v>
      </c>
    </row>
    <row r="20" spans="1:105" ht="12" customHeight="1" x14ac:dyDescent="0.25">
      <c r="A20" s="46" t="s">
        <v>160</v>
      </c>
      <c r="B20" s="231">
        <v>25.616828548202172</v>
      </c>
      <c r="C20" s="231">
        <v>18.273043729112189</v>
      </c>
      <c r="D20" s="231">
        <v>2.4886748379909411</v>
      </c>
      <c r="E20" s="231">
        <v>2.8930279618376402</v>
      </c>
      <c r="F20" s="231">
        <v>2.6827852984969072</v>
      </c>
      <c r="G20" s="231">
        <v>2.1852917842422501</v>
      </c>
      <c r="H20" s="231">
        <v>4.7132990397898711</v>
      </c>
      <c r="I20" s="231">
        <v>3.3171461310324131</v>
      </c>
      <c r="J20" s="231">
        <v>3.167655824475029</v>
      </c>
      <c r="K20" s="231">
        <v>1.2905835719625789</v>
      </c>
      <c r="L20" s="231">
        <v>2.953454907247743</v>
      </c>
      <c r="M20" s="231">
        <v>1.4947065556956669</v>
      </c>
      <c r="N20" s="231">
        <v>1.770678147510605</v>
      </c>
      <c r="O20" s="231">
        <v>1.0334587396599511</v>
      </c>
      <c r="P20" s="231">
        <v>0.78284681538762257</v>
      </c>
      <c r="Q20" s="231">
        <v>0.82427840083878967</v>
      </c>
      <c r="R20" s="231">
        <v>0.26337222165948998</v>
      </c>
      <c r="S20" s="231">
        <v>0.42520746770591389</v>
      </c>
      <c r="T20" s="231">
        <v>1.4786238049221001</v>
      </c>
      <c r="U20" s="231">
        <v>1.914393086033287</v>
      </c>
      <c r="V20" s="231">
        <v>0.91617753626445397</v>
      </c>
      <c r="W20" s="231">
        <v>0.92602289175757024</v>
      </c>
      <c r="DA20" s="73" t="s">
        <v>2998</v>
      </c>
    </row>
    <row r="21" spans="1:105" ht="12" customHeight="1" x14ac:dyDescent="0.25">
      <c r="A21" s="46" t="s">
        <v>70</v>
      </c>
      <c r="B21" s="231">
        <v>15.47459415819406</v>
      </c>
      <c r="C21" s="231">
        <v>13.027963601444689</v>
      </c>
      <c r="D21" s="231">
        <v>2.4543599693144311</v>
      </c>
      <c r="E21" s="231">
        <v>1.469952822115413</v>
      </c>
      <c r="F21" s="231">
        <v>1.3586911812333511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2.2902068038104378E-3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1.407777302017605E-2</v>
      </c>
      <c r="T22" s="231">
        <v>3.092494401278174E-2</v>
      </c>
      <c r="U22" s="231">
        <v>8.5389770778519034E-3</v>
      </c>
      <c r="V22" s="231">
        <v>4.2233319060299007E-2</v>
      </c>
      <c r="W22" s="231">
        <v>3.6463739954055698E-2</v>
      </c>
      <c r="DA22" s="73" t="s">
        <v>3000</v>
      </c>
    </row>
    <row r="23" spans="1:105" ht="12" customHeight="1" x14ac:dyDescent="0.25">
      <c r="A23" s="46" t="s">
        <v>162</v>
      </c>
      <c r="B23" s="231">
        <v>15.34396094921161</v>
      </c>
      <c r="C23" s="231">
        <v>14.684544877324379</v>
      </c>
      <c r="D23" s="231">
        <v>6.1521600103682008</v>
      </c>
      <c r="E23" s="231">
        <v>1.856625630804394</v>
      </c>
      <c r="F23" s="231">
        <v>1.679189463765479</v>
      </c>
      <c r="G23" s="231">
        <v>1.5063135302832431</v>
      </c>
      <c r="H23" s="231">
        <v>5.0761292675207441</v>
      </c>
      <c r="I23" s="231">
        <v>9.4705297200406999</v>
      </c>
      <c r="J23" s="231">
        <v>6.1811497533997191</v>
      </c>
      <c r="K23" s="231">
        <v>2.9313270417061128</v>
      </c>
      <c r="L23" s="231">
        <v>3.897227334047745</v>
      </c>
      <c r="M23" s="231">
        <v>3.3710473244237762</v>
      </c>
      <c r="N23" s="231">
        <v>3.993452633786811</v>
      </c>
      <c r="O23" s="231">
        <v>0.82644935232769146</v>
      </c>
      <c r="P23" s="231">
        <v>1.164526927405563</v>
      </c>
      <c r="Q23" s="231">
        <v>0.89654610887705233</v>
      </c>
      <c r="R23" s="231">
        <v>0</v>
      </c>
      <c r="S23" s="231">
        <v>0</v>
      </c>
      <c r="T23" s="231">
        <v>1.1900294922213279</v>
      </c>
      <c r="U23" s="231">
        <v>2.2567588283656771E-2</v>
      </c>
      <c r="V23" s="231">
        <v>0.1029544206657127</v>
      </c>
      <c r="W23" s="231">
        <v>0.26334718488145392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1.0581591242845489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11.987857117803795</v>
      </c>
      <c r="C28" s="263">
        <f t="shared" si="0"/>
        <v>9.2013910450242218</v>
      </c>
      <c r="D28" s="263">
        <f t="shared" si="0"/>
        <v>3.0402799326967558</v>
      </c>
      <c r="E28" s="263">
        <f t="shared" si="0"/>
        <v>7.0965279106392947</v>
      </c>
      <c r="F28" s="263">
        <f t="shared" si="0"/>
        <v>7.4449007447572217</v>
      </c>
      <c r="G28" s="263">
        <f t="shared" si="0"/>
        <v>6.8148235477093362</v>
      </c>
      <c r="H28" s="263">
        <f t="shared" si="0"/>
        <v>9.1125515784772535</v>
      </c>
      <c r="I28" s="263">
        <f t="shared" si="0"/>
        <v>10.364496277051146</v>
      </c>
      <c r="J28" s="263">
        <f t="shared" si="0"/>
        <v>8.4867412056741962</v>
      </c>
      <c r="K28" s="263">
        <f t="shared" si="0"/>
        <v>5.7552533250717177</v>
      </c>
      <c r="L28" s="263">
        <f t="shared" si="0"/>
        <v>7.219327738237503</v>
      </c>
      <c r="M28" s="263">
        <f t="shared" si="0"/>
        <v>5.1743569835246941</v>
      </c>
      <c r="N28" s="263">
        <f t="shared" si="0"/>
        <v>4.3562871360450712</v>
      </c>
      <c r="O28" s="263">
        <f t="shared" si="0"/>
        <v>3.7318464112587382</v>
      </c>
      <c r="P28" s="263">
        <f t="shared" si="0"/>
        <v>5.6406570998926941</v>
      </c>
      <c r="Q28" s="263">
        <f t="shared" si="0"/>
        <v>4.7256122816601946</v>
      </c>
      <c r="R28" s="263">
        <f t="shared" si="0"/>
        <v>2.8709635646746001</v>
      </c>
      <c r="S28" s="263">
        <f t="shared" si="0"/>
        <v>3.2917806535026974</v>
      </c>
      <c r="T28" s="263">
        <f t="shared" si="0"/>
        <v>5.0530171130102728</v>
      </c>
      <c r="U28" s="263">
        <f t="shared" si="0"/>
        <v>5.4549845206109326</v>
      </c>
      <c r="V28" s="263">
        <f t="shared" si="0"/>
        <v>4.7093694748040917</v>
      </c>
      <c r="W28" s="263">
        <f t="shared" si="0"/>
        <v>5.2122240456723903</v>
      </c>
      <c r="DA28" s="70"/>
    </row>
    <row r="29" spans="1:105" ht="12" customHeight="1" x14ac:dyDescent="0.25">
      <c r="A29" s="60" t="s">
        <v>2915</v>
      </c>
      <c r="B29" s="331">
        <v>7.415759751269281</v>
      </c>
      <c r="C29" s="331">
        <v>5.4758839512597008</v>
      </c>
      <c r="D29" s="331">
        <v>2.1414057207903041</v>
      </c>
      <c r="E29" s="331">
        <v>6.5069217008478404</v>
      </c>
      <c r="F29" s="331">
        <v>6.9814425382056031</v>
      </c>
      <c r="G29" s="331">
        <v>6.5157491400677454</v>
      </c>
      <c r="H29" s="331">
        <v>8.3194636877867865</v>
      </c>
      <c r="I29" s="331">
        <v>9.3285061712768105</v>
      </c>
      <c r="J29" s="331">
        <v>7.7293502464192034</v>
      </c>
      <c r="K29" s="331">
        <v>5.4132163768285091</v>
      </c>
      <c r="L29" s="331">
        <v>6.6643215664795221</v>
      </c>
      <c r="M29" s="331">
        <v>4.7801592469192729</v>
      </c>
      <c r="N29" s="331">
        <v>3.8893076373965898</v>
      </c>
      <c r="O29" s="331">
        <v>3.5811664594528652</v>
      </c>
      <c r="P29" s="331">
        <v>5.4828911420068307</v>
      </c>
      <c r="Q29" s="331">
        <v>4.5862001487126758</v>
      </c>
      <c r="R29" s="331">
        <v>2.8496265352602879</v>
      </c>
      <c r="S29" s="331">
        <v>3.2539867580720752</v>
      </c>
      <c r="T29" s="331">
        <v>4.8276734476766023</v>
      </c>
      <c r="U29" s="331">
        <v>5.291738041609988</v>
      </c>
      <c r="V29" s="331">
        <v>4.6194667780721774</v>
      </c>
      <c r="W29" s="331">
        <v>5.108463896375607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0.17931048092061569</v>
      </c>
      <c r="T31" s="297">
        <v>0.14381012026059109</v>
      </c>
      <c r="U31" s="297">
        <v>0.18335318592322611</v>
      </c>
      <c r="V31" s="297">
        <v>0.2092019260594617</v>
      </c>
      <c r="W31" s="297">
        <v>0.22548631259949381</v>
      </c>
      <c r="DA31" s="122" t="s">
        <v>3008</v>
      </c>
    </row>
    <row r="32" spans="1:105" ht="12" customHeight="1" x14ac:dyDescent="0.25">
      <c r="A32" s="59" t="s">
        <v>160</v>
      </c>
      <c r="B32" s="297">
        <v>3.3661195122228409</v>
      </c>
      <c r="C32" s="297">
        <v>2.1759240042302488</v>
      </c>
      <c r="D32" s="297">
        <v>0.48032167283549498</v>
      </c>
      <c r="E32" s="297">
        <v>3.026671652626602</v>
      </c>
      <c r="F32" s="297">
        <v>3.2740438943291501</v>
      </c>
      <c r="G32" s="297">
        <v>3.8570789265980241</v>
      </c>
      <c r="H32" s="297">
        <v>4.0055577282208672</v>
      </c>
      <c r="I32" s="297">
        <v>2.4198312902782959</v>
      </c>
      <c r="J32" s="297">
        <v>2.618935769230446</v>
      </c>
      <c r="K32" s="297">
        <v>1.6547503646324</v>
      </c>
      <c r="L32" s="297">
        <v>2.8731113983581631</v>
      </c>
      <c r="M32" s="297">
        <v>1.4684128173503319</v>
      </c>
      <c r="N32" s="297">
        <v>1.1947529131068999</v>
      </c>
      <c r="O32" s="297">
        <v>1.9898766996295409</v>
      </c>
      <c r="P32" s="297">
        <v>2.2041294772109379</v>
      </c>
      <c r="Q32" s="297">
        <v>2.1967990943665381</v>
      </c>
      <c r="R32" s="297">
        <v>2.8496265352602879</v>
      </c>
      <c r="S32" s="297">
        <v>3.0582045044394262</v>
      </c>
      <c r="T32" s="297">
        <v>2.5951935466223008</v>
      </c>
      <c r="U32" s="297">
        <v>5.0488669068991534</v>
      </c>
      <c r="V32" s="297">
        <v>3.964732495055689</v>
      </c>
      <c r="W32" s="297">
        <v>3.801801568182642</v>
      </c>
      <c r="DA32" s="122" t="s">
        <v>3009</v>
      </c>
    </row>
    <row r="33" spans="1:105" ht="12" customHeight="1" x14ac:dyDescent="0.25">
      <c r="A33" s="59" t="s">
        <v>70</v>
      </c>
      <c r="B33" s="297">
        <v>2.0334028953510841</v>
      </c>
      <c r="C33" s="297">
        <v>1.551348486156048</v>
      </c>
      <c r="D33" s="297">
        <v>0.47369880074540799</v>
      </c>
      <c r="E33" s="297">
        <v>1.5378574269186001</v>
      </c>
      <c r="F33" s="297">
        <v>1.6581328996726801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1.6471772712032939E-2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2.016237343695356</v>
      </c>
      <c r="C34" s="297">
        <v>1.748611460873404</v>
      </c>
      <c r="D34" s="297">
        <v>1.1873852472094011</v>
      </c>
      <c r="E34" s="297">
        <v>1.9423926213026379</v>
      </c>
      <c r="F34" s="297">
        <v>2.0492657442037729</v>
      </c>
      <c r="G34" s="297">
        <v>2.6586702134697222</v>
      </c>
      <c r="H34" s="297">
        <v>4.3139059595659193</v>
      </c>
      <c r="I34" s="297">
        <v>6.9086748809985146</v>
      </c>
      <c r="J34" s="297">
        <v>5.1104144771887574</v>
      </c>
      <c r="K34" s="297">
        <v>3.7584660121961089</v>
      </c>
      <c r="L34" s="297">
        <v>3.7912101681213599</v>
      </c>
      <c r="M34" s="297">
        <v>3.3117464295689412</v>
      </c>
      <c r="N34" s="297">
        <v>2.6945547242896901</v>
      </c>
      <c r="O34" s="297">
        <v>1.5912897598233231</v>
      </c>
      <c r="P34" s="297">
        <v>3.2787616647958928</v>
      </c>
      <c r="Q34" s="297">
        <v>2.3894010543461381</v>
      </c>
      <c r="R34" s="297">
        <v>0</v>
      </c>
      <c r="S34" s="297">
        <v>0</v>
      </c>
      <c r="T34" s="297">
        <v>2.08866978079371</v>
      </c>
      <c r="U34" s="297">
        <v>5.9517948787607827E-2</v>
      </c>
      <c r="V34" s="297">
        <v>0.44553235695702648</v>
      </c>
      <c r="W34" s="297">
        <v>1.081176015593472</v>
      </c>
      <c r="DA34" s="122" t="s">
        <v>3011</v>
      </c>
    </row>
    <row r="35" spans="1:105" ht="12" customHeight="1" x14ac:dyDescent="0.25">
      <c r="A35" s="60" t="s">
        <v>2922</v>
      </c>
      <c r="B35" s="331">
        <v>4.572097366534515</v>
      </c>
      <c r="C35" s="331">
        <v>3.7255070937645209</v>
      </c>
      <c r="D35" s="331">
        <v>0.89887421190645167</v>
      </c>
      <c r="E35" s="331">
        <v>0.58960620979145462</v>
      </c>
      <c r="F35" s="331">
        <v>0.46345820655161879</v>
      </c>
      <c r="G35" s="331">
        <v>0.29907440764159082</v>
      </c>
      <c r="H35" s="331">
        <v>0.79308789069046703</v>
      </c>
      <c r="I35" s="331">
        <v>1.035990105774335</v>
      </c>
      <c r="J35" s="331">
        <v>0.75739095925499189</v>
      </c>
      <c r="K35" s="331">
        <v>0.34203694824320841</v>
      </c>
      <c r="L35" s="331">
        <v>0.55500617175798128</v>
      </c>
      <c r="M35" s="331">
        <v>0.39419773660542129</v>
      </c>
      <c r="N35" s="331">
        <v>0.46697949864848132</v>
      </c>
      <c r="O35" s="331">
        <v>0.1506799518058729</v>
      </c>
      <c r="P35" s="331">
        <v>0.1577659578858637</v>
      </c>
      <c r="Q35" s="331">
        <v>0.13941213294751911</v>
      </c>
      <c r="R35" s="331">
        <v>2.133702941431221E-2</v>
      </c>
      <c r="S35" s="331">
        <v>3.7793895430622171E-2</v>
      </c>
      <c r="T35" s="331">
        <v>0.2253436653336702</v>
      </c>
      <c r="U35" s="331">
        <v>0.16324647900094469</v>
      </c>
      <c r="V35" s="331">
        <v>8.9902696731914686E-2</v>
      </c>
      <c r="W35" s="331">
        <v>0.1037601492967834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2.0197797960394091E-3</v>
      </c>
      <c r="T38" s="231">
        <v>6.6380631450738206E-3</v>
      </c>
      <c r="U38" s="231">
        <v>5.6323501236249301E-3</v>
      </c>
      <c r="V38" s="231">
        <v>3.9164755182845004E-3</v>
      </c>
      <c r="W38" s="231">
        <v>4.4495536808137918E-3</v>
      </c>
      <c r="DA38" s="73" t="s">
        <v>3015</v>
      </c>
    </row>
    <row r="39" spans="1:105" ht="12" customHeight="1" x14ac:dyDescent="0.25">
      <c r="A39" s="64" t="s">
        <v>160</v>
      </c>
      <c r="B39" s="231">
        <v>2.0753404470311092</v>
      </c>
      <c r="C39" s="231">
        <v>1.480385703095014</v>
      </c>
      <c r="D39" s="231">
        <v>0.20161931993543639</v>
      </c>
      <c r="E39" s="231">
        <v>0.23437787906867949</v>
      </c>
      <c r="F39" s="231">
        <v>0.21734512647397211</v>
      </c>
      <c r="G39" s="231">
        <v>0.17704082376430669</v>
      </c>
      <c r="H39" s="231">
        <v>0.38184664888641329</v>
      </c>
      <c r="I39" s="231">
        <v>0.26873769801326408</v>
      </c>
      <c r="J39" s="231">
        <v>0.25662678119724042</v>
      </c>
      <c r="K39" s="231">
        <v>0.10455627956161651</v>
      </c>
      <c r="L39" s="231">
        <v>0.2392733517328367</v>
      </c>
      <c r="M39" s="231">
        <v>0.12109324796552461</v>
      </c>
      <c r="N39" s="231">
        <v>0.14345101195053181</v>
      </c>
      <c r="O39" s="231">
        <v>8.3725380708948596E-2</v>
      </c>
      <c r="P39" s="231">
        <v>6.3422123341550438E-2</v>
      </c>
      <c r="Q39" s="231">
        <v>6.6778692048314395E-2</v>
      </c>
      <c r="R39" s="231">
        <v>2.133702941431221E-2</v>
      </c>
      <c r="S39" s="231">
        <v>3.4448068169300718E-2</v>
      </c>
      <c r="T39" s="231">
        <v>0.1197903082547364</v>
      </c>
      <c r="U39" s="231">
        <v>0.15509403888485709</v>
      </c>
      <c r="V39" s="231">
        <v>7.4223875687545765E-2</v>
      </c>
      <c r="W39" s="231">
        <v>7.5021494504091207E-2</v>
      </c>
      <c r="DA39" s="73" t="s">
        <v>3016</v>
      </c>
    </row>
    <row r="40" spans="1:105" ht="12" customHeight="1" x14ac:dyDescent="0.25">
      <c r="A40" s="64" t="s">
        <v>70</v>
      </c>
      <c r="B40" s="231">
        <v>1.2536700668258689</v>
      </c>
      <c r="C40" s="231">
        <v>1.0554569529811979</v>
      </c>
      <c r="D40" s="231">
        <v>0.19883931011630829</v>
      </c>
      <c r="E40" s="231">
        <v>0.1190878309242438</v>
      </c>
      <c r="F40" s="231">
        <v>0.1100739991342895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1.8554048574241671E-4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1.1405069795396309E-3</v>
      </c>
      <c r="T41" s="231">
        <v>2.50537598794222E-3</v>
      </c>
      <c r="U41" s="231">
        <v>6.9178292201909849E-4</v>
      </c>
      <c r="V41" s="231">
        <v>3.421520938600328E-3</v>
      </c>
      <c r="W41" s="231">
        <v>2.954100045377672E-3</v>
      </c>
      <c r="DA41" s="73" t="s">
        <v>3018</v>
      </c>
    </row>
    <row r="42" spans="1:105" ht="12" customHeight="1" x14ac:dyDescent="0.25">
      <c r="A42" s="64" t="s">
        <v>162</v>
      </c>
      <c r="B42" s="231">
        <v>1.243086852677536</v>
      </c>
      <c r="C42" s="231">
        <v>1.189664437688309</v>
      </c>
      <c r="D42" s="231">
        <v>0.49841558185470702</v>
      </c>
      <c r="E42" s="231">
        <v>0.15041402409953761</v>
      </c>
      <c r="F42" s="231">
        <v>0.1360390809433572</v>
      </c>
      <c r="G42" s="231">
        <v>0.12203358387728409</v>
      </c>
      <c r="H42" s="231">
        <v>0.41124124180405358</v>
      </c>
      <c r="I42" s="231">
        <v>0.76725240776107118</v>
      </c>
      <c r="J42" s="231">
        <v>0.50076417805775142</v>
      </c>
      <c r="K42" s="231">
        <v>0.2374806686815919</v>
      </c>
      <c r="L42" s="231">
        <v>0.31573282002514458</v>
      </c>
      <c r="M42" s="231">
        <v>0.27310448863989678</v>
      </c>
      <c r="N42" s="231">
        <v>0.32352848669794948</v>
      </c>
      <c r="O42" s="231">
        <v>6.6954571096924279E-2</v>
      </c>
      <c r="P42" s="231">
        <v>9.4343834544313249E-2</v>
      </c>
      <c r="Q42" s="231">
        <v>7.2633440899204718E-2</v>
      </c>
      <c r="R42" s="231">
        <v>0</v>
      </c>
      <c r="S42" s="231">
        <v>0</v>
      </c>
      <c r="T42" s="231">
        <v>9.6409917945917759E-2</v>
      </c>
      <c r="U42" s="231">
        <v>1.828307070443552E-3</v>
      </c>
      <c r="V42" s="231">
        <v>8.3408245874840858E-3</v>
      </c>
      <c r="W42" s="231">
        <v>2.1335001066500769E-2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8.5726475698993748E-2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1.0000000000000002</v>
      </c>
      <c r="D52" s="234">
        <f t="shared" si="1"/>
        <v>0.99999999999999967</v>
      </c>
      <c r="E52" s="234">
        <f t="shared" si="1"/>
        <v>0.99999999999999989</v>
      </c>
      <c r="F52" s="234">
        <f t="shared" si="1"/>
        <v>0.99999999999999989</v>
      </c>
      <c r="G52" s="234">
        <f t="shared" si="1"/>
        <v>1</v>
      </c>
      <c r="H52" s="234">
        <f t="shared" si="1"/>
        <v>1</v>
      </c>
      <c r="I52" s="234">
        <f t="shared" si="1"/>
        <v>1</v>
      </c>
      <c r="J52" s="234">
        <f t="shared" si="1"/>
        <v>1</v>
      </c>
      <c r="K52" s="234">
        <f t="shared" si="1"/>
        <v>1.0000000000000002</v>
      </c>
      <c r="L52" s="234">
        <f t="shared" si="1"/>
        <v>1.0000000000000002</v>
      </c>
      <c r="M52" s="234">
        <f t="shared" si="1"/>
        <v>0.99999999999999933</v>
      </c>
      <c r="N52" s="234">
        <f t="shared" si="1"/>
        <v>1</v>
      </c>
      <c r="O52" s="234">
        <f t="shared" si="1"/>
        <v>1</v>
      </c>
      <c r="P52" s="234">
        <f t="shared" si="1"/>
        <v>1.0000000000000002</v>
      </c>
      <c r="Q52" s="234">
        <f t="shared" si="1"/>
        <v>1</v>
      </c>
      <c r="R52" s="234">
        <f t="shared" si="1"/>
        <v>0.99999999999999978</v>
      </c>
      <c r="S52" s="234">
        <f t="shared" si="1"/>
        <v>1.0000000000000004</v>
      </c>
      <c r="T52" s="234">
        <f t="shared" si="1"/>
        <v>1</v>
      </c>
      <c r="U52" s="234">
        <f t="shared" si="1"/>
        <v>0.99999999999999989</v>
      </c>
      <c r="V52" s="234">
        <f t="shared" si="1"/>
        <v>1</v>
      </c>
      <c r="W52" s="234">
        <f t="shared" si="1"/>
        <v>0.99999999999999978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1.8455487867384726E-2</v>
      </c>
      <c r="C57" s="302">
        <f t="shared" si="6"/>
        <v>1.2098324418805618E-2</v>
      </c>
      <c r="D57" s="302">
        <f t="shared" si="6"/>
        <v>3.8087808642594733E-3</v>
      </c>
      <c r="E57" s="302">
        <f t="shared" si="6"/>
        <v>2.4353991304333758E-2</v>
      </c>
      <c r="F57" s="302">
        <f t="shared" si="6"/>
        <v>2.3922401028322202E-2</v>
      </c>
      <c r="G57" s="302">
        <f t="shared" si="6"/>
        <v>2.4043152380346117E-2</v>
      </c>
      <c r="H57" s="302">
        <f t="shared" si="6"/>
        <v>3.8994441695038858E-2</v>
      </c>
      <c r="I57" s="302">
        <f t="shared" si="6"/>
        <v>4.8736554930407079E-2</v>
      </c>
      <c r="J57" s="302">
        <f t="shared" si="6"/>
        <v>4.2796300453261521E-2</v>
      </c>
      <c r="K57" s="302">
        <f t="shared" si="6"/>
        <v>3.3796439585253232E-2</v>
      </c>
      <c r="L57" s="302">
        <f t="shared" si="6"/>
        <v>3.9213246874873736E-2</v>
      </c>
      <c r="M57" s="302">
        <f t="shared" si="6"/>
        <v>2.2923120440466575E-2</v>
      </c>
      <c r="N57" s="302">
        <f t="shared" si="6"/>
        <v>1.5107851625441803E-2</v>
      </c>
      <c r="O57" s="302">
        <f t="shared" si="6"/>
        <v>1.5768000322975873E-2</v>
      </c>
      <c r="P57" s="302">
        <f t="shared" si="6"/>
        <v>3.3635442172782026E-2</v>
      </c>
      <c r="Q57" s="302">
        <f t="shared" si="6"/>
        <v>2.1768840609611196E-2</v>
      </c>
      <c r="R57" s="302">
        <f t="shared" si="6"/>
        <v>7.0441298637695634E-3</v>
      </c>
      <c r="S57" s="302">
        <f t="shared" si="6"/>
        <v>9.605460643100576E-3</v>
      </c>
      <c r="T57" s="302">
        <f t="shared" si="6"/>
        <v>2.4487189446784605E-2</v>
      </c>
      <c r="U57" s="302">
        <f t="shared" si="6"/>
        <v>2.3791489970088956E-2</v>
      </c>
      <c r="V57" s="302">
        <f t="shared" si="6"/>
        <v>1.8505986017214864E-2</v>
      </c>
      <c r="W57" s="302">
        <f t="shared" si="6"/>
        <v>2.0500330580460184E-2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0.80957640256621533</v>
      </c>
      <c r="C58" s="303">
        <f t="shared" si="7"/>
        <v>0.82318754040251441</v>
      </c>
      <c r="D58" s="303">
        <f t="shared" si="7"/>
        <v>0.781928859635734</v>
      </c>
      <c r="E58" s="303">
        <f t="shared" si="7"/>
        <v>0.4939736986200613</v>
      </c>
      <c r="F58" s="303">
        <f t="shared" si="7"/>
        <v>0.42412256235263701</v>
      </c>
      <c r="G58" s="303">
        <f t="shared" si="7"/>
        <v>0.34291837242344375</v>
      </c>
      <c r="H58" s="303">
        <f t="shared" si="7"/>
        <v>0.49770950306782102</v>
      </c>
      <c r="I58" s="303">
        <f t="shared" si="7"/>
        <v>0.5254128432186369</v>
      </c>
      <c r="J58" s="303">
        <f t="shared" si="7"/>
        <v>0.50173461986256329</v>
      </c>
      <c r="K58" s="303">
        <f t="shared" si="7"/>
        <v>0.40885617312954475</v>
      </c>
      <c r="L58" s="303">
        <f t="shared" si="7"/>
        <v>0.46780668648287099</v>
      </c>
      <c r="M58" s="303">
        <f t="shared" si="7"/>
        <v>0.47352222325622945</v>
      </c>
      <c r="N58" s="303">
        <f t="shared" si="7"/>
        <v>0.56094987332249069</v>
      </c>
      <c r="O58" s="303">
        <f t="shared" si="7"/>
        <v>0.32737150022049499</v>
      </c>
      <c r="P58" s="303">
        <f t="shared" si="7"/>
        <v>0.24800544500851807</v>
      </c>
      <c r="Q58" s="303">
        <f t="shared" si="7"/>
        <v>0.26113094872794057</v>
      </c>
      <c r="R58" s="303">
        <f t="shared" si="7"/>
        <v>8.3436176387942304E-2</v>
      </c>
      <c r="S58" s="303">
        <f t="shared" si="7"/>
        <v>0.12293511446316888</v>
      </c>
      <c r="T58" s="303">
        <f t="shared" si="7"/>
        <v>0.34633891483350421</v>
      </c>
      <c r="U58" s="303">
        <f t="shared" si="7"/>
        <v>0.26333066217909173</v>
      </c>
      <c r="V58" s="303">
        <f t="shared" si="7"/>
        <v>0.1871725872899726</v>
      </c>
      <c r="W58" s="303">
        <f t="shared" si="7"/>
        <v>0.19320874759170922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0.1719681095664001</v>
      </c>
      <c r="C60" s="303">
        <f t="shared" si="9"/>
        <v>0.16471413517868022</v>
      </c>
      <c r="D60" s="303">
        <f t="shared" si="9"/>
        <v>0.21426235950000619</v>
      </c>
      <c r="E60" s="303">
        <f t="shared" si="9"/>
        <v>0.48167231007560485</v>
      </c>
      <c r="F60" s="303">
        <f t="shared" si="9"/>
        <v>0.55195503661904066</v>
      </c>
      <c r="G60" s="303">
        <f t="shared" si="9"/>
        <v>0.63303847519621015</v>
      </c>
      <c r="H60" s="303">
        <f t="shared" si="9"/>
        <v>0.46329605523714013</v>
      </c>
      <c r="I60" s="303">
        <f t="shared" si="9"/>
        <v>0.42585060185095591</v>
      </c>
      <c r="J60" s="303">
        <f t="shared" si="9"/>
        <v>0.45546907968417522</v>
      </c>
      <c r="K60" s="303">
        <f t="shared" si="9"/>
        <v>0.55734738728520239</v>
      </c>
      <c r="L60" s="303">
        <f t="shared" si="9"/>
        <v>0.49298006664225547</v>
      </c>
      <c r="M60" s="303">
        <f t="shared" si="9"/>
        <v>0.50355465630330332</v>
      </c>
      <c r="N60" s="303">
        <f t="shared" si="9"/>
        <v>0.42394227505206755</v>
      </c>
      <c r="O60" s="303">
        <f t="shared" si="9"/>
        <v>0.65686049945652925</v>
      </c>
      <c r="P60" s="303">
        <f t="shared" si="9"/>
        <v>0.71835911281870002</v>
      </c>
      <c r="Q60" s="303">
        <f t="shared" si="9"/>
        <v>0.71710021066244822</v>
      </c>
      <c r="R60" s="303">
        <f t="shared" si="9"/>
        <v>0.90951969374828789</v>
      </c>
      <c r="S60" s="303">
        <f t="shared" si="9"/>
        <v>0.86745942489373096</v>
      </c>
      <c r="T60" s="303">
        <f t="shared" si="9"/>
        <v>0.62917389571971116</v>
      </c>
      <c r="U60" s="303">
        <f t="shared" si="9"/>
        <v>0.7128778478508192</v>
      </c>
      <c r="V60" s="303">
        <f t="shared" si="9"/>
        <v>0.79432142669281247</v>
      </c>
      <c r="W60" s="303">
        <f t="shared" si="9"/>
        <v>0.78629092182783034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0.10638049593787692</v>
      </c>
      <c r="C61" s="304">
        <f t="shared" si="10"/>
        <v>9.8023818894024797E-2</v>
      </c>
      <c r="D61" s="304">
        <f t="shared" si="10"/>
        <v>0.15091460409580185</v>
      </c>
      <c r="E61" s="304">
        <f t="shared" si="10"/>
        <v>0.44165316427905327</v>
      </c>
      <c r="F61" s="304">
        <f t="shared" si="10"/>
        <v>0.51759486176395797</v>
      </c>
      <c r="G61" s="304">
        <f t="shared" si="10"/>
        <v>0.60525703585912261</v>
      </c>
      <c r="H61" s="304">
        <f t="shared" si="10"/>
        <v>0.42297425425210389</v>
      </c>
      <c r="I61" s="304">
        <f t="shared" si="10"/>
        <v>0.38328442224486342</v>
      </c>
      <c r="J61" s="304">
        <f t="shared" si="10"/>
        <v>0.41482118494899206</v>
      </c>
      <c r="K61" s="304">
        <f t="shared" si="10"/>
        <v>0.52422401483035375</v>
      </c>
      <c r="L61" s="304">
        <f t="shared" si="10"/>
        <v>0.45508083426762025</v>
      </c>
      <c r="M61" s="304">
        <f t="shared" si="10"/>
        <v>0.46519238126045004</v>
      </c>
      <c r="N61" s="304">
        <f t="shared" si="10"/>
        <v>0.37849707254885434</v>
      </c>
      <c r="O61" s="304">
        <f t="shared" si="10"/>
        <v>0.63033858577254476</v>
      </c>
      <c r="P61" s="304">
        <f t="shared" si="10"/>
        <v>0.6982670186649822</v>
      </c>
      <c r="Q61" s="304">
        <f t="shared" si="10"/>
        <v>0.69594475736943184</v>
      </c>
      <c r="R61" s="304">
        <f t="shared" si="10"/>
        <v>0.90276013445008307</v>
      </c>
      <c r="S61" s="304">
        <f t="shared" si="10"/>
        <v>0.85749986979401427</v>
      </c>
      <c r="T61" s="304">
        <f t="shared" si="10"/>
        <v>0.601115342062987</v>
      </c>
      <c r="U61" s="304">
        <f t="shared" si="10"/>
        <v>0.69154418536658835</v>
      </c>
      <c r="V61" s="304">
        <f t="shared" si="10"/>
        <v>0.77915769007930413</v>
      </c>
      <c r="W61" s="304">
        <f t="shared" si="10"/>
        <v>0.77063816731753643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6.5587613628523181E-2</v>
      </c>
      <c r="C62" s="304">
        <f t="shared" si="11"/>
        <v>6.669031628465541E-2</v>
      </c>
      <c r="D62" s="304">
        <f t="shared" si="11"/>
        <v>6.3347755404204328E-2</v>
      </c>
      <c r="E62" s="304">
        <f t="shared" si="11"/>
        <v>4.0019145796551601E-2</v>
      </c>
      <c r="F62" s="304">
        <f t="shared" si="11"/>
        <v>3.4360174855082713E-2</v>
      </c>
      <c r="G62" s="304">
        <f t="shared" si="11"/>
        <v>2.7781439337087512E-2</v>
      </c>
      <c r="H62" s="304">
        <f t="shared" si="11"/>
        <v>4.0321800985036231E-2</v>
      </c>
      <c r="I62" s="304">
        <f t="shared" si="11"/>
        <v>4.2566179606092498E-2</v>
      </c>
      <c r="J62" s="304">
        <f t="shared" si="11"/>
        <v>4.064789473518312E-2</v>
      </c>
      <c r="K62" s="304">
        <f t="shared" si="11"/>
        <v>3.3123372454848574E-2</v>
      </c>
      <c r="L62" s="304">
        <f t="shared" si="11"/>
        <v>3.7899232374635203E-2</v>
      </c>
      <c r="M62" s="304">
        <f t="shared" si="11"/>
        <v>3.8362275042853292E-2</v>
      </c>
      <c r="N62" s="304">
        <f t="shared" si="11"/>
        <v>4.5445202503213232E-2</v>
      </c>
      <c r="O62" s="304">
        <f t="shared" si="11"/>
        <v>2.652191368398446E-2</v>
      </c>
      <c r="P62" s="304">
        <f t="shared" si="11"/>
        <v>2.0092094153717915E-2</v>
      </c>
      <c r="Q62" s="304">
        <f t="shared" si="11"/>
        <v>2.1155453293016459E-2</v>
      </c>
      <c r="R62" s="304">
        <f t="shared" si="11"/>
        <v>6.7595592982048211E-3</v>
      </c>
      <c r="S62" s="304">
        <f t="shared" si="11"/>
        <v>9.9595550997166257E-3</v>
      </c>
      <c r="T62" s="304">
        <f t="shared" si="11"/>
        <v>2.8058553656724154E-2</v>
      </c>
      <c r="U62" s="304">
        <f t="shared" si="11"/>
        <v>2.1333662484230836E-2</v>
      </c>
      <c r="V62" s="304">
        <f t="shared" si="11"/>
        <v>1.516373661350842E-2</v>
      </c>
      <c r="W62" s="304">
        <f t="shared" si="11"/>
        <v>1.5652754510293954E-2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1.4857524719669342</v>
      </c>
      <c r="C69" s="324">
        <f>IF(C$5=0,0,C$5/WWP_fec!C$5)</f>
        <v>1.4346217509249339</v>
      </c>
      <c r="D69" s="324">
        <f>IF(D$5=0,0,D$5/WWP_fec!D$5)</f>
        <v>0.58588580810902335</v>
      </c>
      <c r="E69" s="324">
        <f>IF(E$5=0,0,E$5/WWP_fec!E$5)</f>
        <v>0.28234800326513526</v>
      </c>
      <c r="F69" s="324">
        <f>IF(F$5=0,0,F$5/WWP_fec!F$5)</f>
        <v>0.23084877250894809</v>
      </c>
      <c r="G69" s="324">
        <f>IF(G$5=0,0,G$5/WWP_fec!G$5)</f>
        <v>0.16877724043114459</v>
      </c>
      <c r="H69" s="324">
        <f>IF(H$5=0,0,H$5/WWP_fec!H$5)</f>
        <v>0.29216612252008695</v>
      </c>
      <c r="I69" s="324">
        <f>IF(I$5=0,0,I$5/WWP_fec!I$5)</f>
        <v>0.32397447809283825</v>
      </c>
      <c r="J69" s="324">
        <f>IF(J$5=0,0,J$5/WWP_fec!J$5)</f>
        <v>0.29242247352021233</v>
      </c>
      <c r="K69" s="324">
        <f>IF(K$5=0,0,K$5/WWP_fec!K$5)</f>
        <v>0.2031462179130073</v>
      </c>
      <c r="L69" s="324">
        <f>IF(L$5=0,0,L$5/WWP_fec!L$5)</f>
        <v>0.26140508349285962</v>
      </c>
      <c r="M69" s="324">
        <f>IF(M$5=0,0,M$5/WWP_fec!M$5)</f>
        <v>0.22592110425999617</v>
      </c>
      <c r="N69" s="324">
        <f>IF(N$5=0,0,N$5/WWP_fec!N$5)</f>
        <v>0.2704947620870144</v>
      </c>
      <c r="O69" s="324">
        <f>IF(O$5=0,0,O$5/WWP_fec!O$5)</f>
        <v>0.14684896838698747</v>
      </c>
      <c r="P69" s="324">
        <f>IF(P$5=0,0,P$5/WWP_fec!P$5)</f>
        <v>0.12933380460848654</v>
      </c>
      <c r="Q69" s="324">
        <f>IF(Q$5=0,0,Q$5/WWP_fec!Q$5)</f>
        <v>0.12705178733465078</v>
      </c>
      <c r="R69" s="324">
        <f>IF(R$5=0,0,R$5/WWP_fec!R$5)</f>
        <v>6.4581421731785438E-2</v>
      </c>
      <c r="S69" s="324">
        <f>IF(S$5=0,0,S$5/WWP_fec!S$5)</f>
        <v>8.0811386185948436E-2</v>
      </c>
      <c r="T69" s="324">
        <f>IF(T$5=0,0,T$5/WWP_fec!T$5)</f>
        <v>0.16950363935205454</v>
      </c>
      <c r="U69" s="324">
        <f>IF(U$5=0,0,U$5/WWP_fec!U$5)</f>
        <v>0.15078961142947633</v>
      </c>
      <c r="V69" s="324">
        <f>IF(V$5=0,0,V$5/WWP_fec!V$5)</f>
        <v>0.10994867749881883</v>
      </c>
      <c r="W69" s="324">
        <f>IF(W$5=0,0,W$5/WWP_fec!W$5)</f>
        <v>0.11043392621687123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1.2703658547783567</v>
      </c>
      <c r="C74" s="338">
        <f>IF(C$10=0,0,C$10/WWP_fec!C$10)</f>
        <v>0.71498603634783331</v>
      </c>
      <c r="D74" s="338">
        <f>IF(D$10=0,0,D$10/WWP_fec!D$10)</f>
        <v>5.8178419682697526E-2</v>
      </c>
      <c r="E74" s="338">
        <f>IF(E$10=0,0,E$10/WWP_fec!E$10)</f>
        <v>0.34261670036532138</v>
      </c>
      <c r="F74" s="338">
        <f>IF(F$10=0,0,F$10/WWP_fec!F$10)</f>
        <v>0.27048694793853556</v>
      </c>
      <c r="G74" s="338">
        <f>IF(G$10=0,0,G$10/WWP_fec!G$10)</f>
        <v>0.19483893023165133</v>
      </c>
      <c r="H74" s="338">
        <f>IF(H$10=0,0,H$10/WWP_fec!H$10)</f>
        <v>0.59829607970810739</v>
      </c>
      <c r="I74" s="338">
        <f>IF(I$10=0,0,I$10/WWP_fec!I$10)</f>
        <v>0.88689807390122732</v>
      </c>
      <c r="J74" s="338">
        <f>IF(J$10=0,0,J$10/WWP_fec!J$10)</f>
        <v>0.67863030085964671</v>
      </c>
      <c r="K74" s="338">
        <f>IF(K$10=0,0,K$10/WWP_fec!K$10)</f>
        <v>0.35779837834767986</v>
      </c>
      <c r="L74" s="338">
        <f>IF(L$10=0,0,L$10/WWP_fec!L$10)</f>
        <v>0.54663992265924466</v>
      </c>
      <c r="M74" s="338">
        <f>IF(M$10=0,0,M$10/WWP_fec!M$10)</f>
        <v>0.22532606236780414</v>
      </c>
      <c r="N74" s="338">
        <f>IF(N$10=0,0,N$10/WWP_fec!N$10)</f>
        <v>0.14918952527679011</v>
      </c>
      <c r="O74" s="338">
        <f>IF(O$10=0,0,O$10/WWP_fec!O$10)</f>
        <v>9.6299991417254927E-2</v>
      </c>
      <c r="P74" s="338">
        <f>IF(P$10=0,0,P$10/WWP_fec!P$10)</f>
        <v>0.26402614859882723</v>
      </c>
      <c r="Q74" s="338">
        <f>IF(Q$10=0,0,Q$10/WWP_fec!Q$10)</f>
        <v>0.13886048412169033</v>
      </c>
      <c r="R74" s="338">
        <f>IF(R$10=0,0,R$10/WWP_fec!R$10)</f>
        <v>2.182832160059172E-2</v>
      </c>
      <c r="S74" s="338">
        <f>IF(S$10=0,0,S$10/WWP_fec!S$10)</f>
        <v>3.7761470360946833E-2</v>
      </c>
      <c r="T74" s="338">
        <f>IF(T$10=0,0,T$10/WWP_fec!T$10)</f>
        <v>0.2025795955153965</v>
      </c>
      <c r="U74" s="338">
        <f>IF(U$10=0,0,U$10/WWP_fec!U$10)</f>
        <v>0.18816608955417904</v>
      </c>
      <c r="V74" s="338">
        <f>IF(V$10=0,0,V$10/WWP_fec!V$10)</f>
        <v>0.11013079292630026</v>
      </c>
      <c r="W74" s="338">
        <f>IF(W$10=0,0,W$10/WWP_fec!W$10)</f>
        <v>0.12575160305802008</v>
      </c>
      <c r="DA74" s="68"/>
    </row>
    <row r="75" spans="1:105" ht="12" customHeight="1" x14ac:dyDescent="0.25">
      <c r="A75" s="203" t="s">
        <v>2900</v>
      </c>
      <c r="B75" s="351">
        <f>IF(B$16=0,0,B$16/WWP_fec!B$16)</f>
        <v>2.0724050226245683</v>
      </c>
      <c r="C75" s="351">
        <f>IF(C$16=0,0,C$16/WWP_fec!C$16)</f>
        <v>2.2709311355542336</v>
      </c>
      <c r="D75" s="351">
        <f>IF(D$16=0,0,D$16/WWP_fec!D$16)</f>
        <v>1.2676715393371718</v>
      </c>
      <c r="E75" s="351">
        <f>IF(E$16=0,0,E$16/WWP_fec!E$16)</f>
        <v>0.22323859074843985</v>
      </c>
      <c r="F75" s="351">
        <f>IF(F$16=0,0,F$16/WWP_fec!F$16)</f>
        <v>0.15744677919957356</v>
      </c>
      <c r="G75" s="351">
        <f>IF(G$16=0,0,G$16/WWP_fec!G$16)</f>
        <v>9.3555682338819585E-2</v>
      </c>
      <c r="H75" s="351">
        <f>IF(H$16=0,0,H$16/WWP_fec!H$16)</f>
        <v>0.22867163700437199</v>
      </c>
      <c r="I75" s="351">
        <f>IF(I$16=0,0,I$16/WWP_fec!I$16)</f>
        <v>0.25850780995323769</v>
      </c>
      <c r="J75" s="351">
        <f>IF(J$16=0,0,J$16/WWP_fec!J$16)</f>
        <v>0.22720392252703409</v>
      </c>
      <c r="K75" s="351">
        <f>IF(K$16=0,0,K$16/WWP_fec!K$16)</f>
        <v>0.13049364533358485</v>
      </c>
      <c r="L75" s="351">
        <f>IF(L$16=0,0,L$16/WWP_fec!L$16)</f>
        <v>0.19078542707582469</v>
      </c>
      <c r="M75" s="351">
        <f>IF(M$16=0,0,M$16/WWP_fec!M$16)</f>
        <v>0.18370890019738487</v>
      </c>
      <c r="N75" s="351">
        <f>IF(N$16=0,0,N$16/WWP_fec!N$16)</f>
        <v>0.29188772814837433</v>
      </c>
      <c r="O75" s="351">
        <f>IF(O$16=0,0,O$16/WWP_fec!O$16)</f>
        <v>8.2853518609531121E-2</v>
      </c>
      <c r="P75" s="351">
        <f>IF(P$16=0,0,P$16/WWP_fec!P$16)</f>
        <v>4.7136133322342698E-2</v>
      </c>
      <c r="Q75" s="351">
        <f>IF(Q$16=0,0,Q$16/WWP_fec!Q$16)</f>
        <v>5.2190789534330213E-2</v>
      </c>
      <c r="R75" s="351">
        <f>IF(R$16=0,0,R$16/WWP_fec!R$16)</f>
        <v>8.3895382805480867E-3</v>
      </c>
      <c r="S75" s="351">
        <f>IF(S$16=0,0,S$16/WWP_fec!S$16)</f>
        <v>1.5485198420467873E-2</v>
      </c>
      <c r="T75" s="351">
        <f>IF(T$16=0,0,T$16/WWP_fec!T$16)</f>
        <v>9.4196005739873689E-2</v>
      </c>
      <c r="U75" s="351">
        <f>IF(U$16=0,0,U$16/WWP_fec!U$16)</f>
        <v>6.1405117352334976E-2</v>
      </c>
      <c r="V75" s="351">
        <f>IF(V$16=0,0,V$16/WWP_fec!V$16)</f>
        <v>3.1164160557805215E-2</v>
      </c>
      <c r="W75" s="351">
        <f>IF(W$16=0,0,W$16/WWP_fec!W$16)</f>
        <v>3.2060448629797463E-2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2.3763918029412761</v>
      </c>
      <c r="C77" s="351">
        <f>IF(C$28=0,0,C$28/WWP_fec!C$28)</f>
        <v>2.3974469142014221</v>
      </c>
      <c r="D77" s="351">
        <f>IF(D$28=0,0,D$28/WWP_fec!D$28)</f>
        <v>1.7213220599933334</v>
      </c>
      <c r="E77" s="351">
        <f>IF(E$28=0,0,E$28/WWP_fec!E$28)</f>
        <v>1.3699031122060281</v>
      </c>
      <c r="F77" s="351">
        <f>IF(F$28=0,0,F$28/WWP_fec!F$28)</f>
        <v>1.3103149475472438</v>
      </c>
      <c r="G77" s="351">
        <f>IF(G$28=0,0,G$28/WWP_fec!G$28)</f>
        <v>1.1536243779327706</v>
      </c>
      <c r="H77" s="351">
        <f>IF(H$28=0,0,H$28/WWP_fec!H$28)</f>
        <v>1.3175763759603383</v>
      </c>
      <c r="I77" s="351">
        <f>IF(I$28=0,0,I$28/WWP_fec!I$28)</f>
        <v>1.2877929999733364</v>
      </c>
      <c r="J77" s="351">
        <f>IF(J$28=0,0,J$28/WWP_fec!J$28)</f>
        <v>1.2775452894813777</v>
      </c>
      <c r="K77" s="351">
        <f>IF(K$28=0,0,K$28/WWP_fec!K$28)</f>
        <v>1.1510487618049561</v>
      </c>
      <c r="L77" s="351">
        <f>IF(L$28=0,0,L$28/WWP_fec!L$28)</f>
        <v>1.2640448065328322</v>
      </c>
      <c r="M77" s="351">
        <f>IF(M$28=0,0,M$28/WWP_fec!M$28)</f>
        <v>1.2041663032069645</v>
      </c>
      <c r="N77" s="351">
        <f>IF(N$28=0,0,N$28/WWP_fec!N$28)</f>
        <v>1.2801514479316269</v>
      </c>
      <c r="O77" s="351">
        <f>IF(O$28=0,0,O$28/WWP_fec!O$28)</f>
        <v>1.1067785126962435</v>
      </c>
      <c r="P77" s="351">
        <f>IF(P$28=0,0,P$28/WWP_fec!P$28)</f>
        <v>0.98914248547262762</v>
      </c>
      <c r="Q77" s="351">
        <f>IF(Q$28=0,0,Q$28/WWP_fec!Q$28)</f>
        <v>1.0149993389835514</v>
      </c>
      <c r="R77" s="351">
        <f>IF(R$28=0,0,R$28/WWP_fec!R$28)</f>
        <v>0.7734055789066242</v>
      </c>
      <c r="S77" s="351">
        <f>IF(S$28=0,0,S$28/WWP_fec!S$28)</f>
        <v>0.88076872228477165</v>
      </c>
      <c r="T77" s="351">
        <f>IF(T$28=0,0,T$28/WWP_fec!T$28)</f>
        <v>1.1439706771486098</v>
      </c>
      <c r="U77" s="351">
        <f>IF(U$28=0,0,U$28/WWP_fec!U$28)</f>
        <v>1.1800034948565108</v>
      </c>
      <c r="V77" s="351">
        <f>IF(V$28=0,0,V$28/WWP_fec!V$28)</f>
        <v>1.006344939836934</v>
      </c>
      <c r="W77" s="351">
        <f>IF(W$28=0,0,W$28/WWP_fec!W$28)</f>
        <v>0.98777176265640876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SI: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2359.1639706259948</v>
      </c>
      <c r="C3" s="205">
        <v>2359.1017463269709</v>
      </c>
      <c r="D3" s="205">
        <v>2434.785772323215</v>
      </c>
      <c r="E3" s="205">
        <v>2559.357044494041</v>
      </c>
      <c r="F3" s="205">
        <v>2684.8695692916799</v>
      </c>
      <c r="G3" s="205">
        <v>2847.704264003874</v>
      </c>
      <c r="H3" s="205">
        <v>3141.9434305538289</v>
      </c>
      <c r="I3" s="205">
        <v>3650.4615250487691</v>
      </c>
      <c r="J3" s="205">
        <v>3817.1187198934631</v>
      </c>
      <c r="K3" s="205">
        <v>3332.0852097353641</v>
      </c>
      <c r="L3" s="205">
        <v>2924.3227689398609</v>
      </c>
      <c r="M3" s="205">
        <v>2807.4521549317219</v>
      </c>
      <c r="N3" s="205">
        <v>2685.149400972276</v>
      </c>
      <c r="O3" s="205">
        <v>2530.3161760255039</v>
      </c>
      <c r="P3" s="205">
        <v>2783.831318481381</v>
      </c>
      <c r="Q3" s="205">
        <v>2767.9</v>
      </c>
      <c r="R3" s="205">
        <v>2874.1993287726832</v>
      </c>
      <c r="S3" s="205">
        <v>3101.284965802543</v>
      </c>
      <c r="T3" s="205">
        <v>3346.3264936574951</v>
      </c>
      <c r="U3" s="205">
        <v>3548.167744098962</v>
      </c>
      <c r="V3" s="205">
        <v>3390.0563248279468</v>
      </c>
      <c r="W3" s="205">
        <v>3690.3569640174551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9426.4499795387328</v>
      </c>
      <c r="C5" s="205">
        <v>6484.2956441795204</v>
      </c>
      <c r="D5" s="205">
        <v>5204.0004537296936</v>
      </c>
      <c r="E5" s="205">
        <v>4464.8244154071344</v>
      </c>
      <c r="F5" s="205">
        <v>5279.5552656526334</v>
      </c>
      <c r="G5" s="205">
        <v>7306.8571881871667</v>
      </c>
      <c r="H5" s="205">
        <v>8971.8971579309327</v>
      </c>
      <c r="I5" s="205">
        <v>6329.4450134323642</v>
      </c>
      <c r="J5" s="205">
        <v>6913.8341930320266</v>
      </c>
      <c r="K5" s="205">
        <v>5943.3871688018826</v>
      </c>
      <c r="L5" s="205">
        <v>4558.5057428101627</v>
      </c>
      <c r="M5" s="205">
        <v>4191.2218288930517</v>
      </c>
      <c r="N5" s="205">
        <v>4005.839399547875</v>
      </c>
      <c r="O5" s="205">
        <v>3510.6594896153611</v>
      </c>
      <c r="P5" s="205">
        <v>3497.1489447162448</v>
      </c>
      <c r="Q5" s="205">
        <v>3700.057714111605</v>
      </c>
      <c r="R5" s="205">
        <v>3917.8475182244028</v>
      </c>
      <c r="S5" s="205">
        <v>4277.5777891147936</v>
      </c>
      <c r="T5" s="205">
        <v>4053.660210519321</v>
      </c>
      <c r="U5" s="205">
        <v>4611.6084835750398</v>
      </c>
      <c r="V5" s="205">
        <v>4985.5438684263863</v>
      </c>
      <c r="W5" s="205">
        <v>4722.8445162357048</v>
      </c>
      <c r="DA5" s="112" t="s">
        <v>3027</v>
      </c>
    </row>
    <row r="6" spans="1:105" ht="12" customHeight="1" x14ac:dyDescent="0.25">
      <c r="A6" s="154" t="s">
        <v>2114</v>
      </c>
      <c r="B6" s="340">
        <v>11783.062474423419</v>
      </c>
      <c r="C6" s="340">
        <v>11193.90935070225</v>
      </c>
      <c r="D6" s="340">
        <v>10657.225489310629</v>
      </c>
      <c r="E6" s="340">
        <v>11286.85663726526</v>
      </c>
      <c r="F6" s="340">
        <v>10750.17277587364</v>
      </c>
      <c r="G6" s="340">
        <v>10736.25251062437</v>
      </c>
      <c r="H6" s="340">
        <v>10422.292893221131</v>
      </c>
      <c r="I6" s="340">
        <v>9833.1397694999632</v>
      </c>
      <c r="J6" s="340">
        <v>9833.1397694999632</v>
      </c>
      <c r="K6" s="340">
        <v>9243.9866457787921</v>
      </c>
      <c r="L6" s="340">
        <v>8654.8335220576209</v>
      </c>
      <c r="M6" s="340">
        <v>8955.7288307856634</v>
      </c>
      <c r="N6" s="340">
        <v>8380.4959723137672</v>
      </c>
      <c r="O6" s="340">
        <v>7791.342848592597</v>
      </c>
      <c r="P6" s="340">
        <v>7896.2813732517016</v>
      </c>
      <c r="Q6" s="340">
        <v>7412.0667741896368</v>
      </c>
      <c r="R6" s="340">
        <v>6980.3214374571244</v>
      </c>
      <c r="S6" s="340">
        <v>7176.2782215260604</v>
      </c>
      <c r="T6" s="340">
        <v>6601.0453630541633</v>
      </c>
      <c r="U6" s="340">
        <v>6011.8922393329931</v>
      </c>
      <c r="V6" s="340">
        <v>5997.971974083719</v>
      </c>
      <c r="W6" s="340">
        <v>5527.6776402709274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682.10041028418436</v>
      </c>
      <c r="F7" s="342">
        <v>52.469262329552642</v>
      </c>
      <c r="G7" s="342">
        <v>0</v>
      </c>
      <c r="H7" s="342">
        <v>261.27324106866371</v>
      </c>
      <c r="I7" s="342">
        <v>0</v>
      </c>
      <c r="J7" s="342">
        <v>0</v>
      </c>
      <c r="K7" s="342">
        <v>0</v>
      </c>
      <c r="L7" s="342">
        <v>0</v>
      </c>
      <c r="M7" s="342">
        <v>314.81557397731592</v>
      </c>
      <c r="N7" s="342">
        <v>0</v>
      </c>
      <c r="O7" s="342">
        <v>0</v>
      </c>
      <c r="P7" s="342">
        <v>104.9385246591053</v>
      </c>
      <c r="Q7" s="342">
        <v>104.9385246591053</v>
      </c>
      <c r="R7" s="342">
        <v>157.4077869886579</v>
      </c>
      <c r="S7" s="342">
        <v>209.8770493182106</v>
      </c>
      <c r="T7" s="342">
        <v>0</v>
      </c>
      <c r="U7" s="342">
        <v>0</v>
      </c>
      <c r="V7" s="342">
        <v>0</v>
      </c>
      <c r="W7" s="342">
        <v>104.9385246591053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589.15312372116932</v>
      </c>
      <c r="D8" s="344">
        <f t="shared" si="0"/>
        <v>536.68386139162067</v>
      </c>
      <c r="E8" s="344">
        <f t="shared" si="0"/>
        <v>52.469262329552294</v>
      </c>
      <c r="F8" s="344">
        <f t="shared" si="0"/>
        <v>589.15312372117296</v>
      </c>
      <c r="G8" s="344">
        <f t="shared" si="0"/>
        <v>13.920265249269505</v>
      </c>
      <c r="H8" s="344">
        <f t="shared" si="0"/>
        <v>575.23285847190346</v>
      </c>
      <c r="I8" s="344">
        <f t="shared" si="0"/>
        <v>589.1531237211675</v>
      </c>
      <c r="J8" s="344">
        <f t="shared" si="0"/>
        <v>0</v>
      </c>
      <c r="K8" s="344">
        <f t="shared" si="0"/>
        <v>589.15312372117114</v>
      </c>
      <c r="L8" s="344">
        <f t="shared" si="0"/>
        <v>589.15312372117114</v>
      </c>
      <c r="M8" s="344">
        <f t="shared" si="0"/>
        <v>13.920265249273143</v>
      </c>
      <c r="N8" s="344">
        <f t="shared" si="0"/>
        <v>575.23285847189618</v>
      </c>
      <c r="O8" s="344">
        <f t="shared" si="0"/>
        <v>589.15312372117023</v>
      </c>
      <c r="P8" s="344">
        <f t="shared" si="0"/>
        <v>0</v>
      </c>
      <c r="Q8" s="344">
        <f t="shared" si="0"/>
        <v>589.15312372117023</v>
      </c>
      <c r="R8" s="344">
        <f t="shared" si="0"/>
        <v>589.15312372117023</v>
      </c>
      <c r="S8" s="344">
        <f t="shared" si="0"/>
        <v>13.920265249274962</v>
      </c>
      <c r="T8" s="344">
        <f t="shared" si="0"/>
        <v>575.23285847189709</v>
      </c>
      <c r="U8" s="344">
        <f t="shared" si="0"/>
        <v>589.15312372117023</v>
      </c>
      <c r="V8" s="344">
        <f t="shared" si="0"/>
        <v>13.920265249274053</v>
      </c>
      <c r="W8" s="344">
        <f t="shared" si="0"/>
        <v>575.23285847189709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2356.6124948846864</v>
      </c>
      <c r="C9" s="345">
        <f t="shared" si="1"/>
        <v>4709.6137065227294</v>
      </c>
      <c r="D9" s="345">
        <f t="shared" si="1"/>
        <v>5453.2250355809356</v>
      </c>
      <c r="E9" s="345">
        <f t="shared" si="1"/>
        <v>6822.0322218581259</v>
      </c>
      <c r="F9" s="345">
        <f t="shared" si="1"/>
        <v>5470.6175102210063</v>
      </c>
      <c r="G9" s="345">
        <f t="shared" si="1"/>
        <v>3429.3953224372035</v>
      </c>
      <c r="H9" s="345">
        <f t="shared" si="1"/>
        <v>1450.395735290198</v>
      </c>
      <c r="I9" s="345">
        <f t="shared" si="1"/>
        <v>3503.694756067599</v>
      </c>
      <c r="J9" s="345">
        <f t="shared" si="1"/>
        <v>2919.3055764679366</v>
      </c>
      <c r="K9" s="345">
        <f t="shared" si="1"/>
        <v>3300.5994769769095</v>
      </c>
      <c r="L9" s="345">
        <f t="shared" si="1"/>
        <v>4096.3277792474582</v>
      </c>
      <c r="M9" s="345">
        <f t="shared" si="1"/>
        <v>4764.5070018926117</v>
      </c>
      <c r="N9" s="345">
        <f t="shared" si="1"/>
        <v>4374.6565727658926</v>
      </c>
      <c r="O9" s="345">
        <f t="shared" si="1"/>
        <v>4280.6833589772359</v>
      </c>
      <c r="P9" s="345">
        <f t="shared" si="1"/>
        <v>4399.1324285354567</v>
      </c>
      <c r="Q9" s="345">
        <f t="shared" si="1"/>
        <v>3712.0090600780318</v>
      </c>
      <c r="R9" s="345">
        <f t="shared" si="1"/>
        <v>3062.4739192327215</v>
      </c>
      <c r="S9" s="345">
        <f t="shared" si="1"/>
        <v>2898.7004324112668</v>
      </c>
      <c r="T9" s="345">
        <f t="shared" si="1"/>
        <v>2547.3851525348423</v>
      </c>
      <c r="U9" s="345">
        <f t="shared" si="1"/>
        <v>1400.2837557579533</v>
      </c>
      <c r="V9" s="345">
        <f t="shared" si="1"/>
        <v>1012.4281056573327</v>
      </c>
      <c r="W9" s="345">
        <f t="shared" si="1"/>
        <v>804.83312403522268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217.37996560619061</v>
      </c>
      <c r="C12" s="212">
        <v>190.44170249355099</v>
      </c>
      <c r="D12" s="212">
        <v>159.26251074806549</v>
      </c>
      <c r="E12" s="212">
        <v>147.38314703353399</v>
      </c>
      <c r="F12" s="212">
        <v>156.9647463456582</v>
      </c>
      <c r="G12" s="212">
        <v>194.03319002579531</v>
      </c>
      <c r="H12" s="212">
        <v>220.54720550300951</v>
      </c>
      <c r="I12" s="212">
        <v>174.56423043852061</v>
      </c>
      <c r="J12" s="212">
        <v>172.71435941530541</v>
      </c>
      <c r="K12" s="212">
        <v>146.3977644024072</v>
      </c>
      <c r="L12" s="212">
        <v>137.94178847807399</v>
      </c>
      <c r="M12" s="212">
        <v>122.8146173688737</v>
      </c>
      <c r="N12" s="212">
        <v>117.8896818572657</v>
      </c>
      <c r="O12" s="212">
        <v>112.46104901117791</v>
      </c>
      <c r="P12" s="212">
        <v>112.4537403267411</v>
      </c>
      <c r="Q12" s="212">
        <v>112.9772141014617</v>
      </c>
      <c r="R12" s="212">
        <v>117.9417024935513</v>
      </c>
      <c r="S12" s="212">
        <v>127.8145313843505</v>
      </c>
      <c r="T12" s="212">
        <v>119.7595012897679</v>
      </c>
      <c r="U12" s="212">
        <v>130.483662940671</v>
      </c>
      <c r="V12" s="212">
        <v>135.37386070507301</v>
      </c>
      <c r="W12" s="212">
        <v>138.50713671539131</v>
      </c>
      <c r="DA12" s="109" t="s">
        <v>3031</v>
      </c>
    </row>
    <row r="13" spans="1:105" ht="12" customHeight="1" x14ac:dyDescent="0.25">
      <c r="A13" s="24" t="s">
        <v>30</v>
      </c>
      <c r="B13" s="215">
        <v>5.1773860705073096</v>
      </c>
      <c r="C13" s="215">
        <v>7.0104901117798786</v>
      </c>
      <c r="D13" s="215">
        <v>1.292261392949269</v>
      </c>
      <c r="E13" s="215">
        <v>1.0016337059329321</v>
      </c>
      <c r="F13" s="215">
        <v>0</v>
      </c>
      <c r="G13" s="215">
        <v>0.48675838349097161</v>
      </c>
      <c r="H13" s="215">
        <v>0.48048151332760097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102.6749785038693</v>
      </c>
      <c r="C14" s="206">
        <f t="shared" si="2"/>
        <v>67.762940670679271</v>
      </c>
      <c r="D14" s="206">
        <f t="shared" si="2"/>
        <v>47.222184006878756</v>
      </c>
      <c r="E14" s="206">
        <f t="shared" si="2"/>
        <v>46.360017196904558</v>
      </c>
      <c r="F14" s="206">
        <f t="shared" si="2"/>
        <v>52.624935511607902</v>
      </c>
      <c r="G14" s="206">
        <f t="shared" si="2"/>
        <v>65.052106620808232</v>
      </c>
      <c r="H14" s="206">
        <f t="shared" si="2"/>
        <v>81.032158211521917</v>
      </c>
      <c r="I14" s="206">
        <f t="shared" si="2"/>
        <v>55.191401547721398</v>
      </c>
      <c r="J14" s="206">
        <f t="shared" si="2"/>
        <v>61.213929492691321</v>
      </c>
      <c r="K14" s="206">
        <f t="shared" si="2"/>
        <v>49.987704213241607</v>
      </c>
      <c r="L14" s="206">
        <f t="shared" si="2"/>
        <v>35.859071367153902</v>
      </c>
      <c r="M14" s="206">
        <f t="shared" si="2"/>
        <v>27.63688736027515</v>
      </c>
      <c r="N14" s="206">
        <f t="shared" si="2"/>
        <v>26.619432502149621</v>
      </c>
      <c r="O14" s="206">
        <f t="shared" si="2"/>
        <v>24.584866723989691</v>
      </c>
      <c r="P14" s="206">
        <f t="shared" si="2"/>
        <v>23.648409286328466</v>
      </c>
      <c r="Q14" s="206">
        <f t="shared" si="2"/>
        <v>21.449097162510743</v>
      </c>
      <c r="R14" s="206">
        <f t="shared" si="2"/>
        <v>24.583920894239039</v>
      </c>
      <c r="S14" s="206">
        <f t="shared" si="2"/>
        <v>26.325021496130699</v>
      </c>
      <c r="T14" s="206">
        <f t="shared" si="2"/>
        <v>24.184264832330179</v>
      </c>
      <c r="U14" s="206">
        <f t="shared" si="2"/>
        <v>28.357523645743768</v>
      </c>
      <c r="V14" s="206">
        <f t="shared" si="2"/>
        <v>31.826311263972485</v>
      </c>
      <c r="W14" s="206">
        <f t="shared" si="2"/>
        <v>30.362940670679272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0</v>
      </c>
      <c r="C16" s="206">
        <v>1.129750644883921</v>
      </c>
      <c r="D16" s="206">
        <v>1.129750644883921</v>
      </c>
      <c r="E16" s="206">
        <v>2.2595012897678419</v>
      </c>
      <c r="F16" s="206">
        <v>3.3892519346517629</v>
      </c>
      <c r="G16" s="206">
        <v>4.519002579535683</v>
      </c>
      <c r="H16" s="206">
        <v>6.778503869303524</v>
      </c>
      <c r="I16" s="206">
        <v>3.2997420464316418</v>
      </c>
      <c r="J16" s="206">
        <v>2.199828030954428</v>
      </c>
      <c r="K16" s="206">
        <v>2.199828030954428</v>
      </c>
      <c r="L16" s="206">
        <v>3.299656061908856</v>
      </c>
      <c r="M16" s="206">
        <v>2.1997420464316422</v>
      </c>
      <c r="N16" s="206">
        <v>2.1997420464316422</v>
      </c>
      <c r="O16" s="206">
        <v>2.1997420464316422</v>
      </c>
      <c r="P16" s="206">
        <v>3.299656061908856</v>
      </c>
      <c r="Q16" s="206">
        <v>1.099914015477214</v>
      </c>
      <c r="R16" s="206">
        <v>2.199828030954428</v>
      </c>
      <c r="S16" s="206">
        <v>2.785984522785899</v>
      </c>
      <c r="T16" s="206">
        <v>2.855288048151333</v>
      </c>
      <c r="U16" s="206">
        <v>5.1871023215821159</v>
      </c>
      <c r="V16" s="206">
        <v>7.6310404127257092</v>
      </c>
      <c r="W16" s="206">
        <v>5.1903697334479784</v>
      </c>
      <c r="DA16" s="71" t="s">
        <v>3034</v>
      </c>
    </row>
    <row r="17" spans="1:105" ht="12" customHeight="1" x14ac:dyDescent="0.25">
      <c r="A17" s="18" t="s">
        <v>69</v>
      </c>
      <c r="B17" s="206">
        <v>86.271109200343929</v>
      </c>
      <c r="C17" s="206">
        <v>64.703353396388636</v>
      </c>
      <c r="D17" s="206">
        <v>44.162596732588128</v>
      </c>
      <c r="E17" s="206">
        <v>43.135597592433363</v>
      </c>
      <c r="F17" s="206">
        <v>48.270765262252787</v>
      </c>
      <c r="G17" s="206">
        <v>59.568185726569197</v>
      </c>
      <c r="H17" s="206">
        <v>72.24135855546001</v>
      </c>
      <c r="I17" s="206">
        <v>51.891659501289759</v>
      </c>
      <c r="J17" s="206">
        <v>59.014101461736892</v>
      </c>
      <c r="K17" s="206">
        <v>46.804213241616502</v>
      </c>
      <c r="L17" s="206">
        <v>32.559415305245047</v>
      </c>
      <c r="M17" s="206">
        <v>25.437145313843509</v>
      </c>
      <c r="N17" s="206">
        <v>24.41969045571798</v>
      </c>
      <c r="O17" s="206">
        <v>22.38512467755805</v>
      </c>
      <c r="P17" s="206">
        <v>20.34875322441961</v>
      </c>
      <c r="Q17" s="206">
        <v>20.349183147033528</v>
      </c>
      <c r="R17" s="206">
        <v>22.384092863284611</v>
      </c>
      <c r="S17" s="206">
        <v>23.375666380051591</v>
      </c>
      <c r="T17" s="206">
        <v>21.13619948409286</v>
      </c>
      <c r="U17" s="206">
        <v>22.949441100601891</v>
      </c>
      <c r="V17" s="206">
        <v>24.032932072226998</v>
      </c>
      <c r="W17" s="206">
        <v>25.0280309544282</v>
      </c>
      <c r="DA17" s="71" t="s">
        <v>3035</v>
      </c>
    </row>
    <row r="18" spans="1:105" ht="12" customHeight="1" x14ac:dyDescent="0.25">
      <c r="A18" s="18" t="s">
        <v>70</v>
      </c>
      <c r="B18" s="206">
        <v>16.403869303525369</v>
      </c>
      <c r="C18" s="206">
        <v>1.9298366294067071</v>
      </c>
      <c r="D18" s="206">
        <v>1.9298366294067071</v>
      </c>
      <c r="E18" s="206">
        <v>0.96491831470335332</v>
      </c>
      <c r="F18" s="206">
        <v>0.96491831470335332</v>
      </c>
      <c r="G18" s="206">
        <v>0.96491831470335332</v>
      </c>
      <c r="H18" s="206">
        <v>0.96491831470335332</v>
      </c>
      <c r="I18" s="206">
        <v>0</v>
      </c>
      <c r="J18" s="206">
        <v>0</v>
      </c>
      <c r="K18" s="206">
        <v>0.98366294067067916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3036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1.04737747205503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0.16337059329320719</v>
      </c>
      <c r="T19" s="206">
        <v>0.19277730008598451</v>
      </c>
      <c r="U19" s="206">
        <v>0.22098022355975919</v>
      </c>
      <c r="V19" s="206">
        <v>0.1623387790197765</v>
      </c>
      <c r="W19" s="206">
        <v>0.14453998280309549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31.74978503869303</v>
      </c>
      <c r="C20" s="206">
        <f t="shared" si="3"/>
        <v>36.11349957007738</v>
      </c>
      <c r="D20" s="206">
        <f t="shared" si="3"/>
        <v>33.190025795356831</v>
      </c>
      <c r="E20" s="206">
        <f t="shared" si="3"/>
        <v>33.168529664660369</v>
      </c>
      <c r="F20" s="206">
        <f t="shared" si="3"/>
        <v>33.899398108340499</v>
      </c>
      <c r="G20" s="206">
        <f t="shared" si="3"/>
        <v>43.29320722269992</v>
      </c>
      <c r="H20" s="206">
        <f t="shared" si="3"/>
        <v>46.797076526225268</v>
      </c>
      <c r="I20" s="206">
        <f t="shared" si="3"/>
        <v>32.222699914015479</v>
      </c>
      <c r="J20" s="206">
        <f t="shared" si="3"/>
        <v>31.79277730008598</v>
      </c>
      <c r="K20" s="206">
        <f t="shared" si="3"/>
        <v>30.760963026655201</v>
      </c>
      <c r="L20" s="206">
        <f t="shared" si="3"/>
        <v>33.147033533963892</v>
      </c>
      <c r="M20" s="206">
        <f t="shared" si="3"/>
        <v>30.28804815133276</v>
      </c>
      <c r="N20" s="206">
        <f t="shared" si="3"/>
        <v>32.050730868443679</v>
      </c>
      <c r="O20" s="206">
        <f t="shared" si="3"/>
        <v>27.60103181427343</v>
      </c>
      <c r="P20" s="206">
        <f t="shared" si="3"/>
        <v>27.235597592433361</v>
      </c>
      <c r="Q20" s="206">
        <f t="shared" si="3"/>
        <v>29.686156491831461</v>
      </c>
      <c r="R20" s="206">
        <f t="shared" si="3"/>
        <v>29.21324161650902</v>
      </c>
      <c r="S20" s="206">
        <f t="shared" si="3"/>
        <v>32.065434221840057</v>
      </c>
      <c r="T20" s="206">
        <f t="shared" si="3"/>
        <v>29.532330180567499</v>
      </c>
      <c r="U20" s="206">
        <f t="shared" si="3"/>
        <v>32.758039552880483</v>
      </c>
      <c r="V20" s="206">
        <f t="shared" si="3"/>
        <v>38.375838349097151</v>
      </c>
      <c r="W20" s="206">
        <f t="shared" si="3"/>
        <v>36.922184006878759</v>
      </c>
      <c r="DA20" s="71"/>
    </row>
    <row r="21" spans="1:105" ht="12" customHeight="1" x14ac:dyDescent="0.25">
      <c r="A21" s="18" t="s">
        <v>72</v>
      </c>
      <c r="B21" s="206">
        <v>31.74978503869303</v>
      </c>
      <c r="C21" s="206">
        <v>36.11349957007738</v>
      </c>
      <c r="D21" s="206">
        <v>33.190025795356831</v>
      </c>
      <c r="E21" s="206">
        <v>33.168529664660369</v>
      </c>
      <c r="F21" s="206">
        <v>33.899398108340499</v>
      </c>
      <c r="G21" s="206">
        <v>43.29320722269992</v>
      </c>
      <c r="H21" s="206">
        <v>46.797076526225268</v>
      </c>
      <c r="I21" s="206">
        <v>32.222699914015479</v>
      </c>
      <c r="J21" s="206">
        <v>31.79277730008598</v>
      </c>
      <c r="K21" s="206">
        <v>30.760963026655201</v>
      </c>
      <c r="L21" s="206">
        <v>33.147033533963892</v>
      </c>
      <c r="M21" s="206">
        <v>30.28804815133276</v>
      </c>
      <c r="N21" s="206">
        <v>32.050730868443679</v>
      </c>
      <c r="O21" s="206">
        <v>27.60103181427343</v>
      </c>
      <c r="P21" s="206">
        <v>27.235597592433361</v>
      </c>
      <c r="Q21" s="206">
        <v>29.686156491831461</v>
      </c>
      <c r="R21" s="206">
        <v>29.21324161650902</v>
      </c>
      <c r="S21" s="206">
        <v>32.065434221840057</v>
      </c>
      <c r="T21" s="206">
        <v>29.532330180567499</v>
      </c>
      <c r="U21" s="206">
        <v>32.758039552880483</v>
      </c>
      <c r="V21" s="206">
        <v>38.375838349097151</v>
      </c>
      <c r="W21" s="206">
        <v>36.922184006878759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12.89767841788478</v>
      </c>
      <c r="C23" s="206">
        <f t="shared" si="4"/>
        <v>10.628632846087701</v>
      </c>
      <c r="D23" s="206">
        <f t="shared" si="4"/>
        <v>11.70343938091143</v>
      </c>
      <c r="E23" s="206">
        <f t="shared" si="4"/>
        <v>14.18744625967326</v>
      </c>
      <c r="F23" s="206">
        <f t="shared" si="4"/>
        <v>14.61736887360275</v>
      </c>
      <c r="G23" s="206">
        <f t="shared" si="4"/>
        <v>16.456491831470331</v>
      </c>
      <c r="H23" s="206">
        <f t="shared" si="4"/>
        <v>16.217626827171109</v>
      </c>
      <c r="I23" s="206">
        <f t="shared" si="4"/>
        <v>17.0774720550301</v>
      </c>
      <c r="J23" s="206">
        <f t="shared" si="4"/>
        <v>16.313155631986241</v>
      </c>
      <c r="K23" s="206">
        <f t="shared" si="4"/>
        <v>11.44067067927773</v>
      </c>
      <c r="L23" s="206">
        <f t="shared" si="4"/>
        <v>10.46147893379192</v>
      </c>
      <c r="M23" s="206">
        <f t="shared" si="4"/>
        <v>8.3118658641444529</v>
      </c>
      <c r="N23" s="206">
        <f t="shared" si="4"/>
        <v>5.0635425623387791</v>
      </c>
      <c r="O23" s="206">
        <f t="shared" si="4"/>
        <v>4.9441100601891659</v>
      </c>
      <c r="P23" s="206">
        <f t="shared" si="4"/>
        <v>4.7769561478933804</v>
      </c>
      <c r="Q23" s="206">
        <f t="shared" si="4"/>
        <v>4.6335339638865003</v>
      </c>
      <c r="R23" s="206">
        <f t="shared" si="4"/>
        <v>3.0333619948409281</v>
      </c>
      <c r="S23" s="206">
        <f t="shared" si="4"/>
        <v>3.5253654342218401</v>
      </c>
      <c r="T23" s="206">
        <f t="shared" si="4"/>
        <v>3.706964746345657</v>
      </c>
      <c r="U23" s="206">
        <f t="shared" si="4"/>
        <v>3.2523645743766121</v>
      </c>
      <c r="V23" s="206">
        <f t="shared" si="4"/>
        <v>3.3407566638005148</v>
      </c>
      <c r="W23" s="206">
        <f t="shared" si="4"/>
        <v>3.9914875322441961</v>
      </c>
      <c r="DA23" s="71"/>
    </row>
    <row r="24" spans="1:105" ht="12" customHeight="1" x14ac:dyDescent="0.25">
      <c r="A24" s="18" t="s">
        <v>73</v>
      </c>
      <c r="B24" s="206">
        <v>12.89767841788478</v>
      </c>
      <c r="C24" s="206">
        <v>10.628632846087701</v>
      </c>
      <c r="D24" s="206">
        <v>11.70343938091143</v>
      </c>
      <c r="E24" s="206">
        <v>14.18744625967326</v>
      </c>
      <c r="F24" s="206">
        <v>14.61736887360275</v>
      </c>
      <c r="G24" s="206">
        <v>16.456491831470331</v>
      </c>
      <c r="H24" s="206">
        <v>16.217626827171109</v>
      </c>
      <c r="I24" s="206">
        <v>17.0774720550301</v>
      </c>
      <c r="J24" s="206">
        <v>16.313155631986241</v>
      </c>
      <c r="K24" s="206">
        <v>11.44067067927773</v>
      </c>
      <c r="L24" s="206">
        <v>10.46147893379192</v>
      </c>
      <c r="M24" s="206">
        <v>8.3118658641444529</v>
      </c>
      <c r="N24" s="206">
        <v>5.0635425623387791</v>
      </c>
      <c r="O24" s="206">
        <v>4.9441100601891659</v>
      </c>
      <c r="P24" s="206">
        <v>4.7769561478933804</v>
      </c>
      <c r="Q24" s="206">
        <v>4.6335339638865003</v>
      </c>
      <c r="R24" s="206">
        <v>3.0333619948409281</v>
      </c>
      <c r="S24" s="206">
        <v>3.5253654342218401</v>
      </c>
      <c r="T24" s="206">
        <v>3.706964746345657</v>
      </c>
      <c r="U24" s="206">
        <v>3.2523645743766121</v>
      </c>
      <c r="V24" s="206">
        <v>3.3407566638005148</v>
      </c>
      <c r="W24" s="206">
        <v>3.9914875322441961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26.273086844368009</v>
      </c>
      <c r="C30" s="206">
        <v>26.535769561478929</v>
      </c>
      <c r="D30" s="206">
        <v>24.839982803095442</v>
      </c>
      <c r="E30" s="206">
        <v>9.2433361994840926</v>
      </c>
      <c r="F30" s="206">
        <v>9.6493551160791053</v>
      </c>
      <c r="G30" s="206">
        <v>13.112639724849529</v>
      </c>
      <c r="H30" s="206">
        <v>11.703439380911441</v>
      </c>
      <c r="I30" s="206">
        <v>11.775150472914881</v>
      </c>
      <c r="J30" s="206">
        <v>11.201891659501291</v>
      </c>
      <c r="K30" s="206">
        <v>6.8309544282029231</v>
      </c>
      <c r="L30" s="206">
        <v>8.0012897678417882</v>
      </c>
      <c r="M30" s="206">
        <v>8.1685296646603618</v>
      </c>
      <c r="N30" s="206">
        <v>8.2402407566638001</v>
      </c>
      <c r="O30" s="206">
        <v>6.2338779019776434</v>
      </c>
      <c r="P30" s="206">
        <v>5.8039552880481518</v>
      </c>
      <c r="Q30" s="206">
        <v>5.4457437661220984</v>
      </c>
      <c r="R30" s="206">
        <v>5.9950988822012032</v>
      </c>
      <c r="S30" s="206">
        <v>6.5582115219260526</v>
      </c>
      <c r="T30" s="206">
        <v>4.4530524505588991</v>
      </c>
      <c r="U30" s="206">
        <v>5.0925193465176273</v>
      </c>
      <c r="V30" s="206">
        <v>5.3206362854686153</v>
      </c>
      <c r="W30" s="206">
        <v>5.0071367153912298</v>
      </c>
      <c r="DA30" s="71" t="s">
        <v>3046</v>
      </c>
    </row>
    <row r="31" spans="1:105" ht="12" customHeight="1" x14ac:dyDescent="0.25">
      <c r="A31" s="21" t="s">
        <v>38</v>
      </c>
      <c r="B31" s="209">
        <v>38.607050730868437</v>
      </c>
      <c r="C31" s="209">
        <v>42.390369733447983</v>
      </c>
      <c r="D31" s="209">
        <v>41.014617368873601</v>
      </c>
      <c r="E31" s="209">
        <v>43.422184006878759</v>
      </c>
      <c r="F31" s="209">
        <v>46.173688736027508</v>
      </c>
      <c r="G31" s="209">
        <v>55.631986242476337</v>
      </c>
      <c r="H31" s="209">
        <v>64.316423043852112</v>
      </c>
      <c r="I31" s="209">
        <v>58.297506448839208</v>
      </c>
      <c r="J31" s="209">
        <v>52.192605331040419</v>
      </c>
      <c r="K31" s="209">
        <v>47.377472055030083</v>
      </c>
      <c r="L31" s="209">
        <v>50.472914875322438</v>
      </c>
      <c r="M31" s="209">
        <v>48.409286328460873</v>
      </c>
      <c r="N31" s="209">
        <v>45.915735167669823</v>
      </c>
      <c r="O31" s="209">
        <v>49.097162510748063</v>
      </c>
      <c r="P31" s="209">
        <v>50.988822012037829</v>
      </c>
      <c r="Q31" s="209">
        <v>51.762682717110913</v>
      </c>
      <c r="R31" s="209">
        <v>55.11607910576096</v>
      </c>
      <c r="S31" s="209">
        <v>59.340498710232147</v>
      </c>
      <c r="T31" s="209">
        <v>57.882889079965601</v>
      </c>
      <c r="U31" s="209">
        <v>61.023215821152192</v>
      </c>
      <c r="V31" s="209">
        <v>56.510318142734292</v>
      </c>
      <c r="W31" s="209">
        <v>62.223387790197762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418.23877491104122</v>
      </c>
      <c r="C33" s="205">
        <f>OIS_emi!C5</f>
        <v>322.67856945119718</v>
      </c>
      <c r="D33" s="205">
        <f>OIS_emi!D5</f>
        <v>229.32415800389251</v>
      </c>
      <c r="E33" s="205">
        <f>OIS_emi!E5</f>
        <v>224.85565763816419</v>
      </c>
      <c r="F33" s="205">
        <f>OIS_emi!F5</f>
        <v>241.459723441938</v>
      </c>
      <c r="G33" s="205">
        <f>OIS_emi!G5</f>
        <v>303.51563856234372</v>
      </c>
      <c r="H33" s="205">
        <f>OIS_emi!H5</f>
        <v>360.04597824416783</v>
      </c>
      <c r="I33" s="205">
        <f>OIS_emi!I5</f>
        <v>245.39166216424169</v>
      </c>
      <c r="J33" s="205">
        <f>OIS_emi!J5</f>
        <v>263.57282928024853</v>
      </c>
      <c r="K33" s="205">
        <f>OIS_emi!K5</f>
        <v>226.45676412262509</v>
      </c>
      <c r="L33" s="205">
        <f>OIS_emi!L5</f>
        <v>187.58578716292271</v>
      </c>
      <c r="M33" s="205">
        <f>OIS_emi!M5</f>
        <v>155.86852212222769</v>
      </c>
      <c r="N33" s="205">
        <f>OIS_emi!N5</f>
        <v>156.8521310429434</v>
      </c>
      <c r="O33" s="205">
        <f>OIS_emi!O5</f>
        <v>140.08862592313329</v>
      </c>
      <c r="P33" s="205">
        <f>OIS_emi!P5</f>
        <v>135.81844956259619</v>
      </c>
      <c r="Q33" s="205">
        <f>OIS_emi!Q5</f>
        <v>135.76420908379339</v>
      </c>
      <c r="R33" s="205">
        <f>OIS_emi!R5</f>
        <v>143.8724019652189</v>
      </c>
      <c r="S33" s="205">
        <f>OIS_emi!S5</f>
        <v>155.6704551657615</v>
      </c>
      <c r="T33" s="205">
        <f>OIS_emi!T5</f>
        <v>143.04136248639469</v>
      </c>
      <c r="U33" s="205">
        <f>OIS_emi!U5</f>
        <v>162.4855082460505</v>
      </c>
      <c r="V33" s="205">
        <f>OIS_emi!V5</f>
        <v>185.32843091884629</v>
      </c>
      <c r="W33" s="205">
        <f>OIS_emi!W5</f>
        <v>178.5017296822935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92.142796479089029</v>
      </c>
      <c r="C35" s="286">
        <f t="shared" si="5"/>
        <v>80.726362391983002</v>
      </c>
      <c r="D35" s="286">
        <f t="shared" si="5"/>
        <v>65.411303350972418</v>
      </c>
      <c r="E35" s="286">
        <f t="shared" si="5"/>
        <v>57.586004793899377</v>
      </c>
      <c r="F35" s="286">
        <f t="shared" si="5"/>
        <v>58.462708260002557</v>
      </c>
      <c r="G35" s="286">
        <f t="shared" si="5"/>
        <v>68.136706637150766</v>
      </c>
      <c r="H35" s="286">
        <f t="shared" si="5"/>
        <v>70.194518258444191</v>
      </c>
      <c r="I35" s="286">
        <f t="shared" si="5"/>
        <v>47.81976997721911</v>
      </c>
      <c r="J35" s="286">
        <f t="shared" si="5"/>
        <v>45.247311411924315</v>
      </c>
      <c r="K35" s="286">
        <f t="shared" si="5"/>
        <v>43.9357805060556</v>
      </c>
      <c r="L35" s="286">
        <f t="shared" si="5"/>
        <v>47.170507285719793</v>
      </c>
      <c r="M35" s="286">
        <f t="shared" si="5"/>
        <v>43.74593424615658</v>
      </c>
      <c r="N35" s="286">
        <f t="shared" si="5"/>
        <v>43.904328680772316</v>
      </c>
      <c r="O35" s="286">
        <f t="shared" si="5"/>
        <v>44.445453132195588</v>
      </c>
      <c r="P35" s="286">
        <f t="shared" si="5"/>
        <v>40.395314033641299</v>
      </c>
      <c r="Q35" s="286">
        <f t="shared" si="5"/>
        <v>40.816942122714586</v>
      </c>
      <c r="R35" s="286">
        <f t="shared" si="5"/>
        <v>41.034628779178583</v>
      </c>
      <c r="S35" s="286">
        <f t="shared" si="5"/>
        <v>41.213410826075112</v>
      </c>
      <c r="T35" s="286">
        <f t="shared" si="5"/>
        <v>35.788349259032458</v>
      </c>
      <c r="U35" s="286">
        <f t="shared" si="5"/>
        <v>36.77494198454437</v>
      </c>
      <c r="V35" s="286">
        <f t="shared" si="5"/>
        <v>39.932628763017249</v>
      </c>
      <c r="W35" s="286">
        <f t="shared" si="5"/>
        <v>37.532178611959395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23.060639591579069</v>
      </c>
      <c r="C36" s="346">
        <f t="shared" si="6"/>
        <v>29.369682220534873</v>
      </c>
      <c r="D36" s="346">
        <f t="shared" si="6"/>
        <v>30.603861810565842</v>
      </c>
      <c r="E36" s="346">
        <f t="shared" si="6"/>
        <v>33.009841669237183</v>
      </c>
      <c r="F36" s="346">
        <f t="shared" si="6"/>
        <v>29.730675870906897</v>
      </c>
      <c r="G36" s="346">
        <f t="shared" si="6"/>
        <v>26.554944900180129</v>
      </c>
      <c r="H36" s="346">
        <f t="shared" si="6"/>
        <v>24.582003295484867</v>
      </c>
      <c r="I36" s="346">
        <f t="shared" si="6"/>
        <v>27.579705656350587</v>
      </c>
      <c r="J36" s="346">
        <f t="shared" si="6"/>
        <v>24.980980826727404</v>
      </c>
      <c r="K36" s="346">
        <f t="shared" si="6"/>
        <v>24.632042342938814</v>
      </c>
      <c r="L36" s="346">
        <f t="shared" si="6"/>
        <v>30.260308149362469</v>
      </c>
      <c r="M36" s="346">
        <f t="shared" si="6"/>
        <v>29.302819650877414</v>
      </c>
      <c r="N36" s="346">
        <f t="shared" si="6"/>
        <v>29.42945787356615</v>
      </c>
      <c r="O36" s="346">
        <f t="shared" si="6"/>
        <v>32.03416604311559</v>
      </c>
      <c r="P36" s="346">
        <f t="shared" si="6"/>
        <v>32.155833824763072</v>
      </c>
      <c r="Q36" s="346">
        <f t="shared" si="6"/>
        <v>30.53390590924549</v>
      </c>
      <c r="R36" s="346">
        <f t="shared" si="6"/>
        <v>30.103699019660507</v>
      </c>
      <c r="S36" s="346">
        <f t="shared" si="6"/>
        <v>29.880118535681984</v>
      </c>
      <c r="T36" s="346">
        <f t="shared" si="6"/>
        <v>29.543547083445681</v>
      </c>
      <c r="U36" s="346">
        <f t="shared" si="6"/>
        <v>28.294609875363193</v>
      </c>
      <c r="V36" s="346">
        <f t="shared" si="6"/>
        <v>27.15327841409643</v>
      </c>
      <c r="W36" s="346">
        <f t="shared" si="6"/>
        <v>29.327058352068516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8.1184147517991399</v>
      </c>
      <c r="C37" s="346">
        <f>IF(OIS_ued!C$5=0,"",OIS_ued!C$5/C$5*1000)</f>
        <v>10.675811265145047</v>
      </c>
      <c r="D37" s="346">
        <f>IF(OIS_ued!D$5=0,"",OIS_ued!D$5/D$5*1000)</f>
        <v>11.456408671537535</v>
      </c>
      <c r="E37" s="346">
        <f>IF(OIS_ued!E$5=0,"",OIS_ued!E$5/E$5*1000)</f>
        <v>12.271507745312345</v>
      </c>
      <c r="F37" s="346">
        <f>IF(OIS_ued!F$5=0,"",OIS_ued!F$5/F$5*1000)</f>
        <v>11.06330745978612</v>
      </c>
      <c r="G37" s="346">
        <f>IF(OIS_ued!G$5=0,"",OIS_ued!G$5/G$5*1000)</f>
        <v>9.8976446768066797</v>
      </c>
      <c r="H37" s="346">
        <f>IF(OIS_ued!H$5=0,"",OIS_ued!H$5/H$5*1000)</f>
        <v>9.1001785670765951</v>
      </c>
      <c r="I37" s="346">
        <f>IF(OIS_ued!I$5=0,"",OIS_ued!I$5/I$5*1000)</f>
        <v>10.4336491777741</v>
      </c>
      <c r="J37" s="346">
        <f>IF(OIS_ued!J$5=0,"",OIS_ued!J$5/J$5*1000)</f>
        <v>9.299159193925048</v>
      </c>
      <c r="K37" s="346">
        <f>IF(OIS_ued!K$5=0,"",OIS_ued!K$5/K$5*1000)</f>
        <v>9.2204901804222352</v>
      </c>
      <c r="L37" s="346">
        <f>IF(OIS_ued!L$5=0,"",OIS_ued!L$5/L$5*1000)</f>
        <v>11.603753399714432</v>
      </c>
      <c r="M37" s="346">
        <f>IF(OIS_ued!M$5=0,"",OIS_ued!M$5/M$5*1000)</f>
        <v>11.423170959908402</v>
      </c>
      <c r="N37" s="346">
        <f>IF(OIS_ued!N$5=0,"",OIS_ued!N$5/N$5*1000)</f>
        <v>11.467838535279716</v>
      </c>
      <c r="O37" s="346">
        <f>IF(OIS_ued!O$5=0,"",OIS_ued!O$5/O$5*1000)</f>
        <v>12.683553247938674</v>
      </c>
      <c r="P37" s="346">
        <f>IF(OIS_ued!P$5=0,"",OIS_ued!P$5/P$5*1000)</f>
        <v>12.812423358437293</v>
      </c>
      <c r="Q37" s="346">
        <f>IF(OIS_ued!Q$5=0,"",OIS_ued!Q$5/Q$5*1000)</f>
        <v>12.185026601978999</v>
      </c>
      <c r="R37" s="346">
        <f>IF(OIS_ued!R$5=0,"",OIS_ued!R$5/R$5*1000)</f>
        <v>12.083762048833652</v>
      </c>
      <c r="S37" s="346">
        <f>IF(OIS_ued!S$5=0,"",OIS_ued!S$5/S$5*1000)</f>
        <v>11.975406196269116</v>
      </c>
      <c r="T37" s="346">
        <f>IF(OIS_ued!T$5=0,"",OIS_ued!T$5/T$5*1000)</f>
        <v>11.899418273492238</v>
      </c>
      <c r="U37" s="346">
        <f>IF(OIS_ued!U$5=0,"",OIS_ued!U$5/U$5*1000)</f>
        <v>11.351827466313889</v>
      </c>
      <c r="V37" s="346">
        <f>IF(OIS_ued!V$5=0,"",OIS_ued!V$5/V$5*1000)</f>
        <v>10.645749747836442</v>
      </c>
      <c r="W37" s="346">
        <f>IF(OIS_ued!W$5=0,"",OIS_ued!W$5/W$5*1000)</f>
        <v>11.697935206812227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1.9239987169228372</v>
      </c>
      <c r="C38" s="347">
        <f t="shared" si="7"/>
        <v>1.69436927535409</v>
      </c>
      <c r="D38" s="347">
        <f t="shared" si="7"/>
        <v>1.4399129897346419</v>
      </c>
      <c r="E38" s="347">
        <f t="shared" si="7"/>
        <v>1.5256537953216791</v>
      </c>
      <c r="F38" s="347">
        <f t="shared" si="7"/>
        <v>1.5383054415939368</v>
      </c>
      <c r="G38" s="347">
        <f t="shared" si="7"/>
        <v>1.5642459855553243</v>
      </c>
      <c r="H38" s="347">
        <f t="shared" si="7"/>
        <v>1.6325120847620749</v>
      </c>
      <c r="I38" s="347">
        <f t="shared" si="7"/>
        <v>1.4057385155469502</v>
      </c>
      <c r="J38" s="347">
        <f t="shared" si="7"/>
        <v>1.5260620493427921</v>
      </c>
      <c r="K38" s="347">
        <f t="shared" si="7"/>
        <v>1.5468594417887265</v>
      </c>
      <c r="L38" s="347">
        <f t="shared" si="7"/>
        <v>1.3598909310411014</v>
      </c>
      <c r="M38" s="347">
        <f t="shared" si="7"/>
        <v>1.2691365690948382</v>
      </c>
      <c r="N38" s="347">
        <f t="shared" si="7"/>
        <v>1.3304992309068344</v>
      </c>
      <c r="O38" s="347">
        <f t="shared" si="7"/>
        <v>1.2456635177679107</v>
      </c>
      <c r="P38" s="347">
        <f t="shared" si="7"/>
        <v>1.2077717394545306</v>
      </c>
      <c r="Q38" s="347">
        <f t="shared" si="7"/>
        <v>1.2016954937644977</v>
      </c>
      <c r="R38" s="347">
        <f t="shared" si="7"/>
        <v>1.2198603116915783</v>
      </c>
      <c r="S38" s="347">
        <f t="shared" si="7"/>
        <v>1.2179401941211643</v>
      </c>
      <c r="T38" s="347">
        <f t="shared" si="7"/>
        <v>1.1944051281600983</v>
      </c>
      <c r="U38" s="347">
        <f t="shared" si="7"/>
        <v>1.2452555713425233</v>
      </c>
      <c r="V38" s="347">
        <f t="shared" si="7"/>
        <v>1.3690119344576044</v>
      </c>
      <c r="W38" s="347">
        <f t="shared" si="7"/>
        <v>1.2887547451730541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SI: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217.37996560619061</v>
      </c>
      <c r="C5" s="225">
        <v>190.44170249355099</v>
      </c>
      <c r="D5" s="225">
        <v>159.26251074806549</v>
      </c>
      <c r="E5" s="225">
        <v>147.38314703353399</v>
      </c>
      <c r="F5" s="225">
        <v>156.9647463456582</v>
      </c>
      <c r="G5" s="225">
        <v>194.03319002579531</v>
      </c>
      <c r="H5" s="225">
        <v>220.54720550300951</v>
      </c>
      <c r="I5" s="225">
        <v>174.56423043852061</v>
      </c>
      <c r="J5" s="225">
        <v>172.71435941530541</v>
      </c>
      <c r="K5" s="225">
        <v>146.3977644024072</v>
      </c>
      <c r="L5" s="225">
        <v>137.94178847807399</v>
      </c>
      <c r="M5" s="225">
        <v>122.8146173688737</v>
      </c>
      <c r="N5" s="225">
        <v>117.8896818572657</v>
      </c>
      <c r="O5" s="225">
        <v>112.46104901117791</v>
      </c>
      <c r="P5" s="225">
        <v>112.4537403267411</v>
      </c>
      <c r="Q5" s="225">
        <v>112.9772141014617</v>
      </c>
      <c r="R5" s="225">
        <v>117.9417024935513</v>
      </c>
      <c r="S5" s="225">
        <v>127.8145313843505</v>
      </c>
      <c r="T5" s="225">
        <v>119.7595012897679</v>
      </c>
      <c r="U5" s="225">
        <v>130.483662940671</v>
      </c>
      <c r="V5" s="225">
        <v>135.37386070507301</v>
      </c>
      <c r="W5" s="225">
        <v>138.50713671539131</v>
      </c>
      <c r="DA5" s="89" t="s">
        <v>3031</v>
      </c>
    </row>
    <row r="6" spans="1:105" ht="12" customHeight="1" x14ac:dyDescent="0.25">
      <c r="A6" s="55" t="s">
        <v>92</v>
      </c>
      <c r="B6" s="261">
        <v>2.2730804451627651</v>
      </c>
      <c r="C6" s="261">
        <v>2.472165713443236</v>
      </c>
      <c r="D6" s="261">
        <v>2.2597430385143689</v>
      </c>
      <c r="E6" s="261">
        <v>2.011305987676554</v>
      </c>
      <c r="F6" s="261">
        <v>2.1965846946513352</v>
      </c>
      <c r="G6" s="261">
        <v>3.058339293854484</v>
      </c>
      <c r="H6" s="261">
        <v>3.4076587208377802</v>
      </c>
      <c r="I6" s="261">
        <v>2.8201261950598302</v>
      </c>
      <c r="J6" s="261">
        <v>2.675609734480263</v>
      </c>
      <c r="K6" s="261">
        <v>2.5080864741581541</v>
      </c>
      <c r="L6" s="261">
        <v>2.607485995151348</v>
      </c>
      <c r="M6" s="261">
        <v>2.479389460540423</v>
      </c>
      <c r="N6" s="261">
        <v>2.370588061892783</v>
      </c>
      <c r="O6" s="261">
        <v>2.595482189000192</v>
      </c>
      <c r="P6" s="261">
        <v>2.700701892208611</v>
      </c>
      <c r="Q6" s="261">
        <v>2.7568630943484851</v>
      </c>
      <c r="R6" s="261">
        <v>2.8729862116237741</v>
      </c>
      <c r="S6" s="261">
        <v>3.133751734338758</v>
      </c>
      <c r="T6" s="261">
        <v>3.1612210803796459</v>
      </c>
      <c r="U6" s="261">
        <v>3.3886903828180488</v>
      </c>
      <c r="V6" s="261">
        <v>3.0378616917396899</v>
      </c>
      <c r="W6" s="261">
        <v>3.4565235060058641</v>
      </c>
      <c r="DA6" s="67" t="s">
        <v>3049</v>
      </c>
    </row>
    <row r="7" spans="1:105" ht="12" customHeight="1" x14ac:dyDescent="0.25">
      <c r="A7" s="202" t="s">
        <v>93</v>
      </c>
      <c r="B7" s="226">
        <v>1.154654838313951</v>
      </c>
      <c r="C7" s="226">
        <v>1.2584118633891741</v>
      </c>
      <c r="D7" s="226">
        <v>1.1727463929773541</v>
      </c>
      <c r="E7" s="226">
        <v>1.1190570684781631</v>
      </c>
      <c r="F7" s="226">
        <v>1.2085133510492521</v>
      </c>
      <c r="G7" s="226">
        <v>1.588018688125008</v>
      </c>
      <c r="H7" s="226">
        <v>1.7944411743024311</v>
      </c>
      <c r="I7" s="226">
        <v>1.537507074885178</v>
      </c>
      <c r="J7" s="226">
        <v>1.425332278714436</v>
      </c>
      <c r="K7" s="226">
        <v>1.318223016089701</v>
      </c>
      <c r="L7" s="226">
        <v>1.382054136940337</v>
      </c>
      <c r="M7" s="226">
        <v>1.3173558022420091</v>
      </c>
      <c r="N7" s="226">
        <v>1.2547507622395091</v>
      </c>
      <c r="O7" s="226">
        <v>1.359537929108255</v>
      </c>
      <c r="P7" s="226">
        <v>1.4127520821920869</v>
      </c>
      <c r="Q7" s="226">
        <v>1.439982769206265</v>
      </c>
      <c r="R7" s="226">
        <v>1.512954218068669</v>
      </c>
      <c r="S7" s="226">
        <v>1.6417760761700011</v>
      </c>
      <c r="T7" s="226">
        <v>1.633597112833943</v>
      </c>
      <c r="U7" s="226">
        <v>1.7408681246031401</v>
      </c>
      <c r="V7" s="226">
        <v>1.58134361456076</v>
      </c>
      <c r="W7" s="226">
        <v>1.777005428772265</v>
      </c>
      <c r="DA7" s="174" t="s">
        <v>3050</v>
      </c>
    </row>
    <row r="8" spans="1:105" ht="12" customHeight="1" x14ac:dyDescent="0.25">
      <c r="A8" s="202" t="s">
        <v>94</v>
      </c>
      <c r="B8" s="226">
        <v>1.992052323227455</v>
      </c>
      <c r="C8" s="226">
        <v>2.174090873974774</v>
      </c>
      <c r="D8" s="226">
        <v>2.051966630983121</v>
      </c>
      <c r="E8" s="226">
        <v>2.0430331125588022</v>
      </c>
      <c r="F8" s="226">
        <v>2.1919880149242759</v>
      </c>
      <c r="G8" s="226">
        <v>2.779501727393662</v>
      </c>
      <c r="H8" s="226">
        <v>3.169078132763826</v>
      </c>
      <c r="I8" s="226">
        <v>2.7737238507276269</v>
      </c>
      <c r="J8" s="226">
        <v>2.535451630678021</v>
      </c>
      <c r="K8" s="226">
        <v>2.3252548975446818</v>
      </c>
      <c r="L8" s="226">
        <v>2.4507754017804642</v>
      </c>
      <c r="M8" s="226">
        <v>2.3395834392573218</v>
      </c>
      <c r="N8" s="226">
        <v>2.223105933002548</v>
      </c>
      <c r="O8" s="226">
        <v>2.3929784765596409</v>
      </c>
      <c r="P8" s="226">
        <v>2.4845151185293122</v>
      </c>
      <c r="Q8" s="226">
        <v>2.529996882340678</v>
      </c>
      <c r="R8" s="226">
        <v>2.672031395610226</v>
      </c>
      <c r="S8" s="226">
        <v>2.890079235426759</v>
      </c>
      <c r="T8" s="226">
        <v>2.8504221983460751</v>
      </c>
      <c r="U8" s="226">
        <v>3.0259370482289629</v>
      </c>
      <c r="V8" s="226">
        <v>2.7722874270806379</v>
      </c>
      <c r="W8" s="226">
        <v>3.0902217593282129</v>
      </c>
      <c r="DA8" s="174" t="s">
        <v>3051</v>
      </c>
    </row>
    <row r="9" spans="1:105" ht="12" customHeight="1" x14ac:dyDescent="0.25">
      <c r="A9" s="202" t="s">
        <v>95</v>
      </c>
      <c r="B9" s="226">
        <v>0.80823324838643318</v>
      </c>
      <c r="C9" s="226">
        <v>0.87865330535686614</v>
      </c>
      <c r="D9" s="226">
        <v>0.80000701612374048</v>
      </c>
      <c r="E9" s="226">
        <v>0.70151214855923816</v>
      </c>
      <c r="F9" s="226">
        <v>0.76804403652263997</v>
      </c>
      <c r="G9" s="226">
        <v>1.082615397907523</v>
      </c>
      <c r="H9" s="226">
        <v>1.2027619387820581</v>
      </c>
      <c r="I9" s="226">
        <v>0.98803824619271441</v>
      </c>
      <c r="J9" s="226">
        <v>0.94208399667439702</v>
      </c>
      <c r="K9" s="226">
        <v>0.88560222991943083</v>
      </c>
      <c r="L9" s="226">
        <v>0.91907658688692506</v>
      </c>
      <c r="M9" s="226">
        <v>0.873477693750627</v>
      </c>
      <c r="N9" s="226">
        <v>0.83581944342038228</v>
      </c>
      <c r="O9" s="226">
        <v>0.9171087315097961</v>
      </c>
      <c r="P9" s="226">
        <v>0.95455423948092455</v>
      </c>
      <c r="Q9" s="226">
        <v>0.97470511107298241</v>
      </c>
      <c r="R9" s="226">
        <v>1.0140354307323689</v>
      </c>
      <c r="S9" s="226">
        <v>1.1072649783997841</v>
      </c>
      <c r="T9" s="226">
        <v>1.120133024592137</v>
      </c>
      <c r="U9" s="226">
        <v>1.2021732366208731</v>
      </c>
      <c r="V9" s="226">
        <v>1.074812077175032</v>
      </c>
      <c r="W9" s="226">
        <v>1.226057085193887</v>
      </c>
      <c r="DA9" s="174" t="s">
        <v>3052</v>
      </c>
    </row>
    <row r="10" spans="1:105" ht="12" customHeight="1" x14ac:dyDescent="0.25">
      <c r="A10" s="56" t="s">
        <v>96</v>
      </c>
      <c r="B10" s="262">
        <v>3.159311610968139</v>
      </c>
      <c r="C10" s="262">
        <v>3.0285276969609649</v>
      </c>
      <c r="D10" s="262">
        <v>2.4944481225558031</v>
      </c>
      <c r="E10" s="262">
        <v>2.450715702254457</v>
      </c>
      <c r="F10" s="262">
        <v>2.5339715302617352</v>
      </c>
      <c r="G10" s="262">
        <v>3.0483743954875431</v>
      </c>
      <c r="H10" s="262">
        <v>3.338761077619826</v>
      </c>
      <c r="I10" s="262">
        <v>2.7286084550694238</v>
      </c>
      <c r="J10" s="262">
        <v>2.75935263943874</v>
      </c>
      <c r="K10" s="262">
        <v>2.504120923078379</v>
      </c>
      <c r="L10" s="262">
        <v>2.5780924141006341</v>
      </c>
      <c r="M10" s="262">
        <v>2.416459571417009</v>
      </c>
      <c r="N10" s="262">
        <v>2.4034622956895122</v>
      </c>
      <c r="O10" s="262">
        <v>2.5266051918660848</v>
      </c>
      <c r="P10" s="262">
        <v>2.6291301470531439</v>
      </c>
      <c r="Q10" s="262">
        <v>2.522881328388884</v>
      </c>
      <c r="R10" s="262">
        <v>2.6419296075459271</v>
      </c>
      <c r="S10" s="262">
        <v>2.8927268792632601</v>
      </c>
      <c r="T10" s="262">
        <v>2.8713492560620582</v>
      </c>
      <c r="U10" s="262">
        <v>3.0197347714974661</v>
      </c>
      <c r="V10" s="262">
        <v>2.9694478456772671</v>
      </c>
      <c r="W10" s="262">
        <v>3.0611464872991601</v>
      </c>
      <c r="DA10" s="68" t="s">
        <v>3053</v>
      </c>
    </row>
    <row r="11" spans="1:105" ht="12" customHeight="1" x14ac:dyDescent="0.25">
      <c r="A11" s="37" t="s">
        <v>160</v>
      </c>
      <c r="B11" s="228">
        <v>1.378277220592125</v>
      </c>
      <c r="C11" s="228">
        <v>0.93780024057901457</v>
      </c>
      <c r="D11" s="228">
        <v>0.52342910651288732</v>
      </c>
      <c r="E11" s="228">
        <v>0.67645538070236144</v>
      </c>
      <c r="F11" s="228">
        <v>0.71406497785261347</v>
      </c>
      <c r="G11" s="228">
        <v>0.71466925867237296</v>
      </c>
      <c r="H11" s="228">
        <v>0.91442960228641668</v>
      </c>
      <c r="I11" s="228">
        <v>0.6488068914826628</v>
      </c>
      <c r="J11" s="228">
        <v>0.76547358869581017</v>
      </c>
      <c r="K11" s="228">
        <v>0.5668425460752069</v>
      </c>
      <c r="L11" s="228">
        <v>0.36695443338203032</v>
      </c>
      <c r="M11" s="228">
        <v>0.28185524532071021</v>
      </c>
      <c r="N11" s="228">
        <v>0.25537980356232309</v>
      </c>
      <c r="O11" s="228">
        <v>0.24205186988819111</v>
      </c>
      <c r="P11" s="228">
        <v>0.21408563667692901</v>
      </c>
      <c r="Q11" s="228">
        <v>0.19572995858534681</v>
      </c>
      <c r="R11" s="228">
        <v>0.2336614602773964</v>
      </c>
      <c r="S11" s="228">
        <v>0.24281137929948629</v>
      </c>
      <c r="T11" s="228">
        <v>0.1987121624702943</v>
      </c>
      <c r="U11" s="228">
        <v>0.19401796376802449</v>
      </c>
      <c r="V11" s="228">
        <v>0.2473120118576343</v>
      </c>
      <c r="W11" s="228">
        <v>0.20239085822476249</v>
      </c>
      <c r="DA11" s="69" t="s">
        <v>3054</v>
      </c>
    </row>
    <row r="12" spans="1:105" ht="12" customHeight="1" x14ac:dyDescent="0.25">
      <c r="A12" s="37" t="s">
        <v>162</v>
      </c>
      <c r="B12" s="228">
        <v>1.322138036621515</v>
      </c>
      <c r="C12" s="228">
        <v>1.4307247117247039</v>
      </c>
      <c r="D12" s="228">
        <v>1.1616924220256739</v>
      </c>
      <c r="E12" s="228">
        <v>1.039102571418288</v>
      </c>
      <c r="F12" s="228">
        <v>1.0152810731899919</v>
      </c>
      <c r="G12" s="228">
        <v>1.1910266739251021</v>
      </c>
      <c r="H12" s="228">
        <v>1.1178974417665251</v>
      </c>
      <c r="I12" s="228">
        <v>0.74002161538623634</v>
      </c>
      <c r="J12" s="228">
        <v>0.77779395278242436</v>
      </c>
      <c r="K12" s="228">
        <v>0.70566926587315237</v>
      </c>
      <c r="L12" s="228">
        <v>0.77585449341086576</v>
      </c>
      <c r="M12" s="228">
        <v>0.64716819633146239</v>
      </c>
      <c r="N12" s="228">
        <v>0.6551910923930987</v>
      </c>
      <c r="O12" s="228">
        <v>0.51750878035021053</v>
      </c>
      <c r="P12" s="228">
        <v>0.50071438451951344</v>
      </c>
      <c r="Q12" s="228">
        <v>0.46247503141265939</v>
      </c>
      <c r="R12" s="228">
        <v>0.42181738972752231</v>
      </c>
      <c r="S12" s="228">
        <v>0.48156370806985749</v>
      </c>
      <c r="T12" s="228">
        <v>0.39271495893364272</v>
      </c>
      <c r="U12" s="228">
        <v>0.46380871251393108</v>
      </c>
      <c r="V12" s="228">
        <v>0.69932324508069366</v>
      </c>
      <c r="W12" s="228">
        <v>0.5892097104799221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0.45889635375449911</v>
      </c>
      <c r="C15" s="228">
        <v>0.6600027446572464</v>
      </c>
      <c r="D15" s="228">
        <v>0.80932659401724072</v>
      </c>
      <c r="E15" s="228">
        <v>0.73515775013380713</v>
      </c>
      <c r="F15" s="228">
        <v>0.80462547921912875</v>
      </c>
      <c r="G15" s="228">
        <v>1.1426784628900679</v>
      </c>
      <c r="H15" s="228">
        <v>1.3064340335668849</v>
      </c>
      <c r="I15" s="228">
        <v>1.3397799482005239</v>
      </c>
      <c r="J15" s="228">
        <v>1.2160850979605049</v>
      </c>
      <c r="K15" s="228">
        <v>1.2316091111300189</v>
      </c>
      <c r="L15" s="228">
        <v>1.4352834873077369</v>
      </c>
      <c r="M15" s="228">
        <v>1.4874361297648371</v>
      </c>
      <c r="N15" s="228">
        <v>1.49289139973409</v>
      </c>
      <c r="O15" s="228">
        <v>1.767044541627683</v>
      </c>
      <c r="P15" s="228">
        <v>1.914330125856702</v>
      </c>
      <c r="Q15" s="228">
        <v>1.864676338390878</v>
      </c>
      <c r="R15" s="228">
        <v>1.986450757541008</v>
      </c>
      <c r="S15" s="228">
        <v>2.168351791893917</v>
      </c>
      <c r="T15" s="228">
        <v>2.2799221346581211</v>
      </c>
      <c r="U15" s="228">
        <v>2.3619080952155111</v>
      </c>
      <c r="V15" s="228">
        <v>2.022812588738939</v>
      </c>
      <c r="W15" s="228">
        <v>2.2695459185944751</v>
      </c>
      <c r="DA15" s="69" t="s">
        <v>3058</v>
      </c>
    </row>
    <row r="16" spans="1:105" ht="12" customHeight="1" x14ac:dyDescent="0.25">
      <c r="A16" s="57" t="s">
        <v>3059</v>
      </c>
      <c r="B16" s="263">
        <v>51.985865214628276</v>
      </c>
      <c r="C16" s="263">
        <v>49.17654330956853</v>
      </c>
      <c r="D16" s="263">
        <v>42.340474593993221</v>
      </c>
      <c r="E16" s="263">
        <v>35.62175501253396</v>
      </c>
      <c r="F16" s="263">
        <v>36.368369796153289</v>
      </c>
      <c r="G16" s="263">
        <v>42.206583938985503</v>
      </c>
      <c r="H16" s="263">
        <v>44.247076071730383</v>
      </c>
      <c r="I16" s="263">
        <v>37.543072732640567</v>
      </c>
      <c r="J16" s="263">
        <v>36.583373702388442</v>
      </c>
      <c r="K16" s="263">
        <v>28.58542854536341</v>
      </c>
      <c r="L16" s="263">
        <v>28.194468485605999</v>
      </c>
      <c r="M16" s="263">
        <v>24.68658402677438</v>
      </c>
      <c r="N16" s="263">
        <v>21.9343493342298</v>
      </c>
      <c r="O16" s="263">
        <v>20.069294916643312</v>
      </c>
      <c r="P16" s="263">
        <v>19.691031635924919</v>
      </c>
      <c r="Q16" s="263">
        <v>19.039239687006411</v>
      </c>
      <c r="R16" s="263">
        <v>18.823920946752452</v>
      </c>
      <c r="S16" s="263">
        <v>20.751939701639461</v>
      </c>
      <c r="T16" s="263">
        <v>17.88086612213602</v>
      </c>
      <c r="U16" s="263">
        <v>19.39880020946655</v>
      </c>
      <c r="V16" s="263">
        <v>21.823457003397081</v>
      </c>
      <c r="W16" s="263">
        <v>22.306436184318599</v>
      </c>
      <c r="DA16" s="70" t="s">
        <v>3060</v>
      </c>
    </row>
    <row r="17" spans="1:105" ht="12" customHeight="1" x14ac:dyDescent="0.25">
      <c r="A17" s="46" t="s">
        <v>30</v>
      </c>
      <c r="B17" s="231">
        <v>1.1134169851022551</v>
      </c>
      <c r="C17" s="231">
        <v>1.7580086570389399</v>
      </c>
      <c r="D17" s="231">
        <v>0.26420271577621979</v>
      </c>
      <c r="E17" s="231">
        <v>0.30799990974072172</v>
      </c>
      <c r="F17" s="231">
        <v>0</v>
      </c>
      <c r="G17" s="231">
        <v>0.13354985337306499</v>
      </c>
      <c r="H17" s="231">
        <v>0.13573573792652499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</v>
      </c>
      <c r="C19" s="231">
        <v>0.28330564373294698</v>
      </c>
      <c r="D19" s="231">
        <v>0.2309774091811666</v>
      </c>
      <c r="E19" s="231">
        <v>0.55780295764843935</v>
      </c>
      <c r="F19" s="231">
        <v>0.72223137343350652</v>
      </c>
      <c r="G19" s="231">
        <v>0.87693149390071812</v>
      </c>
      <c r="H19" s="231">
        <v>1.2696598182204391</v>
      </c>
      <c r="I19" s="231">
        <v>0.66236788027775451</v>
      </c>
      <c r="J19" s="231">
        <v>0.3968296228738597</v>
      </c>
      <c r="K19" s="231">
        <v>0.51929058627337532</v>
      </c>
      <c r="L19" s="231">
        <v>0.7319861983248781</v>
      </c>
      <c r="M19" s="231">
        <v>0.40332192703291492</v>
      </c>
      <c r="N19" s="231">
        <v>0.4030029940466146</v>
      </c>
      <c r="O19" s="231">
        <v>0.40323009100982932</v>
      </c>
      <c r="P19" s="231">
        <v>0.77434180454332013</v>
      </c>
      <c r="Q19" s="231">
        <v>0.36368095878706558</v>
      </c>
      <c r="R19" s="231">
        <v>0.57225399285447509</v>
      </c>
      <c r="S19" s="231">
        <v>0.69169295852877799</v>
      </c>
      <c r="T19" s="231">
        <v>0.65436852300026882</v>
      </c>
      <c r="U19" s="231">
        <v>1.1133452232923491</v>
      </c>
      <c r="V19" s="231">
        <v>1.742333061886387</v>
      </c>
      <c r="W19" s="231">
        <v>1.334302331806462</v>
      </c>
      <c r="DA19" s="73" t="s">
        <v>3063</v>
      </c>
    </row>
    <row r="20" spans="1:105" ht="12" customHeight="1" x14ac:dyDescent="0.25">
      <c r="A20" s="46" t="s">
        <v>160</v>
      </c>
      <c r="B20" s="231">
        <v>8.9968724907645186</v>
      </c>
      <c r="C20" s="231">
        <v>7.8101993701757966</v>
      </c>
      <c r="D20" s="231">
        <v>4.7765577818505269</v>
      </c>
      <c r="E20" s="231">
        <v>5.2619638199867733</v>
      </c>
      <c r="F20" s="231">
        <v>5.4819886251427974</v>
      </c>
      <c r="G20" s="231">
        <v>5.9489577261928437</v>
      </c>
      <c r="H20" s="231">
        <v>6.9626995538502632</v>
      </c>
      <c r="I20" s="231">
        <v>5.5836780943046227</v>
      </c>
      <c r="J20" s="231">
        <v>6.1927717884267226</v>
      </c>
      <c r="K20" s="231">
        <v>4.6410973021470872</v>
      </c>
      <c r="L20" s="231">
        <v>3.3481243064446109</v>
      </c>
      <c r="M20" s="231">
        <v>2.7448218715097079</v>
      </c>
      <c r="N20" s="231">
        <v>2.3138976368973481</v>
      </c>
      <c r="O20" s="231">
        <v>2.4367117333532748</v>
      </c>
      <c r="P20" s="231">
        <v>2.2239593898306511</v>
      </c>
      <c r="Q20" s="231">
        <v>1.9936960541466311</v>
      </c>
      <c r="R20" s="231">
        <v>2.212959264336996</v>
      </c>
      <c r="S20" s="231">
        <v>2.2303389898980308</v>
      </c>
      <c r="T20" s="231">
        <v>1.7239429917249709</v>
      </c>
      <c r="U20" s="231">
        <v>1.885426661739378</v>
      </c>
      <c r="V20" s="231">
        <v>1.8741041856203959</v>
      </c>
      <c r="W20" s="231">
        <v>2.0186709301458778</v>
      </c>
      <c r="DA20" s="73" t="s">
        <v>3064</v>
      </c>
    </row>
    <row r="21" spans="1:105" ht="12" customHeight="1" x14ac:dyDescent="0.25">
      <c r="A21" s="46" t="s">
        <v>70</v>
      </c>
      <c r="B21" s="231">
        <v>3.110696570455084</v>
      </c>
      <c r="C21" s="231">
        <v>0.48394184244936927</v>
      </c>
      <c r="D21" s="231">
        <v>0.39455491069808218</v>
      </c>
      <c r="E21" s="231">
        <v>0.29671001692079818</v>
      </c>
      <c r="F21" s="231">
        <v>0.2890146085021954</v>
      </c>
      <c r="G21" s="231">
        <v>0.26474058550654211</v>
      </c>
      <c r="H21" s="231">
        <v>0.27258884234278158</v>
      </c>
      <c r="I21" s="231">
        <v>0</v>
      </c>
      <c r="J21" s="231">
        <v>0</v>
      </c>
      <c r="K21" s="231">
        <v>0.28120652800582258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3065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1.047377472068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0.16337059329821249</v>
      </c>
      <c r="T22" s="231">
        <v>0.19225018329822849</v>
      </c>
      <c r="U22" s="231">
        <v>0.21264607965388521</v>
      </c>
      <c r="V22" s="231">
        <v>0.16199686542070049</v>
      </c>
      <c r="W22" s="231">
        <v>0.14436902600779411</v>
      </c>
      <c r="DA22" s="73" t="s">
        <v>3066</v>
      </c>
    </row>
    <row r="23" spans="1:105" ht="12" customHeight="1" x14ac:dyDescent="0.25">
      <c r="A23" s="46" t="s">
        <v>162</v>
      </c>
      <c r="B23" s="231">
        <v>6.0841468359042539</v>
      </c>
      <c r="C23" s="231">
        <v>7.8342928243666661</v>
      </c>
      <c r="D23" s="231">
        <v>6.1854795284928006</v>
      </c>
      <c r="E23" s="231">
        <v>9.3637118112046327</v>
      </c>
      <c r="F23" s="231">
        <v>9.3203819122285196</v>
      </c>
      <c r="G23" s="231">
        <v>9.8850609261112972</v>
      </c>
      <c r="H23" s="231">
        <v>10.911868394079161</v>
      </c>
      <c r="I23" s="231">
        <v>7.0942724305768428</v>
      </c>
      <c r="J23" s="231">
        <v>6.8951089529910439</v>
      </c>
      <c r="K23" s="231">
        <v>7.7491839927899138</v>
      </c>
      <c r="L23" s="231">
        <v>8.5285642505074541</v>
      </c>
      <c r="M23" s="231">
        <v>7.6817614205695834</v>
      </c>
      <c r="N23" s="231">
        <v>8.0031421111253778</v>
      </c>
      <c r="O23" s="231">
        <v>7.8400718632570792</v>
      </c>
      <c r="P23" s="231">
        <v>7.8095197365906097</v>
      </c>
      <c r="Q23" s="231">
        <v>8.2211326774275708</v>
      </c>
      <c r="R23" s="231">
        <v>8.4586355458085372</v>
      </c>
      <c r="S23" s="231">
        <v>9.1679149259787636</v>
      </c>
      <c r="T23" s="231">
        <v>8.2827905365819312</v>
      </c>
      <c r="U23" s="231">
        <v>9.0766639426255509</v>
      </c>
      <c r="V23" s="231">
        <v>10.695438439472451</v>
      </c>
      <c r="W23" s="231">
        <v>11.06262847075971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10.760718440455889</v>
      </c>
      <c r="C25" s="231">
        <v>8.867621114287946</v>
      </c>
      <c r="D25" s="231">
        <v>9.7643476510041598</v>
      </c>
      <c r="E25" s="231">
        <v>11.83679028444417</v>
      </c>
      <c r="F25" s="231">
        <v>12.215269148529989</v>
      </c>
      <c r="G25" s="231">
        <v>13.78133136047984</v>
      </c>
      <c r="H25" s="231">
        <v>13.55829410645682</v>
      </c>
      <c r="I25" s="231">
        <v>14.3350400840114</v>
      </c>
      <c r="J25" s="231">
        <v>13.713187659424481</v>
      </c>
      <c r="K25" s="231">
        <v>9.5728109485201518</v>
      </c>
      <c r="L25" s="231">
        <v>8.8429312004369649</v>
      </c>
      <c r="M25" s="231">
        <v>6.9742856286412156</v>
      </c>
      <c r="N25" s="231">
        <v>4.2443745709418792</v>
      </c>
      <c r="O25" s="231">
        <v>4.1486908173723389</v>
      </c>
      <c r="P25" s="231">
        <v>4.0092319063510526</v>
      </c>
      <c r="Q25" s="231">
        <v>3.8935189700768871</v>
      </c>
      <c r="R25" s="231">
        <v>2.554526249570106</v>
      </c>
      <c r="S25" s="231">
        <v>2.9700977537730582</v>
      </c>
      <c r="T25" s="231">
        <v>3.2707684758742208</v>
      </c>
      <c r="U25" s="231">
        <v>2.8500035035147731</v>
      </c>
      <c r="V25" s="231">
        <v>2.8753837662661792</v>
      </c>
      <c r="W25" s="231">
        <v>3.5477121769256321</v>
      </c>
      <c r="DA25" s="73" t="s">
        <v>3069</v>
      </c>
    </row>
    <row r="26" spans="1:105" ht="12" customHeight="1" x14ac:dyDescent="0.25">
      <c r="A26" s="46" t="s">
        <v>79</v>
      </c>
      <c r="B26" s="231">
        <v>21.920013891946269</v>
      </c>
      <c r="C26" s="231">
        <v>22.13917385751687</v>
      </c>
      <c r="D26" s="231">
        <v>20.72435459699026</v>
      </c>
      <c r="E26" s="231">
        <v>7.9967762125884247</v>
      </c>
      <c r="F26" s="231">
        <v>8.3394841283162791</v>
      </c>
      <c r="G26" s="231">
        <v>11.31601199342119</v>
      </c>
      <c r="H26" s="231">
        <v>10.08885214678639</v>
      </c>
      <c r="I26" s="231">
        <v>9.8677142434699512</v>
      </c>
      <c r="J26" s="231">
        <v>9.3854756786723232</v>
      </c>
      <c r="K26" s="231">
        <v>5.8218391876270577</v>
      </c>
      <c r="L26" s="231">
        <v>6.7428625298920908</v>
      </c>
      <c r="M26" s="231">
        <v>6.8823931790209629</v>
      </c>
      <c r="N26" s="231">
        <v>6.9699320212185878</v>
      </c>
      <c r="O26" s="231">
        <v>5.2405904116507882</v>
      </c>
      <c r="P26" s="231">
        <v>4.8739787986092802</v>
      </c>
      <c r="Q26" s="231">
        <v>4.5672110265682591</v>
      </c>
      <c r="R26" s="231">
        <v>5.025545894182339</v>
      </c>
      <c r="S26" s="231">
        <v>5.5285244801626163</v>
      </c>
      <c r="T26" s="231">
        <v>3.7567454116563979</v>
      </c>
      <c r="U26" s="231">
        <v>4.2607147986406133</v>
      </c>
      <c r="V26" s="231">
        <v>4.4742006847309739</v>
      </c>
      <c r="W26" s="231">
        <v>4.1987532486731256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75.507567834915847</v>
      </c>
      <c r="C27" s="263">
        <f t="shared" si="0"/>
        <v>60.068896841193677</v>
      </c>
      <c r="D27" s="263">
        <f t="shared" si="0"/>
        <v>46.266476071669651</v>
      </c>
      <c r="E27" s="263">
        <f t="shared" si="0"/>
        <v>43.290527733523454</v>
      </c>
      <c r="F27" s="263">
        <f t="shared" si="0"/>
        <v>46.712157936170321</v>
      </c>
      <c r="G27" s="263">
        <f t="shared" si="0"/>
        <v>59.841976283874004</v>
      </c>
      <c r="H27" s="263">
        <f t="shared" si="0"/>
        <v>70.113947323033202</v>
      </c>
      <c r="I27" s="263">
        <f t="shared" si="0"/>
        <v>49.294158359613469</v>
      </c>
      <c r="J27" s="263">
        <f t="shared" si="0"/>
        <v>51.424902792517749</v>
      </c>
      <c r="K27" s="263">
        <f t="shared" si="0"/>
        <v>43.883895688957843</v>
      </c>
      <c r="L27" s="263">
        <f t="shared" si="0"/>
        <v>38.279619933881918</v>
      </c>
      <c r="M27" s="263">
        <f t="shared" si="0"/>
        <v>32.787658972901774</v>
      </c>
      <c r="N27" s="263">
        <f t="shared" si="0"/>
        <v>32.986722541538882</v>
      </c>
      <c r="O27" s="263">
        <f t="shared" si="0"/>
        <v>28.905545024419816</v>
      </c>
      <c r="P27" s="263">
        <f t="shared" si="0"/>
        <v>28.236832218632344</v>
      </c>
      <c r="Q27" s="263">
        <f t="shared" si="0"/>
        <v>28.524047933814582</v>
      </c>
      <c r="R27" s="263">
        <f t="shared" si="0"/>
        <v>29.722771218602148</v>
      </c>
      <c r="S27" s="263">
        <f t="shared" si="0"/>
        <v>32.324533455930982</v>
      </c>
      <c r="T27" s="263">
        <f t="shared" si="0"/>
        <v>29.999429805880485</v>
      </c>
      <c r="U27" s="263">
        <f t="shared" si="0"/>
        <v>34.065685875519002</v>
      </c>
      <c r="V27" s="263">
        <f t="shared" si="0"/>
        <v>38.686994445234177</v>
      </c>
      <c r="W27" s="263">
        <f t="shared" si="0"/>
        <v>36.401664875567221</v>
      </c>
      <c r="DA27" s="70"/>
    </row>
    <row r="28" spans="1:105" ht="12" customHeight="1" x14ac:dyDescent="0.25">
      <c r="A28" s="60" t="s">
        <v>3072</v>
      </c>
      <c r="B28" s="264">
        <v>73.928284378814325</v>
      </c>
      <c r="C28" s="264">
        <v>58.330798142047087</v>
      </c>
      <c r="D28" s="264">
        <v>44.502516558652879</v>
      </c>
      <c r="E28" s="264">
        <v>41.133654035979767</v>
      </c>
      <c r="F28" s="264">
        <v>44.462898633177197</v>
      </c>
      <c r="G28" s="264">
        <v>57.448219025259817</v>
      </c>
      <c r="H28" s="264">
        <v>67.251474221573858</v>
      </c>
      <c r="I28" s="264">
        <v>46.516104998929627</v>
      </c>
      <c r="J28" s="264">
        <v>49.049596525205871</v>
      </c>
      <c r="K28" s="264">
        <v>41.796664433620663</v>
      </c>
      <c r="L28" s="264">
        <v>36.019291078522123</v>
      </c>
      <c r="M28" s="264">
        <v>30.613436941266901</v>
      </c>
      <c r="N28" s="264">
        <v>30.945319123397631</v>
      </c>
      <c r="O28" s="264">
        <v>26.781610674414662</v>
      </c>
      <c r="P28" s="264">
        <v>26.04162038321634</v>
      </c>
      <c r="Q28" s="264">
        <v>26.29993603370049</v>
      </c>
      <c r="R28" s="264">
        <v>27.308909981023739</v>
      </c>
      <c r="S28" s="264">
        <v>29.75788013478277</v>
      </c>
      <c r="T28" s="264">
        <v>27.586310599487678</v>
      </c>
      <c r="U28" s="264">
        <v>31.559076610416358</v>
      </c>
      <c r="V28" s="264">
        <v>36.27839706312681</v>
      </c>
      <c r="W28" s="264">
        <v>33.834822541677113</v>
      </c>
      <c r="DA28" s="72" t="s">
        <v>3073</v>
      </c>
    </row>
    <row r="29" spans="1:105" ht="12" customHeight="1" x14ac:dyDescent="0.25">
      <c r="A29" s="59" t="s">
        <v>30</v>
      </c>
      <c r="B29" s="232">
        <v>3.356206772553628</v>
      </c>
      <c r="C29" s="232">
        <v>4.2824107672867857</v>
      </c>
      <c r="D29" s="232">
        <v>0.85204448237028663</v>
      </c>
      <c r="E29" s="232">
        <v>0.55237415873305207</v>
      </c>
      <c r="F29" s="232">
        <v>0</v>
      </c>
      <c r="G29" s="232">
        <v>0.28531615935627108</v>
      </c>
      <c r="H29" s="232">
        <v>0.27754598706432898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25">
      <c r="A30" s="59" t="s">
        <v>33</v>
      </c>
      <c r="B30" s="232">
        <v>0</v>
      </c>
      <c r="C30" s="232">
        <v>0.69011670351985843</v>
      </c>
      <c r="D30" s="232">
        <v>0.7448940351229757</v>
      </c>
      <c r="E30" s="232">
        <v>1.542370460594402</v>
      </c>
      <c r="F30" s="232">
        <v>2.5081143800291632</v>
      </c>
      <c r="G30" s="232">
        <v>3.484495063947008</v>
      </c>
      <c r="H30" s="232">
        <v>5.3508379634258176</v>
      </c>
      <c r="I30" s="232">
        <v>2.4856108223229252</v>
      </c>
      <c r="J30" s="232">
        <v>1.8029984081881749</v>
      </c>
      <c r="K30" s="232">
        <v>1.526530415044403</v>
      </c>
      <c r="L30" s="232">
        <v>2.4130706422327779</v>
      </c>
      <c r="M30" s="232">
        <v>1.796420119651577</v>
      </c>
      <c r="N30" s="232">
        <v>1.7967390526625311</v>
      </c>
      <c r="O30" s="232">
        <v>1.7965119557418301</v>
      </c>
      <c r="P30" s="232">
        <v>2.3689569575196372</v>
      </c>
      <c r="Q30" s="232">
        <v>0.57992142369994459</v>
      </c>
      <c r="R30" s="232">
        <v>1.4706530605525989</v>
      </c>
      <c r="S30" s="232">
        <v>1.9117901859616471</v>
      </c>
      <c r="T30" s="232">
        <v>2.0426759972548432</v>
      </c>
      <c r="U30" s="232">
        <v>3.874809862956782</v>
      </c>
      <c r="V30" s="232">
        <v>5.5532112914124756</v>
      </c>
      <c r="W30" s="232">
        <v>3.4995480861625872</v>
      </c>
      <c r="DA30" s="71" t="s">
        <v>3075</v>
      </c>
    </row>
    <row r="31" spans="1:105" ht="12" customHeight="1" x14ac:dyDescent="0.25">
      <c r="A31" s="59" t="s">
        <v>160</v>
      </c>
      <c r="B31" s="232">
        <v>37.601415946054608</v>
      </c>
      <c r="C31" s="232">
        <v>30.33424995466002</v>
      </c>
      <c r="D31" s="232">
        <v>20.179859798324109</v>
      </c>
      <c r="E31" s="232">
        <v>21.174391715342711</v>
      </c>
      <c r="F31" s="232">
        <v>23.314746380300399</v>
      </c>
      <c r="G31" s="232">
        <v>26.19383453515654</v>
      </c>
      <c r="H31" s="232">
        <v>31.72537480913401</v>
      </c>
      <c r="I31" s="232">
        <v>24.30270757808</v>
      </c>
      <c r="J31" s="232">
        <v>27.657849906967659</v>
      </c>
      <c r="K31" s="232">
        <v>21.548645265057811</v>
      </c>
      <c r="L31" s="232">
        <v>14.224074192534641</v>
      </c>
      <c r="M31" s="232">
        <v>10.849164043853611</v>
      </c>
      <c r="N31" s="232">
        <v>9.3629965288433272</v>
      </c>
      <c r="O31" s="232">
        <v>9.4873900551508648</v>
      </c>
      <c r="P31" s="232">
        <v>8.3971154400415724</v>
      </c>
      <c r="Q31" s="232">
        <v>8.2852225880584722</v>
      </c>
      <c r="R31" s="232">
        <v>9.1388760936002882</v>
      </c>
      <c r="S31" s="232">
        <v>9.3563961436593477</v>
      </c>
      <c r="T31" s="232">
        <v>7.980969708719817</v>
      </c>
      <c r="U31" s="232">
        <v>7.9747805930311646</v>
      </c>
      <c r="V31" s="232">
        <v>7.7389836707689641</v>
      </c>
      <c r="W31" s="232">
        <v>9.4869629530359152</v>
      </c>
      <c r="DA31" s="71" t="s">
        <v>3076</v>
      </c>
    </row>
    <row r="32" spans="1:105" ht="12" customHeight="1" x14ac:dyDescent="0.25">
      <c r="A32" s="59" t="s">
        <v>70</v>
      </c>
      <c r="B32" s="232">
        <v>13.029358982577991</v>
      </c>
      <c r="C32" s="232">
        <v>1.178855262485706</v>
      </c>
      <c r="D32" s="232">
        <v>1.2724257344014049</v>
      </c>
      <c r="E32" s="232">
        <v>0.53212660394045086</v>
      </c>
      <c r="F32" s="232">
        <v>0.54018217742603103</v>
      </c>
      <c r="G32" s="232">
        <v>0.56559228763399982</v>
      </c>
      <c r="H32" s="232">
        <v>0.55737671203219408</v>
      </c>
      <c r="I32" s="232">
        <v>0</v>
      </c>
      <c r="J32" s="232">
        <v>0</v>
      </c>
      <c r="K32" s="232">
        <v>0.56472654870211203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3077</v>
      </c>
    </row>
    <row r="33" spans="1:105" ht="12" customHeight="1" x14ac:dyDescent="0.25">
      <c r="A33" s="59" t="s">
        <v>162</v>
      </c>
      <c r="B33" s="232">
        <v>19.941302677628109</v>
      </c>
      <c r="C33" s="232">
        <v>21.84516545409473</v>
      </c>
      <c r="D33" s="232">
        <v>21.45329250843411</v>
      </c>
      <c r="E33" s="232">
        <v>17.33239109736915</v>
      </c>
      <c r="F33" s="232">
        <v>18.09985569542161</v>
      </c>
      <c r="G33" s="232">
        <v>26.91898097916599</v>
      </c>
      <c r="H33" s="232">
        <v>29.34033874991751</v>
      </c>
      <c r="I33" s="232">
        <v>19.727786598526709</v>
      </c>
      <c r="J33" s="232">
        <v>19.588748210050031</v>
      </c>
      <c r="K33" s="232">
        <v>18.156762204816332</v>
      </c>
      <c r="L33" s="232">
        <v>19.382146243754701</v>
      </c>
      <c r="M33" s="232">
        <v>17.96785277776171</v>
      </c>
      <c r="N33" s="232">
        <v>19.785583541891771</v>
      </c>
      <c r="O33" s="232">
        <v>15.49770866352196</v>
      </c>
      <c r="P33" s="232">
        <v>15.27554798565513</v>
      </c>
      <c r="Q33" s="232">
        <v>17.434792021942069</v>
      </c>
      <c r="R33" s="232">
        <v>16.699380826870851</v>
      </c>
      <c r="S33" s="232">
        <v>18.489693805161782</v>
      </c>
      <c r="T33" s="232">
        <v>17.56266489351302</v>
      </c>
      <c r="U33" s="232">
        <v>19.709486154428419</v>
      </c>
      <c r="V33" s="232">
        <v>22.98620210094537</v>
      </c>
      <c r="W33" s="232">
        <v>20.848311502478609</v>
      </c>
      <c r="DA33" s="71" t="s">
        <v>3078</v>
      </c>
    </row>
    <row r="34" spans="1:105" ht="12" customHeight="1" x14ac:dyDescent="0.25">
      <c r="A34" s="60" t="s">
        <v>3079</v>
      </c>
      <c r="B34" s="264">
        <v>1.579283456101525</v>
      </c>
      <c r="C34" s="264">
        <v>1.738098699146589</v>
      </c>
      <c r="D34" s="264">
        <v>1.7639595130167749</v>
      </c>
      <c r="E34" s="264">
        <v>2.1568736975436851</v>
      </c>
      <c r="F34" s="264">
        <v>2.249259302993122</v>
      </c>
      <c r="G34" s="264">
        <v>2.39375725861419</v>
      </c>
      <c r="H34" s="264">
        <v>2.862473101459349</v>
      </c>
      <c r="I34" s="264">
        <v>2.7780533606838449</v>
      </c>
      <c r="J34" s="264">
        <v>2.3753062673118759</v>
      </c>
      <c r="K34" s="264">
        <v>2.0872312553371768</v>
      </c>
      <c r="L34" s="264">
        <v>2.2603288553597931</v>
      </c>
      <c r="M34" s="264">
        <v>2.1742220316348719</v>
      </c>
      <c r="N34" s="264">
        <v>2.0414034181412539</v>
      </c>
      <c r="O34" s="264">
        <v>2.1239343500051548</v>
      </c>
      <c r="P34" s="264">
        <v>2.1952118354160031</v>
      </c>
      <c r="Q34" s="264">
        <v>2.2241119001140932</v>
      </c>
      <c r="R34" s="264">
        <v>2.4138612375784079</v>
      </c>
      <c r="S34" s="264">
        <v>2.5666533211482112</v>
      </c>
      <c r="T34" s="264">
        <v>2.4131192063928082</v>
      </c>
      <c r="U34" s="264">
        <v>2.506609265102643</v>
      </c>
      <c r="V34" s="264">
        <v>2.4085973821073661</v>
      </c>
      <c r="W34" s="264">
        <v>2.5668423338901101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10.982048449376476</v>
      </c>
      <c r="C35" s="263">
        <f t="shared" si="1"/>
        <v>11.765783004110528</v>
      </c>
      <c r="D35" s="263">
        <f t="shared" si="1"/>
        <v>9.9645995761628257</v>
      </c>
      <c r="E35" s="263">
        <f t="shared" si="1"/>
        <v>9.0197347420621004</v>
      </c>
      <c r="F35" s="263">
        <f t="shared" si="1"/>
        <v>8.9209053731877539</v>
      </c>
      <c r="G35" s="263">
        <f t="shared" si="1"/>
        <v>9.5177694296460764</v>
      </c>
      <c r="H35" s="263">
        <f t="shared" si="1"/>
        <v>9.4952690180672885</v>
      </c>
      <c r="I35" s="263">
        <f t="shared" si="1"/>
        <v>8.7894131053884106</v>
      </c>
      <c r="J35" s="263">
        <f t="shared" si="1"/>
        <v>8.1972494994419414</v>
      </c>
      <c r="K35" s="263">
        <f t="shared" si="1"/>
        <v>6.5097296303158192</v>
      </c>
      <c r="L35" s="263">
        <f t="shared" si="1"/>
        <v>6.8999067499608993</v>
      </c>
      <c r="M35" s="263">
        <f t="shared" si="1"/>
        <v>6.1552826027791703</v>
      </c>
      <c r="N35" s="263">
        <f t="shared" si="1"/>
        <v>5.2424915098324751</v>
      </c>
      <c r="O35" s="263">
        <f t="shared" si="1"/>
        <v>5.1038748115770964</v>
      </c>
      <c r="P35" s="263">
        <f t="shared" si="1"/>
        <v>5.0828968263658103</v>
      </c>
      <c r="Q35" s="263">
        <f t="shared" si="1"/>
        <v>4.8318144126306102</v>
      </c>
      <c r="R35" s="263">
        <f t="shared" si="1"/>
        <v>4.7584381066024708</v>
      </c>
      <c r="S35" s="263">
        <f t="shared" si="1"/>
        <v>5.2009865371634829</v>
      </c>
      <c r="T35" s="263">
        <f t="shared" si="1"/>
        <v>4.2258789305190341</v>
      </c>
      <c r="U35" s="263">
        <f t="shared" si="1"/>
        <v>4.5450265803084431</v>
      </c>
      <c r="V35" s="263">
        <f t="shared" si="1"/>
        <v>5.0979196629542001</v>
      </c>
      <c r="W35" s="263">
        <f t="shared" si="1"/>
        <v>5.4216741938622794</v>
      </c>
      <c r="DA35" s="70"/>
    </row>
    <row r="36" spans="1:105" ht="12" customHeight="1" x14ac:dyDescent="0.25">
      <c r="A36" s="60" t="s">
        <v>3082</v>
      </c>
      <c r="B36" s="264">
        <v>3.3619288299879959</v>
      </c>
      <c r="C36" s="264">
        <v>3.8472793575910709</v>
      </c>
      <c r="D36" s="264">
        <v>2.9755854056855529</v>
      </c>
      <c r="E36" s="264">
        <v>3.18718453441004</v>
      </c>
      <c r="F36" s="264">
        <v>3.1137188613554181</v>
      </c>
      <c r="G36" s="264">
        <v>3.2019249987727192</v>
      </c>
      <c r="H36" s="264">
        <v>3.218814976606053</v>
      </c>
      <c r="I36" s="264">
        <v>2.788518836575169</v>
      </c>
      <c r="J36" s="264">
        <v>2.5870674238747888</v>
      </c>
      <c r="K36" s="264">
        <v>2.2137664914708188</v>
      </c>
      <c r="L36" s="264">
        <v>2.3836994984856799</v>
      </c>
      <c r="M36" s="264">
        <v>2.1063819998627151</v>
      </c>
      <c r="N36" s="264">
        <v>1.817562408045349</v>
      </c>
      <c r="O36" s="264">
        <v>1.813144258554372</v>
      </c>
      <c r="P36" s="264">
        <v>1.8179725811656979</v>
      </c>
      <c r="Q36" s="264">
        <v>1.7212434798760921</v>
      </c>
      <c r="R36" s="264">
        <v>1.711352613741435</v>
      </c>
      <c r="S36" s="264">
        <v>1.8733503182395059</v>
      </c>
      <c r="T36" s="264">
        <v>1.5335680758527379</v>
      </c>
      <c r="U36" s="264">
        <v>1.649432734457398</v>
      </c>
      <c r="V36" s="264">
        <v>1.8807121347016871</v>
      </c>
      <c r="W36" s="264">
        <v>2.0216755815153178</v>
      </c>
      <c r="DA36" s="72" t="s">
        <v>3083</v>
      </c>
    </row>
    <row r="37" spans="1:105" ht="12" customHeight="1" x14ac:dyDescent="0.25">
      <c r="A37" s="59" t="s">
        <v>30</v>
      </c>
      <c r="B37" s="232">
        <v>0.48664998202027632</v>
      </c>
      <c r="C37" s="232">
        <v>0.62094956125658385</v>
      </c>
      <c r="D37" s="232">
        <v>0.1235464499436915</v>
      </c>
      <c r="E37" s="232">
        <v>8.0094253016292541E-2</v>
      </c>
      <c r="F37" s="232">
        <v>0</v>
      </c>
      <c r="G37" s="232">
        <v>4.1370843106659318E-2</v>
      </c>
      <c r="H37" s="232">
        <v>4.0244168124327719E-2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</v>
      </c>
      <c r="C38" s="232">
        <v>0.10006692201037951</v>
      </c>
      <c r="D38" s="232">
        <v>0.1080096350928315</v>
      </c>
      <c r="E38" s="232">
        <v>9.0338946723415581E-2</v>
      </c>
      <c r="F38" s="232">
        <v>9.1706538605782387E-2</v>
      </c>
      <c r="G38" s="232">
        <v>9.6020404094399728E-2</v>
      </c>
      <c r="H38" s="232">
        <v>9.4625648708937374E-2</v>
      </c>
      <c r="I38" s="232">
        <v>9.8839248844934266E-2</v>
      </c>
      <c r="J38" s="232">
        <v>0</v>
      </c>
      <c r="K38" s="232">
        <v>9.1562709055474256E-2</v>
      </c>
      <c r="L38" s="232">
        <v>8.9642160472893306E-2</v>
      </c>
      <c r="M38" s="232">
        <v>0</v>
      </c>
      <c r="N38" s="232">
        <v>0</v>
      </c>
      <c r="O38" s="232">
        <v>0</v>
      </c>
      <c r="P38" s="232">
        <v>8.3940502295627106E-2</v>
      </c>
      <c r="Q38" s="232">
        <v>8.4088606436491992E-2</v>
      </c>
      <c r="R38" s="232">
        <v>8.2112429331409942E-2</v>
      </c>
      <c r="S38" s="232">
        <v>9.5484920933772477E-2</v>
      </c>
      <c r="T38" s="232">
        <v>8.0179582313929493E-2</v>
      </c>
      <c r="U38" s="232">
        <v>0.1012423921045091</v>
      </c>
      <c r="V38" s="232">
        <v>0.16783004870515419</v>
      </c>
      <c r="W38" s="232">
        <v>0.1741279923122776</v>
      </c>
      <c r="DA38" s="71" t="s">
        <v>3085</v>
      </c>
    </row>
    <row r="39" spans="1:105" ht="12" customHeight="1" x14ac:dyDescent="0.25">
      <c r="A39" s="59" t="s">
        <v>160</v>
      </c>
      <c r="B39" s="232">
        <v>0.55127673109769959</v>
      </c>
      <c r="C39" s="232">
        <v>0.69261673699222415</v>
      </c>
      <c r="D39" s="232">
        <v>0.28218805535881403</v>
      </c>
      <c r="E39" s="232">
        <v>0.55566725556292351</v>
      </c>
      <c r="F39" s="232">
        <v>0.48421417293476698</v>
      </c>
      <c r="G39" s="232">
        <v>0.50675158040883395</v>
      </c>
      <c r="H39" s="232">
        <v>0.49695872643116501</v>
      </c>
      <c r="I39" s="232">
        <v>0.35631518952404628</v>
      </c>
      <c r="J39" s="232">
        <v>0.26865821217307922</v>
      </c>
      <c r="K39" s="232">
        <v>8.2434734651894492E-2</v>
      </c>
      <c r="L39" s="232">
        <v>0.2423589730426432</v>
      </c>
      <c r="M39" s="232">
        <v>0.24515652491356499</v>
      </c>
      <c r="N39" s="232">
        <v>0.16022231149670499</v>
      </c>
      <c r="O39" s="232">
        <v>0.1542212376757221</v>
      </c>
      <c r="P39" s="232">
        <v>0.1522817486796692</v>
      </c>
      <c r="Q39" s="232">
        <v>7.6395249054244094E-2</v>
      </c>
      <c r="R39" s="232">
        <v>7.4760078572240818E-2</v>
      </c>
      <c r="S39" s="232">
        <v>0.10309142530151599</v>
      </c>
      <c r="T39" s="232">
        <v>8.5131584247973929E-2</v>
      </c>
      <c r="U39" s="232">
        <v>8.7876517484476377E-2</v>
      </c>
      <c r="V39" s="232">
        <v>7.8428427694838862E-2</v>
      </c>
      <c r="W39" s="232">
        <v>6.9853234722645444E-2</v>
      </c>
      <c r="DA39" s="71" t="s">
        <v>3086</v>
      </c>
    </row>
    <row r="40" spans="1:105" ht="12" customHeight="1" x14ac:dyDescent="0.25">
      <c r="A40" s="59" t="s">
        <v>70</v>
      </c>
      <c r="B40" s="232">
        <v>0.18139558229058639</v>
      </c>
      <c r="C40" s="232">
        <v>0.17093401306042749</v>
      </c>
      <c r="D40" s="232">
        <v>0.18450173148820381</v>
      </c>
      <c r="E40" s="232">
        <v>7.7158357571365369E-2</v>
      </c>
      <c r="F40" s="232">
        <v>7.832641572677447E-2</v>
      </c>
      <c r="G40" s="232">
        <v>8.2010881706930008E-2</v>
      </c>
      <c r="H40" s="232">
        <v>8.0819623244668154E-2</v>
      </c>
      <c r="I40" s="232">
        <v>0</v>
      </c>
      <c r="J40" s="232">
        <v>0</v>
      </c>
      <c r="K40" s="232">
        <v>8.1885349561806223E-2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3087</v>
      </c>
    </row>
    <row r="41" spans="1:105" ht="12" customHeight="1" x14ac:dyDescent="0.25">
      <c r="A41" s="59" t="s">
        <v>162</v>
      </c>
      <c r="B41" s="232">
        <v>2.1426065345794338</v>
      </c>
      <c r="C41" s="232">
        <v>2.2627121242714558</v>
      </c>
      <c r="D41" s="232">
        <v>2.2773395338020119</v>
      </c>
      <c r="E41" s="232">
        <v>2.383925721536043</v>
      </c>
      <c r="F41" s="232">
        <v>2.4594717340880941</v>
      </c>
      <c r="G41" s="232">
        <v>2.4757712894558961</v>
      </c>
      <c r="H41" s="232">
        <v>2.5061668100969539</v>
      </c>
      <c r="I41" s="232">
        <v>2.3333643982061889</v>
      </c>
      <c r="J41" s="232">
        <v>2.3184092117017099</v>
      </c>
      <c r="K41" s="232">
        <v>1.9578836982016441</v>
      </c>
      <c r="L41" s="232">
        <v>2.0516983649701439</v>
      </c>
      <c r="M41" s="232">
        <v>1.8612254749491499</v>
      </c>
      <c r="N41" s="232">
        <v>1.657340096548644</v>
      </c>
      <c r="O41" s="232">
        <v>1.6589230208786501</v>
      </c>
      <c r="P41" s="232">
        <v>1.5817503301904019</v>
      </c>
      <c r="Q41" s="232">
        <v>1.5607596243853561</v>
      </c>
      <c r="R41" s="232">
        <v>1.554480105837784</v>
      </c>
      <c r="S41" s="232">
        <v>1.674773972004217</v>
      </c>
      <c r="T41" s="232">
        <v>1.368256909290835</v>
      </c>
      <c r="U41" s="232">
        <v>1.460313824868412</v>
      </c>
      <c r="V41" s="232">
        <v>1.634453658301694</v>
      </c>
      <c r="W41" s="232">
        <v>1.7776943544803949</v>
      </c>
      <c r="DA41" s="71" t="s">
        <v>3088</v>
      </c>
    </row>
    <row r="42" spans="1:105" ht="12" customHeight="1" x14ac:dyDescent="0.25">
      <c r="A42" s="60" t="s">
        <v>3089</v>
      </c>
      <c r="B42" s="264">
        <v>7.4565509757208233</v>
      </c>
      <c r="C42" s="264">
        <v>7.7384862812507036</v>
      </c>
      <c r="D42" s="264">
        <v>6.8063183637719629</v>
      </c>
      <c r="E42" s="264">
        <v>5.6091597175493213</v>
      </c>
      <c r="F42" s="264">
        <v>5.5742275125937626</v>
      </c>
      <c r="G42" s="264">
        <v>6.0679195719454579</v>
      </c>
      <c r="H42" s="264">
        <v>5.9799836130958033</v>
      </c>
      <c r="I42" s="264">
        <v>5.7131673135995573</v>
      </c>
      <c r="J42" s="264">
        <v>5.3641682121669936</v>
      </c>
      <c r="K42" s="264">
        <v>4.0797856159707928</v>
      </c>
      <c r="L42" s="264">
        <v>4.282101762884384</v>
      </c>
      <c r="M42" s="264">
        <v>3.8237133210685581</v>
      </c>
      <c r="N42" s="264">
        <v>3.213498033479639</v>
      </c>
      <c r="O42" s="264">
        <v>3.070751638200762</v>
      </c>
      <c r="P42" s="264">
        <v>3.037563019389169</v>
      </c>
      <c r="Q42" s="264">
        <v>2.8802164859569879</v>
      </c>
      <c r="R42" s="264">
        <v>2.7970784361118439</v>
      </c>
      <c r="S42" s="264">
        <v>3.061804267805055</v>
      </c>
      <c r="T42" s="264">
        <v>2.4423806511470412</v>
      </c>
      <c r="U42" s="264">
        <v>2.6359807433939859</v>
      </c>
      <c r="V42" s="264">
        <v>2.9677456565342499</v>
      </c>
      <c r="W42" s="264">
        <v>3.134147084908343</v>
      </c>
      <c r="DA42" s="72" t="s">
        <v>3090</v>
      </c>
    </row>
    <row r="43" spans="1:105" ht="12" customHeight="1" x14ac:dyDescent="0.25">
      <c r="A43" s="64" t="s">
        <v>30</v>
      </c>
      <c r="B43" s="231">
        <v>0.20564091404560161</v>
      </c>
      <c r="C43" s="231">
        <v>0.32469282575239922</v>
      </c>
      <c r="D43" s="231">
        <v>4.8796532379611977E-2</v>
      </c>
      <c r="E43" s="231">
        <v>5.6885590764746571E-2</v>
      </c>
      <c r="F43" s="231">
        <v>0</v>
      </c>
      <c r="G43" s="231">
        <v>2.4665793935028709E-2</v>
      </c>
      <c r="H43" s="231">
        <v>2.5069512670763999E-2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</v>
      </c>
      <c r="C45" s="231">
        <v>5.2324719589373188E-2</v>
      </c>
      <c r="D45" s="231">
        <v>4.2660033198198277E-2</v>
      </c>
      <c r="E45" s="231">
        <v>6.4161711482359482E-2</v>
      </c>
      <c r="F45" s="231">
        <v>6.2497626865947252E-2</v>
      </c>
      <c r="G45" s="231">
        <v>5.724851908008162E-2</v>
      </c>
      <c r="H45" s="231">
        <v>5.8945656224260561E-2</v>
      </c>
      <c r="I45" s="231">
        <v>4.9220951412093858E-2</v>
      </c>
      <c r="J45" s="231">
        <v>0</v>
      </c>
      <c r="K45" s="231">
        <v>5.8075038716602717E-2</v>
      </c>
      <c r="L45" s="231">
        <v>6.0411960566685893E-2</v>
      </c>
      <c r="M45" s="231">
        <v>0</v>
      </c>
      <c r="N45" s="231">
        <v>0</v>
      </c>
      <c r="O45" s="231">
        <v>0</v>
      </c>
      <c r="P45" s="231">
        <v>6.7349733291745734E-2</v>
      </c>
      <c r="Q45" s="231">
        <v>6.7169520302480842E-2</v>
      </c>
      <c r="R45" s="231">
        <v>6.9574130896539146E-2</v>
      </c>
      <c r="S45" s="231">
        <v>8.0927842336125766E-2</v>
      </c>
      <c r="T45" s="231">
        <v>7.2601745400692794E-2</v>
      </c>
      <c r="U45" s="231">
        <v>9.0868352865842564E-2</v>
      </c>
      <c r="V45" s="231">
        <v>0.15593427805546339</v>
      </c>
      <c r="W45" s="231">
        <v>0.16962924807241719</v>
      </c>
      <c r="DA45" s="73" t="s">
        <v>3093</v>
      </c>
    </row>
    <row r="46" spans="1:105" ht="12" customHeight="1" x14ac:dyDescent="0.25">
      <c r="A46" s="64" t="s">
        <v>160</v>
      </c>
      <c r="B46" s="231">
        <v>0.23294987170117451</v>
      </c>
      <c r="C46" s="231">
        <v>0.36216739575806739</v>
      </c>
      <c r="D46" s="231">
        <v>0.1114544253334023</v>
      </c>
      <c r="E46" s="231">
        <v>0.39465328548469503</v>
      </c>
      <c r="F46" s="231">
        <v>0.32998995669619779</v>
      </c>
      <c r="G46" s="231">
        <v>0.30213138336072332</v>
      </c>
      <c r="H46" s="231">
        <v>0.30957312996567121</v>
      </c>
      <c r="I46" s="231">
        <v>0.17744137916779579</v>
      </c>
      <c r="J46" s="231">
        <v>0.13051468117375889</v>
      </c>
      <c r="K46" s="231">
        <v>5.2285482331034409E-2</v>
      </c>
      <c r="L46" s="231">
        <v>0.16333141286640479</v>
      </c>
      <c r="M46" s="231">
        <v>0.16103144290835189</v>
      </c>
      <c r="N46" s="231">
        <v>0.11197314934432399</v>
      </c>
      <c r="O46" s="231">
        <v>0.1196928860919933</v>
      </c>
      <c r="P46" s="231">
        <v>0.12218339035732299</v>
      </c>
      <c r="Q46" s="231">
        <v>6.1024108375938531E-2</v>
      </c>
      <c r="R46" s="231">
        <v>6.3344459965100408E-2</v>
      </c>
      <c r="S46" s="231">
        <v>8.7374703056979933E-2</v>
      </c>
      <c r="T46" s="231">
        <v>7.7085729642860298E-2</v>
      </c>
      <c r="U46" s="231">
        <v>7.8872043947341125E-2</v>
      </c>
      <c r="V46" s="231">
        <v>7.2869431582571115E-2</v>
      </c>
      <c r="W46" s="231">
        <v>6.8048517208987205E-2</v>
      </c>
      <c r="DA46" s="73" t="s">
        <v>3094</v>
      </c>
    </row>
    <row r="47" spans="1:105" ht="12" customHeight="1" x14ac:dyDescent="0.25">
      <c r="A47" s="64" t="s">
        <v>70</v>
      </c>
      <c r="B47" s="231">
        <v>7.6651299135394049E-2</v>
      </c>
      <c r="C47" s="231">
        <v>8.9380927503150326E-2</v>
      </c>
      <c r="D47" s="231">
        <v>7.2871739485528719E-2</v>
      </c>
      <c r="E47" s="231">
        <v>5.4800420599363547E-2</v>
      </c>
      <c r="F47" s="231">
        <v>5.3379128448866719E-2</v>
      </c>
      <c r="G47" s="231">
        <v>4.8895873439125957E-2</v>
      </c>
      <c r="H47" s="231">
        <v>5.0345395703527841E-2</v>
      </c>
      <c r="I47" s="231">
        <v>0</v>
      </c>
      <c r="J47" s="231">
        <v>0</v>
      </c>
      <c r="K47" s="231">
        <v>5.1937026494522733E-2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4.902339866453279E-4</v>
      </c>
      <c r="U48" s="231">
        <v>7.7509968158323596E-3</v>
      </c>
      <c r="V48" s="231">
        <v>3.1798961294140647E-4</v>
      </c>
      <c r="W48" s="231">
        <v>1.5899480647117199E-4</v>
      </c>
      <c r="DA48" s="73" t="s">
        <v>3096</v>
      </c>
    </row>
    <row r="49" spans="1:105" ht="12" customHeight="1" x14ac:dyDescent="0.25">
      <c r="A49" s="64" t="s">
        <v>162</v>
      </c>
      <c r="B49" s="231">
        <v>0.90538905268599312</v>
      </c>
      <c r="C49" s="231">
        <v>1.183165975682736</v>
      </c>
      <c r="D49" s="231">
        <v>0.89946957076620204</v>
      </c>
      <c r="E49" s="231">
        <v>1.6931429896882471</v>
      </c>
      <c r="F49" s="231">
        <v>1.676119817204506</v>
      </c>
      <c r="G49" s="231">
        <v>1.476084601383183</v>
      </c>
      <c r="H49" s="231">
        <v>1.561179756696073</v>
      </c>
      <c r="I49" s="231">
        <v>1.1619919921791551</v>
      </c>
      <c r="J49" s="231">
        <v>1.1262876971004969</v>
      </c>
      <c r="K49" s="231">
        <v>1.241817468580761</v>
      </c>
      <c r="L49" s="231">
        <v>1.382687789600858</v>
      </c>
      <c r="M49" s="231">
        <v>1.2225488345232309</v>
      </c>
      <c r="N49" s="231">
        <v>1.158250610739654</v>
      </c>
      <c r="O49" s="231">
        <v>1.2875093415533629</v>
      </c>
      <c r="P49" s="231">
        <v>1.269118720510731</v>
      </c>
      <c r="Q49" s="231">
        <v>1.2467262774371419</v>
      </c>
      <c r="R49" s="231">
        <v>1.3171160960677299</v>
      </c>
      <c r="S49" s="231">
        <v>1.4194476219864169</v>
      </c>
      <c r="T49" s="231">
        <v>1.2389418465929589</v>
      </c>
      <c r="U49" s="231">
        <v>1.310679342661454</v>
      </c>
      <c r="V49" s="231">
        <v>1.518603808964744</v>
      </c>
      <c r="W49" s="231">
        <v>1.731766114389574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1.98743508091848</v>
      </c>
      <c r="C51" s="231">
        <v>1.637792251916093</v>
      </c>
      <c r="D51" s="231">
        <v>1.803411841994768</v>
      </c>
      <c r="E51" s="231">
        <v>2.1861785889997432</v>
      </c>
      <c r="F51" s="231">
        <v>2.2340227761831062</v>
      </c>
      <c r="G51" s="231">
        <v>2.487977230822136</v>
      </c>
      <c r="H51" s="231">
        <v>2.4732569616644962</v>
      </c>
      <c r="I51" s="231">
        <v>2.550541687179404</v>
      </c>
      <c r="J51" s="231">
        <v>2.4180460151142729</v>
      </c>
      <c r="K51" s="231">
        <v>1.737164005945482</v>
      </c>
      <c r="L51" s="231">
        <v>1.505296579841976</v>
      </c>
      <c r="M51" s="231">
        <v>1.243988615409015</v>
      </c>
      <c r="N51" s="231">
        <v>0.7618501143423575</v>
      </c>
      <c r="O51" s="231">
        <v>0.73976308581529948</v>
      </c>
      <c r="P51" s="231">
        <v>0.71400592716050193</v>
      </c>
      <c r="Q51" s="231">
        <v>0.68823551894872048</v>
      </c>
      <c r="R51" s="231">
        <v>0.44533120337742021</v>
      </c>
      <c r="S51" s="231">
        <v>0.51641513144081974</v>
      </c>
      <c r="T51" s="231">
        <v>0.40567524873261201</v>
      </c>
      <c r="U51" s="231">
        <v>0.37420752661462109</v>
      </c>
      <c r="V51" s="231">
        <v>0.4328103623476659</v>
      </c>
      <c r="W51" s="231">
        <v>0.41272401846475049</v>
      </c>
      <c r="DA51" s="73" t="s">
        <v>3099</v>
      </c>
    </row>
    <row r="52" spans="1:105" ht="12" customHeight="1" x14ac:dyDescent="0.25">
      <c r="A52" s="64" t="s">
        <v>79</v>
      </c>
      <c r="B52" s="231">
        <v>4.0484847572341804</v>
      </c>
      <c r="C52" s="231">
        <v>4.0889621850488842</v>
      </c>
      <c r="D52" s="231">
        <v>3.8276542206142521</v>
      </c>
      <c r="E52" s="231">
        <v>1.1593371305301661</v>
      </c>
      <c r="F52" s="231">
        <v>1.2182182071951391</v>
      </c>
      <c r="G52" s="231">
        <v>1.67091616992518</v>
      </c>
      <c r="H52" s="231">
        <v>1.501613200171011</v>
      </c>
      <c r="I52" s="231">
        <v>1.773971303661108</v>
      </c>
      <c r="J52" s="231">
        <v>1.689319818778465</v>
      </c>
      <c r="K52" s="231">
        <v>0.93850659390239044</v>
      </c>
      <c r="L52" s="231">
        <v>1.17037402000846</v>
      </c>
      <c r="M52" s="231">
        <v>1.196144428227961</v>
      </c>
      <c r="N52" s="231">
        <v>1.1814241590533039</v>
      </c>
      <c r="O52" s="231">
        <v>0.92378632474010569</v>
      </c>
      <c r="P52" s="231">
        <v>0.86490524806886804</v>
      </c>
      <c r="Q52" s="231">
        <v>0.81706106089270625</v>
      </c>
      <c r="R52" s="231">
        <v>0.901712545805055</v>
      </c>
      <c r="S52" s="231">
        <v>0.9576389689847119</v>
      </c>
      <c r="T52" s="231">
        <v>0.64758584679127129</v>
      </c>
      <c r="U52" s="231">
        <v>0.77360248048889579</v>
      </c>
      <c r="V52" s="231">
        <v>0.78720978597086355</v>
      </c>
      <c r="W52" s="231">
        <v>0.7518201919661428</v>
      </c>
      <c r="DA52" s="73" t="s">
        <v>3100</v>
      </c>
    </row>
    <row r="53" spans="1:105" ht="12" customHeight="1" x14ac:dyDescent="0.25">
      <c r="A53" s="60" t="s">
        <v>3101</v>
      </c>
      <c r="B53" s="264">
        <v>0.16356864366765789</v>
      </c>
      <c r="C53" s="264">
        <v>0.18001736526875381</v>
      </c>
      <c r="D53" s="264">
        <v>0.18269580670530891</v>
      </c>
      <c r="E53" s="264">
        <v>0.2233904901027387</v>
      </c>
      <c r="F53" s="264">
        <v>0.2329589992385733</v>
      </c>
      <c r="G53" s="264">
        <v>0.2479248589278982</v>
      </c>
      <c r="H53" s="264">
        <v>0.29647042836543253</v>
      </c>
      <c r="I53" s="264">
        <v>0.28772695521368402</v>
      </c>
      <c r="J53" s="264">
        <v>0.24601386340015871</v>
      </c>
      <c r="K53" s="264">
        <v>0.21617752287420761</v>
      </c>
      <c r="L53" s="264">
        <v>0.23410548859083569</v>
      </c>
      <c r="M53" s="264">
        <v>0.22518728184789749</v>
      </c>
      <c r="N53" s="264">
        <v>0.21143106830748709</v>
      </c>
      <c r="O53" s="264">
        <v>0.2199789148219625</v>
      </c>
      <c r="P53" s="264">
        <v>0.22736122581094331</v>
      </c>
      <c r="Q53" s="264">
        <v>0.23035444679753109</v>
      </c>
      <c r="R53" s="264">
        <v>0.25000705674919232</v>
      </c>
      <c r="S53" s="264">
        <v>0.26583195111892199</v>
      </c>
      <c r="T53" s="264">
        <v>0.24993020351925521</v>
      </c>
      <c r="U53" s="264">
        <v>0.25961310245705937</v>
      </c>
      <c r="V53" s="264">
        <v>0.24946187171826281</v>
      </c>
      <c r="W53" s="264">
        <v>0.26585152743861862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2.8961747257671675</v>
      </c>
      <c r="C54" s="263">
        <f t="shared" si="2"/>
        <v>3.2052228580841771</v>
      </c>
      <c r="D54" s="263">
        <f t="shared" si="2"/>
        <v>2.8289277540515148</v>
      </c>
      <c r="E54" s="263">
        <f t="shared" si="2"/>
        <v>3.0836578060092359</v>
      </c>
      <c r="F54" s="263">
        <f t="shared" si="2"/>
        <v>3.1157132586946013</v>
      </c>
      <c r="G54" s="263">
        <f t="shared" si="2"/>
        <v>3.2818887106411694</v>
      </c>
      <c r="H54" s="263">
        <f t="shared" si="2"/>
        <v>3.5935745556510952</v>
      </c>
      <c r="I54" s="263">
        <f t="shared" si="2"/>
        <v>3.3530922147976407</v>
      </c>
      <c r="J54" s="263">
        <f t="shared" si="2"/>
        <v>2.9831487013502804</v>
      </c>
      <c r="K54" s="263">
        <f t="shared" si="2"/>
        <v>2.5496791464376809</v>
      </c>
      <c r="L54" s="263">
        <f t="shared" si="2"/>
        <v>2.7457242880663761</v>
      </c>
      <c r="M54" s="263">
        <f t="shared" si="2"/>
        <v>2.5474949778923888</v>
      </c>
      <c r="N54" s="263">
        <f t="shared" si="2"/>
        <v>2.3019253087393174</v>
      </c>
      <c r="O54" s="263">
        <f t="shared" si="2"/>
        <v>2.3443718212442999</v>
      </c>
      <c r="P54" s="263">
        <f t="shared" si="2"/>
        <v>2.3902433976711124</v>
      </c>
      <c r="Q54" s="263">
        <f t="shared" si="2"/>
        <v>2.3606124368013681</v>
      </c>
      <c r="R54" s="263">
        <f t="shared" si="2"/>
        <v>2.4766503185955191</v>
      </c>
      <c r="S54" s="263">
        <f t="shared" si="2"/>
        <v>2.660594206958506</v>
      </c>
      <c r="T54" s="263">
        <f t="shared" si="2"/>
        <v>2.3805025031313276</v>
      </c>
      <c r="U54" s="263">
        <f t="shared" si="2"/>
        <v>2.5019014993842941</v>
      </c>
      <c r="V54" s="263">
        <f t="shared" si="2"/>
        <v>2.5508402743844618</v>
      </c>
      <c r="W54" s="263">
        <f t="shared" si="2"/>
        <v>2.7231988336885977</v>
      </c>
      <c r="DA54" s="70"/>
    </row>
    <row r="55" spans="1:105" ht="12" customHeight="1" x14ac:dyDescent="0.25">
      <c r="A55" s="60" t="s">
        <v>3104</v>
      </c>
      <c r="B55" s="264">
        <v>1.28608485629592</v>
      </c>
      <c r="C55" s="264">
        <v>1.4684228578023999</v>
      </c>
      <c r="D55" s="264">
        <v>1.14508054010296</v>
      </c>
      <c r="E55" s="264">
        <v>1.228871674437489</v>
      </c>
      <c r="F55" s="264">
        <v>1.2021848174896761</v>
      </c>
      <c r="G55" s="264">
        <v>1.2352293655215121</v>
      </c>
      <c r="H55" s="264">
        <v>1.2421698435822111</v>
      </c>
      <c r="I55" s="264">
        <v>1.077840284096742</v>
      </c>
      <c r="J55" s="264">
        <v>1.0016928969341921</v>
      </c>
      <c r="K55" s="264">
        <v>0.85621812266361264</v>
      </c>
      <c r="L55" s="264">
        <v>0.92205572390940083</v>
      </c>
      <c r="M55" s="264">
        <v>0.81551285135181306</v>
      </c>
      <c r="N55" s="264">
        <v>0.70408230384706072</v>
      </c>
      <c r="O55" s="264">
        <v>0.70244423803880274</v>
      </c>
      <c r="P55" s="264">
        <v>0.70346414853465522</v>
      </c>
      <c r="Q55" s="264">
        <v>0.66647327125053368</v>
      </c>
      <c r="R55" s="264">
        <v>0.66271827917378978</v>
      </c>
      <c r="S55" s="264">
        <v>0.72524789217281516</v>
      </c>
      <c r="T55" s="264">
        <v>0.59374911119425933</v>
      </c>
      <c r="U55" s="264">
        <v>0.63847847283696157</v>
      </c>
      <c r="V55" s="264">
        <v>0.72756477190048729</v>
      </c>
      <c r="W55" s="264">
        <v>0.78228424065657931</v>
      </c>
      <c r="DA55" s="72" t="s">
        <v>3105</v>
      </c>
    </row>
    <row r="56" spans="1:105" ht="12" customHeight="1" x14ac:dyDescent="0.25">
      <c r="A56" s="60" t="s">
        <v>3106</v>
      </c>
      <c r="B56" s="264">
        <v>0.56099443077523437</v>
      </c>
      <c r="C56" s="264">
        <v>0.58220586442011557</v>
      </c>
      <c r="D56" s="264">
        <v>0.51207410887312577</v>
      </c>
      <c r="E56" s="264">
        <v>0.42200574677487063</v>
      </c>
      <c r="F56" s="264">
        <v>0.41937761850235189</v>
      </c>
      <c r="G56" s="264">
        <v>0.45652059475451717</v>
      </c>
      <c r="H56" s="264">
        <v>0.44990472324231728</v>
      </c>
      <c r="I56" s="264">
        <v>0.42983076967520178</v>
      </c>
      <c r="J56" s="264">
        <v>0.40357378398748539</v>
      </c>
      <c r="K56" s="264">
        <v>0.30694311844294359</v>
      </c>
      <c r="L56" s="264">
        <v>0.32216439595368401</v>
      </c>
      <c r="M56" s="264">
        <v>0.28767749124026759</v>
      </c>
      <c r="N56" s="264">
        <v>0.24176787712699491</v>
      </c>
      <c r="O56" s="264">
        <v>0.23102833641635831</v>
      </c>
      <c r="P56" s="264">
        <v>0.22853138703868339</v>
      </c>
      <c r="Q56" s="264">
        <v>0.2166934033321872</v>
      </c>
      <c r="R56" s="264">
        <v>0.21043850303035819</v>
      </c>
      <c r="S56" s="264">
        <v>0.2303551800229508</v>
      </c>
      <c r="T56" s="264">
        <v>0.1837527762618463</v>
      </c>
      <c r="U56" s="264">
        <v>0.19831830044343471</v>
      </c>
      <c r="V56" s="264">
        <v>0.2232786700840815</v>
      </c>
      <c r="W56" s="264">
        <v>0.23579789980501639</v>
      </c>
      <c r="DA56" s="72" t="s">
        <v>3107</v>
      </c>
    </row>
    <row r="57" spans="1:105" ht="12" customHeight="1" x14ac:dyDescent="0.25">
      <c r="A57" s="64" t="s">
        <v>30</v>
      </c>
      <c r="B57" s="231">
        <v>1.547141673070356E-2</v>
      </c>
      <c r="C57" s="231">
        <v>2.4428300370086461E-2</v>
      </c>
      <c r="D57" s="231">
        <v>3.671212467431623E-3</v>
      </c>
      <c r="E57" s="231">
        <v>4.2797936625514664E-3</v>
      </c>
      <c r="F57" s="231">
        <v>0</v>
      </c>
      <c r="G57" s="231">
        <v>1.8557337129802159E-3</v>
      </c>
      <c r="H57" s="231">
        <v>1.8861075363584201E-3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</v>
      </c>
      <c r="C59" s="231">
        <v>3.9366560192631858E-3</v>
      </c>
      <c r="D59" s="231">
        <v>3.2095322782343541E-3</v>
      </c>
      <c r="E59" s="231">
        <v>4.8272134030615272E-3</v>
      </c>
      <c r="F59" s="231">
        <v>4.702015814365937E-3</v>
      </c>
      <c r="G59" s="231">
        <v>4.3070986141754194E-3</v>
      </c>
      <c r="H59" s="231">
        <v>4.4347829134239909E-3</v>
      </c>
      <c r="I59" s="231">
        <v>3.703143679906748E-3</v>
      </c>
      <c r="J59" s="231">
        <v>0</v>
      </c>
      <c r="K59" s="231">
        <v>4.3692819097130584E-3</v>
      </c>
      <c r="L59" s="231">
        <v>4.5451004815061473E-3</v>
      </c>
      <c r="M59" s="231">
        <v>0</v>
      </c>
      <c r="N59" s="231">
        <v>0</v>
      </c>
      <c r="O59" s="231">
        <v>0</v>
      </c>
      <c r="P59" s="231">
        <v>5.0670645736736577E-3</v>
      </c>
      <c r="Q59" s="231">
        <v>5.0535062296537311E-3</v>
      </c>
      <c r="R59" s="231">
        <v>5.2344173715264579E-3</v>
      </c>
      <c r="S59" s="231">
        <v>6.0886150973887719E-3</v>
      </c>
      <c r="T59" s="231">
        <v>5.4622002809298631E-3</v>
      </c>
      <c r="U59" s="231">
        <v>6.8364904977436386E-3</v>
      </c>
      <c r="V59" s="231">
        <v>1.1731732518279371E-2</v>
      </c>
      <c r="W59" s="231">
        <v>1.276207509008782E-2</v>
      </c>
      <c r="DA59" s="73" t="s">
        <v>3110</v>
      </c>
    </row>
    <row r="60" spans="1:105" ht="12" customHeight="1" x14ac:dyDescent="0.25">
      <c r="A60" s="64" t="s">
        <v>160</v>
      </c>
      <c r="B60" s="231">
        <v>1.752600915620121E-2</v>
      </c>
      <c r="C60" s="231">
        <v>2.7247703756092839E-2</v>
      </c>
      <c r="D60" s="231">
        <v>8.3852859185004902E-3</v>
      </c>
      <c r="E60" s="231">
        <v>2.9691783233958241E-2</v>
      </c>
      <c r="F60" s="231">
        <v>2.4826830597833058E-2</v>
      </c>
      <c r="G60" s="231">
        <v>2.273088777635536E-2</v>
      </c>
      <c r="H60" s="231">
        <v>2.3290768398671179E-2</v>
      </c>
      <c r="I60" s="231">
        <v>1.334982163017899E-2</v>
      </c>
      <c r="J60" s="231">
        <v>9.8192863579003552E-3</v>
      </c>
      <c r="K60" s="231">
        <v>3.9337039998270399E-3</v>
      </c>
      <c r="L60" s="231">
        <v>1.228825676737841E-2</v>
      </c>
      <c r="M60" s="231">
        <v>1.2115218275236501E-2</v>
      </c>
      <c r="N60" s="231">
        <v>8.424312176375473E-3</v>
      </c>
      <c r="O60" s="231">
        <v>9.0051074175794363E-3</v>
      </c>
      <c r="P60" s="231">
        <v>9.1924807792343275E-3</v>
      </c>
      <c r="Q60" s="231">
        <v>4.5911554890988226E-3</v>
      </c>
      <c r="R60" s="231">
        <v>4.7657273954934479E-3</v>
      </c>
      <c r="S60" s="231">
        <v>6.573645371058051E-3</v>
      </c>
      <c r="T60" s="231">
        <v>5.7995533273625293E-3</v>
      </c>
      <c r="U60" s="231">
        <v>5.9339468800507413E-3</v>
      </c>
      <c r="V60" s="231">
        <v>5.4823396801934373E-3</v>
      </c>
      <c r="W60" s="231">
        <v>5.1196376583564039E-3</v>
      </c>
      <c r="DA60" s="73" t="s">
        <v>3111</v>
      </c>
    </row>
    <row r="61" spans="1:105" ht="12" customHeight="1" x14ac:dyDescent="0.25">
      <c r="A61" s="64" t="s">
        <v>70</v>
      </c>
      <c r="B61" s="231">
        <v>5.7668689004685162E-3</v>
      </c>
      <c r="C61" s="231">
        <v>6.7245838873843484E-3</v>
      </c>
      <c r="D61" s="231">
        <v>5.4825133155256729E-3</v>
      </c>
      <c r="E61" s="231">
        <v>4.1229156563784494E-3</v>
      </c>
      <c r="F61" s="231">
        <v>4.0159845854946729E-3</v>
      </c>
      <c r="G61" s="231">
        <v>3.6786864029436468E-3</v>
      </c>
      <c r="H61" s="231">
        <v>3.7877413695444118E-3</v>
      </c>
      <c r="I61" s="231">
        <v>0</v>
      </c>
      <c r="J61" s="231">
        <v>0</v>
      </c>
      <c r="K61" s="231">
        <v>3.9074878867352532E-3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3.6882807772689229E-5</v>
      </c>
      <c r="U62" s="231">
        <v>5.8314709586199554E-4</v>
      </c>
      <c r="V62" s="231">
        <v>2.39239834187892E-5</v>
      </c>
      <c r="W62" s="231">
        <v>1.196199170942987E-5</v>
      </c>
      <c r="DA62" s="73" t="s">
        <v>3113</v>
      </c>
    </row>
    <row r="63" spans="1:105" ht="12" customHeight="1" x14ac:dyDescent="0.25">
      <c r="A63" s="64" t="s">
        <v>162</v>
      </c>
      <c r="B63" s="231">
        <v>6.8117044716187569E-2</v>
      </c>
      <c r="C63" s="231">
        <v>8.9015621994939384E-2</v>
      </c>
      <c r="D63" s="231">
        <v>6.7671691844479145E-2</v>
      </c>
      <c r="E63" s="231">
        <v>0.12738379859723489</v>
      </c>
      <c r="F63" s="231">
        <v>0.12610305834767441</v>
      </c>
      <c r="G63" s="231">
        <v>0.1110533869379197</v>
      </c>
      <c r="H63" s="231">
        <v>0.117455530284344</v>
      </c>
      <c r="I63" s="231">
        <v>8.7422595022883159E-2</v>
      </c>
      <c r="J63" s="231">
        <v>8.473637846524118E-2</v>
      </c>
      <c r="K63" s="231">
        <v>9.3428273498239053E-2</v>
      </c>
      <c r="L63" s="231">
        <v>0.1040266675561774</v>
      </c>
      <c r="M63" s="231">
        <v>9.1978595700807353E-2</v>
      </c>
      <c r="N63" s="231">
        <v>8.714111177978591E-2</v>
      </c>
      <c r="O63" s="231">
        <v>9.6865906574547689E-2</v>
      </c>
      <c r="P63" s="231">
        <v>9.5482286182625456E-2</v>
      </c>
      <c r="Q63" s="231">
        <v>9.3797588271132964E-2</v>
      </c>
      <c r="R63" s="231">
        <v>9.9093373998826076E-2</v>
      </c>
      <c r="S63" s="231">
        <v>0.1067922975789154</v>
      </c>
      <c r="T63" s="231">
        <v>9.3211925762479705E-2</v>
      </c>
      <c r="U63" s="231">
        <v>9.8609104150077981E-2</v>
      </c>
      <c r="V63" s="231">
        <v>0.11425232418543529</v>
      </c>
      <c r="W63" s="231">
        <v>0.13028961362178609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0.14952489637004229</v>
      </c>
      <c r="C65" s="231">
        <v>0.12321947976798189</v>
      </c>
      <c r="D65" s="231">
        <v>0.13567988779897941</v>
      </c>
      <c r="E65" s="231">
        <v>0.16447738600625031</v>
      </c>
      <c r="F65" s="231">
        <v>0.16807694867835271</v>
      </c>
      <c r="G65" s="231">
        <v>0.1871832399364616</v>
      </c>
      <c r="H65" s="231">
        <v>0.18607575887130989</v>
      </c>
      <c r="I65" s="231">
        <v>0.19189028367493949</v>
      </c>
      <c r="J65" s="231">
        <v>0.1819219572499767</v>
      </c>
      <c r="K65" s="231">
        <v>0.13069572458524001</v>
      </c>
      <c r="L65" s="231">
        <v>0.1132511533423429</v>
      </c>
      <c r="M65" s="231">
        <v>9.3591619968076301E-2</v>
      </c>
      <c r="N65" s="231">
        <v>5.7317876941117812E-2</v>
      </c>
      <c r="O65" s="231">
        <v>5.5656156926542917E-2</v>
      </c>
      <c r="P65" s="231">
        <v>5.3718314269128639E-2</v>
      </c>
      <c r="Q65" s="231">
        <v>5.1779474779841038E-2</v>
      </c>
      <c r="R65" s="231">
        <v>3.3504541946890537E-2</v>
      </c>
      <c r="S65" s="231">
        <v>3.8852549073917469E-2</v>
      </c>
      <c r="T65" s="231">
        <v>3.0521021848221579E-2</v>
      </c>
      <c r="U65" s="231">
        <v>2.8153544322103149E-2</v>
      </c>
      <c r="V65" s="231">
        <v>3.2562535098256989E-2</v>
      </c>
      <c r="W65" s="231">
        <v>3.1051336812395029E-2</v>
      </c>
      <c r="DA65" s="73" t="s">
        <v>3116</v>
      </c>
    </row>
    <row r="66" spans="1:105" ht="12" customHeight="1" x14ac:dyDescent="0.25">
      <c r="A66" s="64" t="s">
        <v>79</v>
      </c>
      <c r="B66" s="231">
        <v>0.30458819490163108</v>
      </c>
      <c r="C66" s="231">
        <v>0.30763351862436739</v>
      </c>
      <c r="D66" s="231">
        <v>0.28797398524997508</v>
      </c>
      <c r="E66" s="231">
        <v>8.7222856215435698E-2</v>
      </c>
      <c r="F66" s="231">
        <v>9.1652780478631068E-2</v>
      </c>
      <c r="G66" s="231">
        <v>0.12571156137368131</v>
      </c>
      <c r="H66" s="231">
        <v>0.1129740338686654</v>
      </c>
      <c r="I66" s="231">
        <v>0.1334649256672934</v>
      </c>
      <c r="J66" s="231">
        <v>0.12709616191436729</v>
      </c>
      <c r="K66" s="231">
        <v>7.0608646563189242E-2</v>
      </c>
      <c r="L66" s="231">
        <v>8.8053217806279116E-2</v>
      </c>
      <c r="M66" s="231">
        <v>8.999205729614751E-2</v>
      </c>
      <c r="N66" s="231">
        <v>8.8884576229715656E-2</v>
      </c>
      <c r="O66" s="231">
        <v>6.95011654976882E-2</v>
      </c>
      <c r="P66" s="231">
        <v>6.5071241234021387E-2</v>
      </c>
      <c r="Q66" s="231">
        <v>6.147167856246067E-2</v>
      </c>
      <c r="R66" s="231">
        <v>6.7840442317621708E-2</v>
      </c>
      <c r="S66" s="231">
        <v>7.2048072901671104E-2</v>
      </c>
      <c r="T66" s="231">
        <v>4.8721192235079973E-2</v>
      </c>
      <c r="U66" s="231">
        <v>5.8202067497597161E-2</v>
      </c>
      <c r="V66" s="231">
        <v>5.9225814618497567E-2</v>
      </c>
      <c r="W66" s="231">
        <v>5.6563274630681587E-2</v>
      </c>
      <c r="DA66" s="73" t="s">
        <v>3117</v>
      </c>
    </row>
    <row r="67" spans="1:105" ht="12" customHeight="1" x14ac:dyDescent="0.25">
      <c r="A67" s="60" t="s">
        <v>3118</v>
      </c>
      <c r="B67" s="264">
        <v>1.049095438696013</v>
      </c>
      <c r="C67" s="264">
        <v>1.154594135861662</v>
      </c>
      <c r="D67" s="264">
        <v>1.171773105075429</v>
      </c>
      <c r="E67" s="264">
        <v>1.4327803847968761</v>
      </c>
      <c r="F67" s="264">
        <v>1.494150822702573</v>
      </c>
      <c r="G67" s="264">
        <v>1.5901387503651401</v>
      </c>
      <c r="H67" s="264">
        <v>1.9014999888265669</v>
      </c>
      <c r="I67" s="264">
        <v>1.845421161025697</v>
      </c>
      <c r="J67" s="264">
        <v>1.577882020428603</v>
      </c>
      <c r="K67" s="264">
        <v>1.386517905331125</v>
      </c>
      <c r="L67" s="264">
        <v>1.501504168203291</v>
      </c>
      <c r="M67" s="264">
        <v>1.4443046353003079</v>
      </c>
      <c r="N67" s="264">
        <v>1.3560751277652621</v>
      </c>
      <c r="O67" s="264">
        <v>1.410899246789139</v>
      </c>
      <c r="P67" s="264">
        <v>1.4582478620977739</v>
      </c>
      <c r="Q67" s="264">
        <v>1.477445762218647</v>
      </c>
      <c r="R67" s="264">
        <v>1.6034935363913709</v>
      </c>
      <c r="S67" s="264">
        <v>1.70499113476274</v>
      </c>
      <c r="T67" s="264">
        <v>1.6030006156752219</v>
      </c>
      <c r="U67" s="264">
        <v>1.665104726103898</v>
      </c>
      <c r="V67" s="264">
        <v>1.599996832399893</v>
      </c>
      <c r="W67" s="264">
        <v>1.7051166932270021</v>
      </c>
      <c r="DA67" s="72" t="s">
        <v>3119</v>
      </c>
    </row>
    <row r="68" spans="1:105" ht="12" customHeight="1" x14ac:dyDescent="0.25">
      <c r="A68" s="57" t="s">
        <v>3120</v>
      </c>
      <c r="B68" s="263">
        <v>37.492790930931847</v>
      </c>
      <c r="C68" s="263">
        <v>24.539071995742681</v>
      </c>
      <c r="D68" s="263">
        <v>18.28072228050328</v>
      </c>
      <c r="E68" s="263">
        <v>15.042774351802491</v>
      </c>
      <c r="F68" s="263">
        <v>17.920934319565301</v>
      </c>
      <c r="G68" s="263">
        <v>25.879110355845359</v>
      </c>
      <c r="H68" s="263">
        <v>31.80903196643229</v>
      </c>
      <c r="I68" s="263">
        <v>20.80936054839313</v>
      </c>
      <c r="J68" s="263">
        <v>23.989013997976478</v>
      </c>
      <c r="K68" s="263">
        <v>19.908974208357201</v>
      </c>
      <c r="L68" s="263">
        <v>14.202283731197261</v>
      </c>
      <c r="M68" s="263">
        <v>11.143000967674849</v>
      </c>
      <c r="N68" s="263">
        <v>12.206796714199561</v>
      </c>
      <c r="O68" s="263">
        <v>9.9360517887926854</v>
      </c>
      <c r="P68" s="263">
        <v>9.2299351388117472</v>
      </c>
      <c r="Q68" s="263">
        <v>9.7325240343415658</v>
      </c>
      <c r="R68" s="263">
        <v>10.655725780035979</v>
      </c>
      <c r="S68" s="263">
        <v>11.349080094414029</v>
      </c>
      <c r="T68" s="263">
        <v>11.06455775494454</v>
      </c>
      <c r="U68" s="263">
        <v>12.72253337466943</v>
      </c>
      <c r="V68" s="263">
        <v>14.01575200496551</v>
      </c>
      <c r="W68" s="263">
        <v>13.17698482418098</v>
      </c>
      <c r="DA68" s="70" t="s">
        <v>3121</v>
      </c>
    </row>
    <row r="69" spans="1:105" ht="12" customHeight="1" x14ac:dyDescent="0.25">
      <c r="A69" s="41" t="s">
        <v>3122</v>
      </c>
      <c r="B69" s="352">
        <v>29.128185984512282</v>
      </c>
      <c r="C69" s="352">
        <v>31.87433503172641</v>
      </c>
      <c r="D69" s="352">
        <v>30.8023992705306</v>
      </c>
      <c r="E69" s="352">
        <v>32.9990733680755</v>
      </c>
      <c r="F69" s="352">
        <v>35.02756403447767</v>
      </c>
      <c r="G69" s="352">
        <v>41.749011804034957</v>
      </c>
      <c r="H69" s="352">
        <v>48.375605523789353</v>
      </c>
      <c r="I69" s="352">
        <v>43.927129655752623</v>
      </c>
      <c r="J69" s="352">
        <v>39.198840441644627</v>
      </c>
      <c r="K69" s="352">
        <v>35.418769642184969</v>
      </c>
      <c r="L69" s="352">
        <v>37.68230075450186</v>
      </c>
      <c r="M69" s="352">
        <v>36.068329853643718</v>
      </c>
      <c r="N69" s="352">
        <v>34.129669952480931</v>
      </c>
      <c r="O69" s="352">
        <v>36.310198130456769</v>
      </c>
      <c r="P69" s="352">
        <v>37.641147629871071</v>
      </c>
      <c r="Q69" s="352">
        <v>38.264546411509883</v>
      </c>
      <c r="R69" s="352">
        <v>40.790259259381742</v>
      </c>
      <c r="S69" s="352">
        <v>43.861798484645533</v>
      </c>
      <c r="T69" s="352">
        <v>42.57154350094261</v>
      </c>
      <c r="U69" s="352">
        <v>44.872311837554747</v>
      </c>
      <c r="V69" s="352">
        <v>41.763144657904171</v>
      </c>
      <c r="W69" s="352">
        <v>45.866223537174193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1.0000000000000002</v>
      </c>
      <c r="D73" s="234">
        <f t="shared" si="3"/>
        <v>1</v>
      </c>
      <c r="E73" s="234">
        <f t="shared" si="3"/>
        <v>0.99999999999999978</v>
      </c>
      <c r="F73" s="234">
        <f t="shared" si="3"/>
        <v>0.99999999999999967</v>
      </c>
      <c r="G73" s="234">
        <f t="shared" si="3"/>
        <v>1</v>
      </c>
      <c r="H73" s="234">
        <f t="shared" si="3"/>
        <v>1</v>
      </c>
      <c r="I73" s="234">
        <f t="shared" si="3"/>
        <v>1.0000000000000002</v>
      </c>
      <c r="J73" s="234">
        <f t="shared" si="3"/>
        <v>0.99999999999999978</v>
      </c>
      <c r="K73" s="234">
        <f t="shared" si="3"/>
        <v>1.0000000000000002</v>
      </c>
      <c r="L73" s="234">
        <f t="shared" si="3"/>
        <v>1.0000000000000002</v>
      </c>
      <c r="M73" s="234">
        <f t="shared" si="3"/>
        <v>0.99999999999999978</v>
      </c>
      <c r="N73" s="234">
        <f t="shared" si="3"/>
        <v>1.0000000000000002</v>
      </c>
      <c r="O73" s="234">
        <f t="shared" si="3"/>
        <v>1.0000000000000004</v>
      </c>
      <c r="P73" s="234">
        <f t="shared" si="3"/>
        <v>0.99999999999999978</v>
      </c>
      <c r="Q73" s="234">
        <f t="shared" si="3"/>
        <v>1.0000000000000002</v>
      </c>
      <c r="R73" s="234">
        <f t="shared" si="3"/>
        <v>0.99999999999999978</v>
      </c>
      <c r="S73" s="234">
        <f t="shared" si="3"/>
        <v>1.0000000000000004</v>
      </c>
      <c r="T73" s="234">
        <f t="shared" si="3"/>
        <v>0.99999999999999978</v>
      </c>
      <c r="U73" s="234">
        <f t="shared" si="3"/>
        <v>0.99999999999999978</v>
      </c>
      <c r="V73" s="234">
        <f t="shared" si="3"/>
        <v>0.99999999999999978</v>
      </c>
      <c r="W73" s="234">
        <f t="shared" si="3"/>
        <v>0.99999999999999944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1.0456715451325068E-2</v>
      </c>
      <c r="C74" s="301">
        <f t="shared" si="4"/>
        <v>1.2981220400121932E-2</v>
      </c>
      <c r="D74" s="301">
        <f t="shared" si="4"/>
        <v>1.4188794512281775E-2</v>
      </c>
      <c r="E74" s="301">
        <f t="shared" si="4"/>
        <v>1.3646784100891284E-2</v>
      </c>
      <c r="F74" s="301">
        <f t="shared" si="4"/>
        <v>1.3994127635603922E-2</v>
      </c>
      <c r="G74" s="301">
        <f t="shared" si="4"/>
        <v>1.5761938941723837E-2</v>
      </c>
      <c r="H74" s="301">
        <f t="shared" si="4"/>
        <v>1.545092676674736E-2</v>
      </c>
      <c r="I74" s="301">
        <f t="shared" si="4"/>
        <v>1.6155235170317691E-2</v>
      </c>
      <c r="J74" s="301">
        <f t="shared" si="4"/>
        <v>1.5491530313623471E-2</v>
      </c>
      <c r="K74" s="301">
        <f t="shared" si="4"/>
        <v>1.713199982524401E-2</v>
      </c>
      <c r="L74" s="301">
        <f t="shared" si="4"/>
        <v>1.8902799680358E-2</v>
      </c>
      <c r="M74" s="301">
        <f t="shared" si="4"/>
        <v>2.0188064854638407E-2</v>
      </c>
      <c r="N74" s="301">
        <f t="shared" si="4"/>
        <v>2.0108528791883244E-2</v>
      </c>
      <c r="O74" s="301">
        <f t="shared" si="4"/>
        <v>2.3078943437049193E-2</v>
      </c>
      <c r="P74" s="301">
        <f t="shared" si="4"/>
        <v>2.4016114398343349E-2</v>
      </c>
      <c r="Q74" s="301">
        <f t="shared" si="4"/>
        <v>2.4401939065983896E-2</v>
      </c>
      <c r="R74" s="301">
        <f t="shared" si="4"/>
        <v>2.4359375444668187E-2</v>
      </c>
      <c r="S74" s="301">
        <f t="shared" si="4"/>
        <v>2.4517961302187675E-2</v>
      </c>
      <c r="T74" s="301">
        <f t="shared" si="4"/>
        <v>2.6396411527556493E-2</v>
      </c>
      <c r="U74" s="301">
        <f t="shared" si="4"/>
        <v>2.5970227279401532E-2</v>
      </c>
      <c r="V74" s="301">
        <f t="shared" si="4"/>
        <v>2.244053376270334E-2</v>
      </c>
      <c r="W74" s="301">
        <f t="shared" si="4"/>
        <v>2.4955562492844207E-2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5.3116893044584624E-3</v>
      </c>
      <c r="C75" s="235">
        <f t="shared" si="5"/>
        <v>6.6078587143054354E-3</v>
      </c>
      <c r="D75" s="235">
        <f t="shared" si="5"/>
        <v>7.3636060832451685E-3</v>
      </c>
      <c r="E75" s="235">
        <f t="shared" si="5"/>
        <v>7.5928428114209337E-3</v>
      </c>
      <c r="F75" s="235">
        <f t="shared" si="5"/>
        <v>7.6992661039182496E-3</v>
      </c>
      <c r="G75" s="235">
        <f t="shared" si="5"/>
        <v>8.1842631557719186E-3</v>
      </c>
      <c r="H75" s="235">
        <f t="shared" si="5"/>
        <v>8.1363133584476301E-3</v>
      </c>
      <c r="I75" s="235">
        <f t="shared" si="5"/>
        <v>8.8076868383793507E-3</v>
      </c>
      <c r="J75" s="235">
        <f t="shared" si="5"/>
        <v>8.2525406893766782E-3</v>
      </c>
      <c r="K75" s="235">
        <f t="shared" si="5"/>
        <v>9.0043930757458049E-3</v>
      </c>
      <c r="L75" s="235">
        <f t="shared" si="5"/>
        <v>1.0019111338113585E-2</v>
      </c>
      <c r="M75" s="235">
        <f t="shared" si="5"/>
        <v>1.0726376309794877E-2</v>
      </c>
      <c r="N75" s="235">
        <f t="shared" si="5"/>
        <v>1.0643431574942172E-2</v>
      </c>
      <c r="O75" s="235">
        <f t="shared" si="5"/>
        <v>1.2088967167406785E-2</v>
      </c>
      <c r="P75" s="235">
        <f t="shared" si="5"/>
        <v>1.2562962139696295E-2</v>
      </c>
      <c r="Q75" s="235">
        <f t="shared" si="5"/>
        <v>1.2745780471388296E-2</v>
      </c>
      <c r="R75" s="235">
        <f t="shared" si="5"/>
        <v>1.2827983538319643E-2</v>
      </c>
      <c r="S75" s="235">
        <f t="shared" si="5"/>
        <v>1.2844987642547651E-2</v>
      </c>
      <c r="T75" s="235">
        <f t="shared" si="5"/>
        <v>1.3640647257550959E-2</v>
      </c>
      <c r="U75" s="235">
        <f t="shared" si="5"/>
        <v>1.3341655846944512E-2</v>
      </c>
      <c r="V75" s="235">
        <f t="shared" si="5"/>
        <v>1.1681306910540822E-2</v>
      </c>
      <c r="W75" s="235">
        <f t="shared" si="5"/>
        <v>1.2829703009626933E-2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9.1639186604541654E-3</v>
      </c>
      <c r="C76" s="235">
        <f t="shared" si="6"/>
        <v>1.1416044099103746E-2</v>
      </c>
      <c r="D76" s="235">
        <f t="shared" si="6"/>
        <v>1.2884178588827412E-2</v>
      </c>
      <c r="E76" s="235">
        <f t="shared" si="6"/>
        <v>1.3862053794345647E-2</v>
      </c>
      <c r="F76" s="235">
        <f t="shared" si="6"/>
        <v>1.396484284501192E-2</v>
      </c>
      <c r="G76" s="235">
        <f t="shared" si="6"/>
        <v>1.4324877754285993E-2</v>
      </c>
      <c r="H76" s="235">
        <f t="shared" si="6"/>
        <v>1.4369160223708126E-2</v>
      </c>
      <c r="I76" s="235">
        <f t="shared" si="6"/>
        <v>1.5889417000033684E-2</v>
      </c>
      <c r="J76" s="235">
        <f t="shared" si="6"/>
        <v>1.468002799107934E-2</v>
      </c>
      <c r="K76" s="235">
        <f t="shared" si="6"/>
        <v>1.5883131187394334E-2</v>
      </c>
      <c r="L76" s="235">
        <f t="shared" si="6"/>
        <v>1.7766736453254106E-2</v>
      </c>
      <c r="M76" s="235">
        <f t="shared" si="6"/>
        <v>1.9049714841600517E-2</v>
      </c>
      <c r="N76" s="235">
        <f t="shared" si="6"/>
        <v>1.8857510665726978E-2</v>
      </c>
      <c r="O76" s="235">
        <f t="shared" si="6"/>
        <v>2.1278286994475697E-2</v>
      </c>
      <c r="P76" s="235">
        <f t="shared" si="6"/>
        <v>2.2093663681709511E-2</v>
      </c>
      <c r="Q76" s="235">
        <f t="shared" si="6"/>
        <v>2.239386855537576E-2</v>
      </c>
      <c r="R76" s="235">
        <f t="shared" si="6"/>
        <v>2.2655526748533449E-2</v>
      </c>
      <c r="S76" s="235">
        <f t="shared" si="6"/>
        <v>2.2611507503290176E-2</v>
      </c>
      <c r="T76" s="235">
        <f t="shared" si="6"/>
        <v>2.3801219674831859E-2</v>
      </c>
      <c r="U76" s="235">
        <f t="shared" si="6"/>
        <v>2.3190160208828688E-2</v>
      </c>
      <c r="V76" s="235">
        <f t="shared" si="6"/>
        <v>2.0478749831330984E-2</v>
      </c>
      <c r="W76" s="235">
        <f t="shared" si="6"/>
        <v>2.2310920813258125E-2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3.7180668702958709E-3</v>
      </c>
      <c r="C77" s="235">
        <f t="shared" si="7"/>
        <v>4.6137652302631581E-3</v>
      </c>
      <c r="D77" s="235">
        <f t="shared" si="7"/>
        <v>5.0231973134547475E-3</v>
      </c>
      <c r="E77" s="235">
        <f t="shared" si="7"/>
        <v>4.7597853803435447E-3</v>
      </c>
      <c r="F77" s="235">
        <f t="shared" si="7"/>
        <v>4.8930989563178741E-3</v>
      </c>
      <c r="G77" s="235">
        <f t="shared" si="7"/>
        <v>5.5795371800236712E-3</v>
      </c>
      <c r="H77" s="235">
        <f t="shared" si="7"/>
        <v>5.4535351560627485E-3</v>
      </c>
      <c r="I77" s="235">
        <f t="shared" si="7"/>
        <v>5.6600269351325637E-3</v>
      </c>
      <c r="J77" s="235">
        <f t="shared" si="7"/>
        <v>5.4545782983167089E-3</v>
      </c>
      <c r="K77" s="235">
        <f t="shared" si="7"/>
        <v>6.0492879350613152E-3</v>
      </c>
      <c r="L77" s="235">
        <f t="shared" si="7"/>
        <v>6.6627857810688989E-3</v>
      </c>
      <c r="M77" s="235">
        <f t="shared" si="7"/>
        <v>7.1121639464717529E-3</v>
      </c>
      <c r="N77" s="235">
        <f t="shared" si="7"/>
        <v>7.0898439138409606E-3</v>
      </c>
      <c r="O77" s="235">
        <f t="shared" si="7"/>
        <v>8.1549010930766028E-3</v>
      </c>
      <c r="P77" s="235">
        <f t="shared" si="7"/>
        <v>8.4884169855747784E-3</v>
      </c>
      <c r="Q77" s="235">
        <f t="shared" si="7"/>
        <v>8.6274486304612433E-3</v>
      </c>
      <c r="R77" s="235">
        <f t="shared" si="7"/>
        <v>8.5977682981794607E-3</v>
      </c>
      <c r="S77" s="235">
        <f t="shared" si="7"/>
        <v>8.6630601889086667E-3</v>
      </c>
      <c r="T77" s="235">
        <f t="shared" si="7"/>
        <v>9.3531871169192978E-3</v>
      </c>
      <c r="U77" s="235">
        <f t="shared" si="7"/>
        <v>9.2132088380097333E-3</v>
      </c>
      <c r="V77" s="235">
        <f t="shared" si="7"/>
        <v>7.9395835472006633E-3</v>
      </c>
      <c r="W77" s="235">
        <f t="shared" si="7"/>
        <v>8.851941598599547E-3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1.4533591456590824E-2</v>
      </c>
      <c r="C78" s="302">
        <f t="shared" si="8"/>
        <v>1.5902649773168884E-2</v>
      </c>
      <c r="D78" s="302">
        <f t="shared" si="8"/>
        <v>1.5662494022223007E-2</v>
      </c>
      <c r="E78" s="302">
        <f t="shared" si="8"/>
        <v>1.6628194957031602E-2</v>
      </c>
      <c r="F78" s="302">
        <f t="shared" si="8"/>
        <v>1.614357101996379E-2</v>
      </c>
      <c r="G78" s="302">
        <f t="shared" si="8"/>
        <v>1.5710582272457016E-2</v>
      </c>
      <c r="H78" s="302">
        <f t="shared" si="8"/>
        <v>1.5138532678321633E-2</v>
      </c>
      <c r="I78" s="302">
        <f t="shared" si="8"/>
        <v>1.5630971180149111E-2</v>
      </c>
      <c r="J78" s="302">
        <f t="shared" si="8"/>
        <v>1.59763939071427E-2</v>
      </c>
      <c r="K78" s="302">
        <f t="shared" si="8"/>
        <v>1.7104912314065392E-2</v>
      </c>
      <c r="L78" s="302">
        <f t="shared" si="8"/>
        <v>1.8689712831368898E-2</v>
      </c>
      <c r="M78" s="302">
        <f t="shared" si="8"/>
        <v>1.9675667466838843E-2</v>
      </c>
      <c r="N78" s="302">
        <f t="shared" si="8"/>
        <v>2.0387384695799683E-2</v>
      </c>
      <c r="O78" s="302">
        <f t="shared" si="8"/>
        <v>2.2466491412639737E-2</v>
      </c>
      <c r="P78" s="302">
        <f t="shared" si="8"/>
        <v>2.3379659399625555E-2</v>
      </c>
      <c r="Q78" s="302">
        <f t="shared" si="8"/>
        <v>2.2330886351323503E-2</v>
      </c>
      <c r="R78" s="302">
        <f t="shared" si="8"/>
        <v>2.240030075613314E-2</v>
      </c>
      <c r="S78" s="302">
        <f t="shared" si="8"/>
        <v>2.2632222235862635E-2</v>
      </c>
      <c r="T78" s="302">
        <f t="shared" si="8"/>
        <v>2.3975962033397202E-2</v>
      </c>
      <c r="U78" s="302">
        <f t="shared" si="8"/>
        <v>2.3142627233498917E-2</v>
      </c>
      <c r="V78" s="302">
        <f t="shared" si="8"/>
        <v>2.1935164072379814E-2</v>
      </c>
      <c r="W78" s="302">
        <f t="shared" si="8"/>
        <v>2.2101001868151365E-2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0.23914745349075447</v>
      </c>
      <c r="C79" s="303">
        <f t="shared" si="9"/>
        <v>0.25822360683440021</v>
      </c>
      <c r="D79" s="303">
        <f t="shared" si="9"/>
        <v>0.26585336621353944</v>
      </c>
      <c r="E79" s="303">
        <f t="shared" si="9"/>
        <v>0.2416949001939073</v>
      </c>
      <c r="F79" s="303">
        <f t="shared" si="9"/>
        <v>0.2316976941820113</v>
      </c>
      <c r="G79" s="303">
        <f t="shared" si="9"/>
        <v>0.21752249670983836</v>
      </c>
      <c r="H79" s="303">
        <f t="shared" si="9"/>
        <v>0.20062406127892018</v>
      </c>
      <c r="I79" s="303">
        <f t="shared" si="9"/>
        <v>0.2150673860179092</v>
      </c>
      <c r="J79" s="303">
        <f t="shared" si="9"/>
        <v>0.21181431483887689</v>
      </c>
      <c r="K79" s="303">
        <f t="shared" si="9"/>
        <v>0.19525864115513353</v>
      </c>
      <c r="L79" s="303">
        <f t="shared" si="9"/>
        <v>0.20439396064585275</v>
      </c>
      <c r="M79" s="303">
        <f t="shared" si="9"/>
        <v>0.20100688790674018</v>
      </c>
      <c r="N79" s="303">
        <f t="shared" si="9"/>
        <v>0.18605826217078689</v>
      </c>
      <c r="O79" s="303">
        <f t="shared" si="9"/>
        <v>0.17845551942742907</v>
      </c>
      <c r="P79" s="303">
        <f t="shared" si="9"/>
        <v>0.17510339432651545</v>
      </c>
      <c r="Q79" s="303">
        <f t="shared" si="9"/>
        <v>0.16852282859362949</v>
      </c>
      <c r="R79" s="303">
        <f t="shared" si="9"/>
        <v>0.15960360541498617</v>
      </c>
      <c r="S79" s="303">
        <f t="shared" si="9"/>
        <v>0.16235978395317507</v>
      </c>
      <c r="T79" s="303">
        <f t="shared" si="9"/>
        <v>0.14930645109210836</v>
      </c>
      <c r="U79" s="303">
        <f t="shared" si="9"/>
        <v>0.14866842156544072</v>
      </c>
      <c r="V79" s="303">
        <f t="shared" si="9"/>
        <v>0.16120879532971219</v>
      </c>
      <c r="W79" s="303">
        <f t="shared" si="9"/>
        <v>0.16104900233519767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0.34735292934817502</v>
      </c>
      <c r="C80" s="303">
        <f t="shared" si="10"/>
        <v>0.31541881874967914</v>
      </c>
      <c r="D80" s="303">
        <f t="shared" si="10"/>
        <v>0.29050450011338674</v>
      </c>
      <c r="E80" s="303">
        <f t="shared" si="10"/>
        <v>0.2937278013453844</v>
      </c>
      <c r="F80" s="303">
        <f t="shared" si="10"/>
        <v>0.29759649235697583</v>
      </c>
      <c r="G80" s="303">
        <f t="shared" si="10"/>
        <v>0.30841103151434274</v>
      </c>
      <c r="H80" s="303">
        <f t="shared" si="10"/>
        <v>0.31790902615665401</v>
      </c>
      <c r="I80" s="303">
        <f t="shared" si="10"/>
        <v>0.28238407281825284</v>
      </c>
      <c r="J80" s="303">
        <f t="shared" si="10"/>
        <v>0.29774538125612637</v>
      </c>
      <c r="K80" s="303">
        <f t="shared" si="10"/>
        <v>0.29975796330012988</v>
      </c>
      <c r="L80" s="303">
        <f t="shared" si="10"/>
        <v>0.27750560838905253</v>
      </c>
      <c r="M80" s="303">
        <f t="shared" si="10"/>
        <v>0.26696870189664834</v>
      </c>
      <c r="N80" s="303">
        <f t="shared" si="10"/>
        <v>0.27981009043248906</v>
      </c>
      <c r="O80" s="303">
        <f t="shared" si="10"/>
        <v>0.25702716877153431</v>
      </c>
      <c r="P80" s="303">
        <f t="shared" si="10"/>
        <v>0.25109731465212748</v>
      </c>
      <c r="Q80" s="303">
        <f t="shared" si="10"/>
        <v>0.25247611353027283</v>
      </c>
      <c r="R80" s="303">
        <f t="shared" si="10"/>
        <v>0.25201239756758048</v>
      </c>
      <c r="S80" s="303">
        <f t="shared" si="10"/>
        <v>0.2529018657411341</v>
      </c>
      <c r="T80" s="303">
        <f t="shared" si="10"/>
        <v>0.25049728399665272</v>
      </c>
      <c r="U80" s="303">
        <f t="shared" si="10"/>
        <v>0.26107242169472333</v>
      </c>
      <c r="V80" s="303">
        <f t="shared" si="10"/>
        <v>0.28577891066812439</v>
      </c>
      <c r="W80" s="303">
        <f t="shared" si="10"/>
        <v>0.26281436277443576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0.34008784651638096</v>
      </c>
      <c r="C81" s="304">
        <f t="shared" si="11"/>
        <v>0.30629214808674782</v>
      </c>
      <c r="D81" s="304">
        <f t="shared" si="11"/>
        <v>0.2794287013913187</v>
      </c>
      <c r="E81" s="304">
        <f t="shared" si="11"/>
        <v>0.27909333505153511</v>
      </c>
      <c r="F81" s="304">
        <f t="shared" si="11"/>
        <v>0.28326678230832619</v>
      </c>
      <c r="G81" s="304">
        <f t="shared" si="11"/>
        <v>0.2960741871925236</v>
      </c>
      <c r="H81" s="304">
        <f t="shared" si="11"/>
        <v>0.30493006732137518</v>
      </c>
      <c r="I81" s="304">
        <f t="shared" si="11"/>
        <v>0.26646985400203183</v>
      </c>
      <c r="J81" s="304">
        <f t="shared" si="11"/>
        <v>0.2839925799525575</v>
      </c>
      <c r="K81" s="304">
        <f t="shared" si="11"/>
        <v>0.28550070149113155</v>
      </c>
      <c r="L81" s="304">
        <f t="shared" si="11"/>
        <v>0.26111950175452042</v>
      </c>
      <c r="M81" s="304">
        <f t="shared" si="11"/>
        <v>0.24926541805133379</v>
      </c>
      <c r="N81" s="304">
        <f t="shared" si="11"/>
        <v>0.26249387254148765</v>
      </c>
      <c r="O81" s="304">
        <f t="shared" si="11"/>
        <v>0.23814121342361605</v>
      </c>
      <c r="P81" s="304">
        <f t="shared" si="11"/>
        <v>0.23157629357236895</v>
      </c>
      <c r="Q81" s="304">
        <f t="shared" si="11"/>
        <v>0.23278973767295455</v>
      </c>
      <c r="R81" s="304">
        <f t="shared" si="11"/>
        <v>0.23154583496466746</v>
      </c>
      <c r="S81" s="304">
        <f t="shared" si="11"/>
        <v>0.23282078972145961</v>
      </c>
      <c r="T81" s="304">
        <f t="shared" si="11"/>
        <v>0.23034757411639806</v>
      </c>
      <c r="U81" s="304">
        <f t="shared" si="11"/>
        <v>0.24186228297994522</v>
      </c>
      <c r="V81" s="304">
        <f t="shared" si="11"/>
        <v>0.26798672117480143</v>
      </c>
      <c r="W81" s="304">
        <f t="shared" si="11"/>
        <v>0.24428216006805439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7.2650828317940893E-3</v>
      </c>
      <c r="C82" s="304">
        <f t="shared" si="12"/>
        <v>9.1266706629313347E-3</v>
      </c>
      <c r="D82" s="304">
        <f t="shared" si="12"/>
        <v>1.1075798722068063E-2</v>
      </c>
      <c r="E82" s="304">
        <f t="shared" si="12"/>
        <v>1.4634466293849277E-2</v>
      </c>
      <c r="F82" s="304">
        <f t="shared" si="12"/>
        <v>1.4329710048649653E-2</v>
      </c>
      <c r="G82" s="304">
        <f t="shared" si="12"/>
        <v>1.2336844321819156E-2</v>
      </c>
      <c r="H82" s="304">
        <f t="shared" si="12"/>
        <v>1.2978958835278866E-2</v>
      </c>
      <c r="I82" s="304">
        <f t="shared" si="12"/>
        <v>1.5914218816221008E-2</v>
      </c>
      <c r="J82" s="304">
        <f t="shared" si="12"/>
        <v>1.3752801303568877E-2</v>
      </c>
      <c r="K82" s="304">
        <f t="shared" si="12"/>
        <v>1.4257261808998339E-2</v>
      </c>
      <c r="L82" s="304">
        <f t="shared" si="12"/>
        <v>1.6386106634532108E-2</v>
      </c>
      <c r="M82" s="304">
        <f t="shared" si="12"/>
        <v>1.7703283845314569E-2</v>
      </c>
      <c r="N82" s="304">
        <f t="shared" si="12"/>
        <v>1.7316217891001455E-2</v>
      </c>
      <c r="O82" s="304">
        <f t="shared" si="12"/>
        <v>1.8885955347918277E-2</v>
      </c>
      <c r="P82" s="304">
        <f t="shared" si="12"/>
        <v>1.9521021079758515E-2</v>
      </c>
      <c r="Q82" s="304">
        <f t="shared" si="12"/>
        <v>1.9686375857318274E-2</v>
      </c>
      <c r="R82" s="304">
        <f t="shared" si="12"/>
        <v>2.0466562602912998E-2</v>
      </c>
      <c r="S82" s="304">
        <f t="shared" si="12"/>
        <v>2.0081076019674474E-2</v>
      </c>
      <c r="T82" s="304">
        <f t="shared" si="12"/>
        <v>2.014970988025467E-2</v>
      </c>
      <c r="U82" s="304">
        <f t="shared" si="12"/>
        <v>1.921013871477812E-2</v>
      </c>
      <c r="V82" s="304">
        <f t="shared" si="12"/>
        <v>1.7792189493322962E-2</v>
      </c>
      <c r="W82" s="304">
        <f t="shared" si="12"/>
        <v>1.8532202706381375E-2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5.0520057902998058E-2</v>
      </c>
      <c r="C83" s="303">
        <f t="shared" si="13"/>
        <v>6.1781547056422463E-2</v>
      </c>
      <c r="D83" s="303">
        <f t="shared" si="13"/>
        <v>6.2567138552309068E-2</v>
      </c>
      <c r="E83" s="303">
        <f t="shared" si="13"/>
        <v>6.119922748026168E-2</v>
      </c>
      <c r="F83" s="303">
        <f t="shared" si="13"/>
        <v>5.6833815113762419E-2</v>
      </c>
      <c r="G83" s="303">
        <f t="shared" si="13"/>
        <v>4.9052275171998963E-2</v>
      </c>
      <c r="H83" s="303">
        <f t="shared" si="13"/>
        <v>4.3053227522929186E-2</v>
      </c>
      <c r="I83" s="303">
        <f t="shared" si="13"/>
        <v>5.0350596358192265E-2</v>
      </c>
      <c r="J83" s="303">
        <f t="shared" si="13"/>
        <v>4.7461308528094083E-2</v>
      </c>
      <c r="K83" s="303">
        <f t="shared" si="13"/>
        <v>4.4466045344943674E-2</v>
      </c>
      <c r="L83" s="303">
        <f t="shared" si="13"/>
        <v>5.0020424021525921E-2</v>
      </c>
      <c r="M83" s="303">
        <f t="shared" si="13"/>
        <v>5.0118485361492264E-2</v>
      </c>
      <c r="N83" s="303">
        <f t="shared" si="13"/>
        <v>4.4469468635769102E-2</v>
      </c>
      <c r="O83" s="303">
        <f t="shared" si="13"/>
        <v>4.5383489274315805E-2</v>
      </c>
      <c r="P83" s="303">
        <f t="shared" si="13"/>
        <v>4.5199891187230841E-2</v>
      </c>
      <c r="Q83" s="303">
        <f t="shared" si="13"/>
        <v>4.2768043548067063E-2</v>
      </c>
      <c r="R83" s="303">
        <f t="shared" si="13"/>
        <v>4.0345679314427806E-2</v>
      </c>
      <c r="S83" s="303">
        <f t="shared" si="13"/>
        <v>4.0691668473310127E-2</v>
      </c>
      <c r="T83" s="303">
        <f t="shared" si="13"/>
        <v>3.5286377155948359E-2</v>
      </c>
      <c r="U83" s="303">
        <f t="shared" si="13"/>
        <v>3.4832150461433627E-2</v>
      </c>
      <c r="V83" s="303">
        <f t="shared" si="13"/>
        <v>3.7658079901116095E-2</v>
      </c>
      <c r="W83" s="303">
        <f t="shared" si="13"/>
        <v>3.9143645031106962E-2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1.5465679280116024E-2</v>
      </c>
      <c r="C84" s="304">
        <f t="shared" si="14"/>
        <v>2.0201874417297615E-2</v>
      </c>
      <c r="D84" s="304">
        <f t="shared" si="14"/>
        <v>1.8683526912322623E-2</v>
      </c>
      <c r="E84" s="304">
        <f t="shared" si="14"/>
        <v>2.1625162703879989E-2</v>
      </c>
      <c r="F84" s="304">
        <f t="shared" si="14"/>
        <v>1.983705853605227E-2</v>
      </c>
      <c r="G84" s="304">
        <f t="shared" si="14"/>
        <v>1.6501944839164097E-2</v>
      </c>
      <c r="H84" s="304">
        <f t="shared" si="14"/>
        <v>1.4594675862089443E-2</v>
      </c>
      <c r="I84" s="304">
        <f t="shared" si="14"/>
        <v>1.5974170822797808E-2</v>
      </c>
      <c r="J84" s="304">
        <f t="shared" si="14"/>
        <v>1.4978878609936418E-2</v>
      </c>
      <c r="K84" s="304">
        <f t="shared" si="14"/>
        <v>1.5121586729875078E-2</v>
      </c>
      <c r="L84" s="304">
        <f t="shared" si="14"/>
        <v>1.7280474066526778E-2</v>
      </c>
      <c r="M84" s="304">
        <f t="shared" si="14"/>
        <v>1.7150906341516312E-2</v>
      </c>
      <c r="N84" s="304">
        <f t="shared" si="14"/>
        <v>1.5417485053916363E-2</v>
      </c>
      <c r="O84" s="304">
        <f t="shared" si="14"/>
        <v>1.6122419935582825E-2</v>
      </c>
      <c r="P84" s="304">
        <f t="shared" si="14"/>
        <v>1.61664038553406E-2</v>
      </c>
      <c r="Q84" s="304">
        <f t="shared" si="14"/>
        <v>1.5235315311725523E-2</v>
      </c>
      <c r="R84" s="304">
        <f t="shared" si="14"/>
        <v>1.4510156946691579E-2</v>
      </c>
      <c r="S84" s="304">
        <f t="shared" si="14"/>
        <v>1.4656786657584048E-2</v>
      </c>
      <c r="T84" s="304">
        <f t="shared" si="14"/>
        <v>1.2805397979590318E-2</v>
      </c>
      <c r="U84" s="304">
        <f t="shared" si="14"/>
        <v>1.2640913791693378E-2</v>
      </c>
      <c r="V84" s="304">
        <f t="shared" si="14"/>
        <v>1.3892727332339493E-2</v>
      </c>
      <c r="W84" s="304">
        <f t="shared" si="14"/>
        <v>1.4596183485256204E-2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3.4301923615303369E-2</v>
      </c>
      <c r="C85" s="304">
        <f t="shared" si="15"/>
        <v>4.0634410320464109E-2</v>
      </c>
      <c r="D85" s="304">
        <f t="shared" si="15"/>
        <v>4.2736475343772243E-2</v>
      </c>
      <c r="E85" s="304">
        <f t="shared" si="15"/>
        <v>3.8058352195947297E-2</v>
      </c>
      <c r="F85" s="304">
        <f t="shared" si="15"/>
        <v>3.5512608036957154E-2</v>
      </c>
      <c r="G85" s="304">
        <f t="shared" si="15"/>
        <v>3.1272585742360734E-2</v>
      </c>
      <c r="H85" s="304">
        <f t="shared" si="15"/>
        <v>2.711430235290015E-2</v>
      </c>
      <c r="I85" s="304">
        <f t="shared" si="15"/>
        <v>3.2728167158000129E-2</v>
      </c>
      <c r="J85" s="304">
        <f t="shared" si="15"/>
        <v>3.105803264028803E-2</v>
      </c>
      <c r="K85" s="304">
        <f t="shared" si="15"/>
        <v>2.7867813641993765E-2</v>
      </c>
      <c r="L85" s="304">
        <f t="shared" si="15"/>
        <v>3.104281748213689E-2</v>
      </c>
      <c r="M85" s="304">
        <f t="shared" si="15"/>
        <v>3.1134024621711234E-2</v>
      </c>
      <c r="N85" s="304">
        <f t="shared" si="15"/>
        <v>2.7258518157427591E-2</v>
      </c>
      <c r="O85" s="304">
        <f t="shared" si="15"/>
        <v>2.7305023963412871E-2</v>
      </c>
      <c r="P85" s="304">
        <f t="shared" si="15"/>
        <v>2.7011667291486678E-2</v>
      </c>
      <c r="Q85" s="304">
        <f t="shared" si="15"/>
        <v>2.5493782165405012E-2</v>
      </c>
      <c r="R85" s="304">
        <f t="shared" si="15"/>
        <v>2.3715771241005951E-2</v>
      </c>
      <c r="S85" s="304">
        <f t="shared" si="15"/>
        <v>2.3955056085116937E-2</v>
      </c>
      <c r="T85" s="304">
        <f t="shared" si="15"/>
        <v>2.0394044938760236E-2</v>
      </c>
      <c r="U85" s="304">
        <f t="shared" si="15"/>
        <v>2.0201615159995374E-2</v>
      </c>
      <c r="V85" s="304">
        <f t="shared" si="15"/>
        <v>2.1922590085539581E-2</v>
      </c>
      <c r="W85" s="304">
        <f t="shared" si="15"/>
        <v>2.2628054836975543E-2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7.5245500757867322E-4</v>
      </c>
      <c r="C86" s="304">
        <f t="shared" si="16"/>
        <v>9.4526231866074513E-4</v>
      </c>
      <c r="D86" s="304">
        <f t="shared" si="16"/>
        <v>1.1471362962141927E-3</v>
      </c>
      <c r="E86" s="304">
        <f t="shared" si="16"/>
        <v>1.5157125804343885E-3</v>
      </c>
      <c r="F86" s="304">
        <f t="shared" si="16"/>
        <v>1.4841485407529993E-3</v>
      </c>
      <c r="G86" s="304">
        <f t="shared" si="16"/>
        <v>1.2777445904741266E-3</v>
      </c>
      <c r="H86" s="304">
        <f t="shared" si="16"/>
        <v>1.3442493079395966E-3</v>
      </c>
      <c r="I86" s="304">
        <f t="shared" si="16"/>
        <v>1.6482583773943192E-3</v>
      </c>
      <c r="J86" s="304">
        <f t="shared" si="16"/>
        <v>1.4243972778696346E-3</v>
      </c>
      <c r="K86" s="304">
        <f t="shared" si="16"/>
        <v>1.476644973074828E-3</v>
      </c>
      <c r="L86" s="304">
        <f t="shared" si="16"/>
        <v>1.697132472862254E-3</v>
      </c>
      <c r="M86" s="304">
        <f t="shared" si="16"/>
        <v>1.8335543982647238E-3</v>
      </c>
      <c r="N86" s="304">
        <f t="shared" si="16"/>
        <v>1.7934654244251514E-3</v>
      </c>
      <c r="O86" s="304">
        <f t="shared" si="16"/>
        <v>1.9560453753201075E-3</v>
      </c>
      <c r="P86" s="304">
        <f t="shared" si="16"/>
        <v>2.0218200404035617E-3</v>
      </c>
      <c r="Q86" s="304">
        <f t="shared" si="16"/>
        <v>2.0389460709365355E-3</v>
      </c>
      <c r="R86" s="304">
        <f t="shared" si="16"/>
        <v>2.1197511267302756E-3</v>
      </c>
      <c r="S86" s="304">
        <f t="shared" si="16"/>
        <v>2.0798257306091426E-3</v>
      </c>
      <c r="T86" s="304">
        <f t="shared" si="16"/>
        <v>2.0869342375978059E-3</v>
      </c>
      <c r="U86" s="304">
        <f t="shared" si="16"/>
        <v>1.9896215097448761E-3</v>
      </c>
      <c r="V86" s="304">
        <f t="shared" si="16"/>
        <v>1.8427624832370202E-3</v>
      </c>
      <c r="W86" s="304">
        <f t="shared" si="16"/>
        <v>1.9194067088752144E-3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1.3323098647526373E-2</v>
      </c>
      <c r="C87" s="303">
        <f t="shared" si="17"/>
        <v>1.6830467361489361E-2</v>
      </c>
      <c r="D87" s="303">
        <f t="shared" si="17"/>
        <v>1.7762672086254778E-2</v>
      </c>
      <c r="E87" s="303">
        <f t="shared" si="17"/>
        <v>2.092273009550823E-2</v>
      </c>
      <c r="F87" s="303">
        <f t="shared" si="17"/>
        <v>1.9849764556898446E-2</v>
      </c>
      <c r="G87" s="303">
        <f t="shared" si="17"/>
        <v>1.6914058415495134E-2</v>
      </c>
      <c r="H87" s="303">
        <f t="shared" si="17"/>
        <v>1.6293902012746466E-2</v>
      </c>
      <c r="I87" s="303">
        <f t="shared" si="17"/>
        <v>1.9208357899979739E-2</v>
      </c>
      <c r="J87" s="303">
        <f t="shared" si="17"/>
        <v>1.7272152190757124E-2</v>
      </c>
      <c r="K87" s="303">
        <f t="shared" si="17"/>
        <v>1.741610711642641E-2</v>
      </c>
      <c r="L87" s="303">
        <f t="shared" si="17"/>
        <v>1.9904949169937812E-2</v>
      </c>
      <c r="M87" s="303">
        <f t="shared" si="17"/>
        <v>2.0742604035812674E-2</v>
      </c>
      <c r="N87" s="303">
        <f t="shared" si="17"/>
        <v>1.9526096537662737E-2</v>
      </c>
      <c r="O87" s="303">
        <f t="shared" si="17"/>
        <v>2.0846078192026152E-2</v>
      </c>
      <c r="P87" s="303">
        <f t="shared" si="17"/>
        <v>2.1255348116711072E-2</v>
      </c>
      <c r="Q87" s="303">
        <f t="shared" si="17"/>
        <v>2.0894588838784499E-2</v>
      </c>
      <c r="R87" s="303">
        <f t="shared" si="17"/>
        <v>2.0998936476526908E-2</v>
      </c>
      <c r="S87" s="303">
        <f t="shared" si="17"/>
        <v>2.0816054153950971E-2</v>
      </c>
      <c r="T87" s="303">
        <f t="shared" si="17"/>
        <v>1.9877358184479305E-2</v>
      </c>
      <c r="U87" s="303">
        <f t="shared" si="17"/>
        <v>1.9174059364978679E-2</v>
      </c>
      <c r="V87" s="303">
        <f t="shared" si="17"/>
        <v>1.8842930689121372E-2</v>
      </c>
      <c r="W87" s="303">
        <f t="shared" si="17"/>
        <v>1.9661072333653894E-2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5.9162989225318673E-3</v>
      </c>
      <c r="C88" s="304">
        <f t="shared" si="18"/>
        <v>7.7106161023325539E-3</v>
      </c>
      <c r="D88" s="304">
        <f t="shared" si="18"/>
        <v>7.1898938094373151E-3</v>
      </c>
      <c r="E88" s="304">
        <f t="shared" si="18"/>
        <v>8.3379388971649843E-3</v>
      </c>
      <c r="F88" s="304">
        <f t="shared" si="18"/>
        <v>7.6589479196959168E-3</v>
      </c>
      <c r="G88" s="304">
        <f t="shared" si="18"/>
        <v>6.3660725536558837E-3</v>
      </c>
      <c r="H88" s="304">
        <f t="shared" si="18"/>
        <v>5.6322175597244683E-3</v>
      </c>
      <c r="I88" s="304">
        <f t="shared" si="18"/>
        <v>6.1744624393503351E-3</v>
      </c>
      <c r="J88" s="304">
        <f t="shared" si="18"/>
        <v>5.7997082600731642E-3</v>
      </c>
      <c r="K88" s="304">
        <f t="shared" si="18"/>
        <v>5.8485737549250029E-3</v>
      </c>
      <c r="L88" s="304">
        <f t="shared" si="18"/>
        <v>6.6843828406354371E-3</v>
      </c>
      <c r="M88" s="304">
        <f t="shared" si="18"/>
        <v>6.6401937230518761E-3</v>
      </c>
      <c r="N88" s="304">
        <f t="shared" si="18"/>
        <v>5.9723827628911964E-3</v>
      </c>
      <c r="O88" s="304">
        <f t="shared" si="18"/>
        <v>6.2461113800297589E-3</v>
      </c>
      <c r="P88" s="304">
        <f t="shared" si="18"/>
        <v>6.2555869328196458E-3</v>
      </c>
      <c r="Q88" s="304">
        <f t="shared" si="18"/>
        <v>5.8991830923711087E-3</v>
      </c>
      <c r="R88" s="304">
        <f t="shared" si="18"/>
        <v>5.6190326675166083E-3</v>
      </c>
      <c r="S88" s="304">
        <f t="shared" si="18"/>
        <v>5.6742209537343257E-3</v>
      </c>
      <c r="T88" s="304">
        <f t="shared" si="18"/>
        <v>4.9578455554656568E-3</v>
      </c>
      <c r="U88" s="304">
        <f t="shared" si="18"/>
        <v>4.8931679142642428E-3</v>
      </c>
      <c r="V88" s="304">
        <f t="shared" si="18"/>
        <v>5.3744849124571243E-3</v>
      </c>
      <c r="W88" s="304">
        <f t="shared" si="18"/>
        <v>5.6479706331958972E-3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2.580708986731288E-3</v>
      </c>
      <c r="C89" s="304">
        <f t="shared" si="19"/>
        <v>3.0571343187809985E-3</v>
      </c>
      <c r="D89" s="304">
        <f t="shared" si="19"/>
        <v>3.2152834114436801E-3</v>
      </c>
      <c r="E89" s="304">
        <f t="shared" si="19"/>
        <v>2.8633243031433706E-3</v>
      </c>
      <c r="F89" s="304">
        <f t="shared" si="19"/>
        <v>2.6717949620281237E-3</v>
      </c>
      <c r="G89" s="304">
        <f t="shared" si="19"/>
        <v>2.3527964194879551E-3</v>
      </c>
      <c r="H89" s="304">
        <f t="shared" si="19"/>
        <v>2.0399475124438975E-3</v>
      </c>
      <c r="I89" s="304">
        <f t="shared" si="19"/>
        <v>2.4623072469968752E-3</v>
      </c>
      <c r="J89" s="304">
        <f t="shared" si="19"/>
        <v>2.3366544933132059E-3</v>
      </c>
      <c r="K89" s="304">
        <f t="shared" si="19"/>
        <v>2.0966380169525085E-3</v>
      </c>
      <c r="L89" s="304">
        <f t="shared" si="19"/>
        <v>2.3355097792203297E-3</v>
      </c>
      <c r="M89" s="304">
        <f t="shared" si="19"/>
        <v>2.3423717583732581E-3</v>
      </c>
      <c r="N89" s="304">
        <f t="shared" si="19"/>
        <v>2.0507976043205719E-3</v>
      </c>
      <c r="O89" s="304">
        <f t="shared" si="19"/>
        <v>2.0542964737363919E-3</v>
      </c>
      <c r="P89" s="304">
        <f t="shared" si="19"/>
        <v>2.0322257523375542E-3</v>
      </c>
      <c r="Q89" s="304">
        <f t="shared" si="19"/>
        <v>1.9180274983376813E-3</v>
      </c>
      <c r="R89" s="304">
        <f t="shared" si="19"/>
        <v>1.7842586513609495E-3</v>
      </c>
      <c r="S89" s="304">
        <f t="shared" si="19"/>
        <v>1.8022612728614618E-3</v>
      </c>
      <c r="T89" s="304">
        <f t="shared" si="19"/>
        <v>1.5343482085587634E-3</v>
      </c>
      <c r="U89" s="304">
        <f t="shared" si="19"/>
        <v>1.5198707330404046E-3</v>
      </c>
      <c r="V89" s="304">
        <f t="shared" si="19"/>
        <v>1.649348470385423E-3</v>
      </c>
      <c r="W89" s="304">
        <f t="shared" si="19"/>
        <v>1.7024241883617961E-3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4.8260907382632161E-3</v>
      </c>
      <c r="C90" s="304">
        <f t="shared" si="20"/>
        <v>6.0627169403758112E-3</v>
      </c>
      <c r="D90" s="304">
        <f t="shared" si="20"/>
        <v>7.3574948653737839E-3</v>
      </c>
      <c r="E90" s="304">
        <f t="shared" si="20"/>
        <v>9.7214668951998741E-3</v>
      </c>
      <c r="F90" s="304">
        <f t="shared" si="20"/>
        <v>9.5190216751744067E-3</v>
      </c>
      <c r="G90" s="304">
        <f t="shared" si="20"/>
        <v>8.195189442351293E-3</v>
      </c>
      <c r="H90" s="304">
        <f t="shared" si="20"/>
        <v>8.6217369405781012E-3</v>
      </c>
      <c r="I90" s="304">
        <f t="shared" si="20"/>
        <v>1.0571588213632528E-2</v>
      </c>
      <c r="J90" s="304">
        <f t="shared" si="20"/>
        <v>9.1357894373707525E-3</v>
      </c>
      <c r="K90" s="304">
        <f t="shared" si="20"/>
        <v>9.4708953445488998E-3</v>
      </c>
      <c r="L90" s="304">
        <f t="shared" si="20"/>
        <v>1.0885056550082043E-2</v>
      </c>
      <c r="M90" s="304">
        <f t="shared" si="20"/>
        <v>1.1760038554387536E-2</v>
      </c>
      <c r="N90" s="304">
        <f t="shared" si="20"/>
        <v>1.1502916170450971E-2</v>
      </c>
      <c r="O90" s="304">
        <f t="shared" si="20"/>
        <v>1.2545670338260002E-2</v>
      </c>
      <c r="P90" s="304">
        <f t="shared" si="20"/>
        <v>1.2967535431553875E-2</v>
      </c>
      <c r="Q90" s="304">
        <f t="shared" si="20"/>
        <v>1.3077378248075705E-2</v>
      </c>
      <c r="R90" s="304">
        <f t="shared" si="20"/>
        <v>1.3595645157649348E-2</v>
      </c>
      <c r="S90" s="304">
        <f t="shared" si="20"/>
        <v>1.3339571927355184E-2</v>
      </c>
      <c r="T90" s="304">
        <f t="shared" si="20"/>
        <v>1.3385164420454882E-2</v>
      </c>
      <c r="U90" s="304">
        <f t="shared" si="20"/>
        <v>1.2761020717674033E-2</v>
      </c>
      <c r="V90" s="304">
        <f t="shared" si="20"/>
        <v>1.1819097306278822E-2</v>
      </c>
      <c r="W90" s="304">
        <f t="shared" si="20"/>
        <v>1.2310677512096203E-2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0.17247583431333524</v>
      </c>
      <c r="C91" s="303">
        <f t="shared" si="21"/>
        <v>0.12885345843079543</v>
      </c>
      <c r="D91" s="303">
        <f t="shared" si="21"/>
        <v>0.1147835871394821</v>
      </c>
      <c r="E91" s="303">
        <f t="shared" si="21"/>
        <v>0.10206576976117777</v>
      </c>
      <c r="F91" s="303">
        <f t="shared" si="21"/>
        <v>0.11417171522133328</v>
      </c>
      <c r="G91" s="303">
        <f t="shared" si="21"/>
        <v>0.13337465797683851</v>
      </c>
      <c r="H91" s="303">
        <f t="shared" si="21"/>
        <v>0.14422777152802435</v>
      </c>
      <c r="I91" s="303">
        <f t="shared" si="21"/>
        <v>0.11920747163447057</v>
      </c>
      <c r="J91" s="303">
        <f t="shared" si="21"/>
        <v>0.13889414915579187</v>
      </c>
      <c r="K91" s="303">
        <f t="shared" si="21"/>
        <v>0.13599233765368782</v>
      </c>
      <c r="L91" s="303">
        <f t="shared" si="21"/>
        <v>0.10295852973846813</v>
      </c>
      <c r="M91" s="303">
        <f t="shared" si="21"/>
        <v>9.0730250245431673E-2</v>
      </c>
      <c r="N91" s="303">
        <f t="shared" si="21"/>
        <v>0.10354423323475311</v>
      </c>
      <c r="O91" s="303">
        <f t="shared" si="21"/>
        <v>8.8351050218330313E-2</v>
      </c>
      <c r="P91" s="303">
        <f t="shared" si="21"/>
        <v>8.2077617978678311E-2</v>
      </c>
      <c r="Q91" s="303">
        <f t="shared" si="21"/>
        <v>8.6145902178124664E-2</v>
      </c>
      <c r="R91" s="303">
        <f t="shared" si="21"/>
        <v>9.0347396677766312E-2</v>
      </c>
      <c r="S91" s="303">
        <f t="shared" si="21"/>
        <v>8.8793347450347893E-2</v>
      </c>
      <c r="T91" s="303">
        <f t="shared" si="21"/>
        <v>9.2389811545498496E-2</v>
      </c>
      <c r="U91" s="303">
        <f t="shared" si="21"/>
        <v>9.7502883410424943E-2</v>
      </c>
      <c r="V91" s="303">
        <f t="shared" si="21"/>
        <v>0.10353366545038101</v>
      </c>
      <c r="W91" s="303">
        <f t="shared" si="21"/>
        <v>9.5135782434499758E-2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0.13399664455408655</v>
      </c>
      <c r="C92" s="237">
        <f t="shared" si="22"/>
        <v>0.16737056335025038</v>
      </c>
      <c r="D92" s="237">
        <f t="shared" si="22"/>
        <v>0.19340646537499565</v>
      </c>
      <c r="E92" s="237">
        <f t="shared" si="22"/>
        <v>0.2238999100797274</v>
      </c>
      <c r="F92" s="237">
        <f t="shared" si="22"/>
        <v>0.2231556120082028</v>
      </c>
      <c r="G92" s="237">
        <f t="shared" si="22"/>
        <v>0.21516428090722381</v>
      </c>
      <c r="H92" s="237">
        <f t="shared" si="22"/>
        <v>0.21934354331743838</v>
      </c>
      <c r="I92" s="237">
        <f t="shared" si="22"/>
        <v>0.25163877814718305</v>
      </c>
      <c r="J92" s="237">
        <f t="shared" si="22"/>
        <v>0.22695762283081455</v>
      </c>
      <c r="K92" s="237">
        <f t="shared" si="22"/>
        <v>0.24193518109216824</v>
      </c>
      <c r="L92" s="237">
        <f t="shared" si="22"/>
        <v>0.27317538195099961</v>
      </c>
      <c r="M92" s="237">
        <f t="shared" si="22"/>
        <v>0.29368108313453023</v>
      </c>
      <c r="N92" s="237">
        <f t="shared" si="22"/>
        <v>0.28950514934634608</v>
      </c>
      <c r="O92" s="237">
        <f t="shared" si="22"/>
        <v>0.3228691040117167</v>
      </c>
      <c r="P92" s="237">
        <f t="shared" si="22"/>
        <v>0.33472561713378723</v>
      </c>
      <c r="Q92" s="237">
        <f t="shared" si="22"/>
        <v>0.33869260023658893</v>
      </c>
      <c r="R92" s="237">
        <f t="shared" si="22"/>
        <v>0.34585102976287824</v>
      </c>
      <c r="S92" s="237">
        <f t="shared" si="22"/>
        <v>0.34316754135528549</v>
      </c>
      <c r="T92" s="237">
        <f t="shared" si="22"/>
        <v>0.35547529041505677</v>
      </c>
      <c r="U92" s="237">
        <f t="shared" si="22"/>
        <v>0.343892184096315</v>
      </c>
      <c r="V92" s="237">
        <f t="shared" si="22"/>
        <v>0.30850227983738915</v>
      </c>
      <c r="W92" s="237">
        <f t="shared" si="22"/>
        <v>0.3311470053086254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23.060639591579072</v>
      </c>
      <c r="C96" s="322">
        <f t="shared" si="23"/>
        <v>29.369682220534877</v>
      </c>
      <c r="D96" s="322">
        <f t="shared" si="23"/>
        <v>30.603861810565842</v>
      </c>
      <c r="E96" s="322">
        <f t="shared" si="23"/>
        <v>33.009841669237176</v>
      </c>
      <c r="F96" s="322">
        <f t="shared" si="23"/>
        <v>29.730675870906893</v>
      </c>
      <c r="G96" s="322">
        <f t="shared" si="23"/>
        <v>26.554944900180129</v>
      </c>
      <c r="H96" s="322">
        <f t="shared" si="23"/>
        <v>24.582003295484874</v>
      </c>
      <c r="I96" s="322">
        <f t="shared" si="23"/>
        <v>27.579705656350587</v>
      </c>
      <c r="J96" s="322">
        <f t="shared" si="23"/>
        <v>24.980980826727404</v>
      </c>
      <c r="K96" s="322">
        <f t="shared" si="23"/>
        <v>24.632042342938824</v>
      </c>
      <c r="L96" s="322">
        <f t="shared" si="23"/>
        <v>30.260308149362476</v>
      </c>
      <c r="M96" s="322">
        <f t="shared" si="23"/>
        <v>29.30281965087741</v>
      </c>
      <c r="N96" s="322">
        <f t="shared" si="23"/>
        <v>29.42945787356615</v>
      </c>
      <c r="O96" s="322">
        <f t="shared" si="23"/>
        <v>32.034166043115604</v>
      </c>
      <c r="P96" s="322">
        <f t="shared" si="23"/>
        <v>32.155833824763064</v>
      </c>
      <c r="Q96" s="322">
        <f t="shared" si="23"/>
        <v>30.533905909245494</v>
      </c>
      <c r="R96" s="322">
        <f t="shared" si="23"/>
        <v>30.103699019660496</v>
      </c>
      <c r="S96" s="322">
        <f t="shared" si="23"/>
        <v>29.880118535681994</v>
      </c>
      <c r="T96" s="322">
        <f t="shared" si="23"/>
        <v>29.543547083445681</v>
      </c>
      <c r="U96" s="322">
        <f t="shared" si="23"/>
        <v>28.294609875363182</v>
      </c>
      <c r="V96" s="322">
        <f t="shared" si="23"/>
        <v>27.153278414096427</v>
      </c>
      <c r="W96" s="322">
        <f t="shared" si="23"/>
        <v>29.327058352068505</v>
      </c>
      <c r="DA96" s="95"/>
    </row>
    <row r="97" spans="1:105" ht="12" customHeight="1" x14ac:dyDescent="0.25">
      <c r="A97" s="55" t="s">
        <v>92</v>
      </c>
      <c r="B97" s="332">
        <f>IF(B$6=0,0,B$6/OIS!B$5*1000)</f>
        <v>0.24113854633470344</v>
      </c>
      <c r="C97" s="332">
        <f>IF(C$6=0,0,C$6/OIS!C$5*1000)</f>
        <v>0.38125431798630571</v>
      </c>
      <c r="D97" s="332">
        <f>IF(D$6=0,0,D$6/OIS!D$5*1000)</f>
        <v>0.43423190651238641</v>
      </c>
      <c r="E97" s="332">
        <f>IF(E$6=0,0,E$6/OIS!E$5*1000)</f>
        <v>0.45047818246468463</v>
      </c>
      <c r="F97" s="332">
        <f>IF(F$6=0,0,F$6/OIS!F$5*1000)</f>
        <v>0.41605487283024095</v>
      </c>
      <c r="G97" s="332">
        <f>IF(G$6=0,0,G$6/OIS!G$5*1000)</f>
        <v>0.41855742011747993</v>
      </c>
      <c r="H97" s="332">
        <f>IF(H$6=0,0,H$6/OIS!H$5*1000)</f>
        <v>0.37981473269847893</v>
      </c>
      <c r="I97" s="332">
        <f>IF(I$6=0,0,I$6/OIS!I$5*1000)</f>
        <v>0.44555663080648478</v>
      </c>
      <c r="J97" s="332">
        <f>IF(J$6=0,0,J$6/OIS!J$5*1000)</f>
        <v>0.38699362174129431</v>
      </c>
      <c r="K97" s="332">
        <f>IF(K$6=0,0,K$6/OIS!K$5*1000)</f>
        <v>0.42199614511463079</v>
      </c>
      <c r="L97" s="332">
        <f>IF(L$6=0,0,L$6/OIS!L$5*1000)</f>
        <v>0.57200454321330352</v>
      </c>
      <c r="M97" s="332">
        <f>IF(M$6=0,0,M$6/OIS!M$5*1000)</f>
        <v>0.59156722353568603</v>
      </c>
      <c r="N97" s="332">
        <f>IF(N$6=0,0,N$6/OIS!N$5*1000)</f>
        <v>0.59178310098011988</v>
      </c>
      <c r="O97" s="332">
        <f>IF(O$6=0,0,O$6/OIS!O$5*1000)</f>
        <v>0.73931470616210671</v>
      </c>
      <c r="P97" s="332">
        <f>IF(P$6=0,0,P$6/OIS!P$5*1000)</f>
        <v>0.7722581837096284</v>
      </c>
      <c r="Q97" s="332">
        <f>IF(Q$6=0,0,Q$6/OIS!Q$5*1000)</f>
        <v>0.74508651144389415</v>
      </c>
      <c r="R97" s="332">
        <f>IF(R$6=0,0,R$6/OIS!R$5*1000)</f>
        <v>0.73330730669319988</v>
      </c>
      <c r="S97" s="332">
        <f>IF(S$6=0,0,S$6/OIS!S$5*1000)</f>
        <v>0.73259958996263164</v>
      </c>
      <c r="T97" s="332">
        <f>IF(T$6=0,0,T$6/OIS!T$5*1000)</f>
        <v>0.7798436267983736</v>
      </c>
      <c r="U97" s="332">
        <f>IF(U$6=0,0,U$6/OIS!U$5*1000)</f>
        <v>0.73481744924518122</v>
      </c>
      <c r="V97" s="332">
        <f>IF(V$6=0,0,V$6/OIS!V$5*1000)</f>
        <v>0.60933406101961474</v>
      </c>
      <c r="W97" s="332">
        <f>IF(W$6=0,0,W$6/OIS!W$5*1000)</f>
        <v>0.73187323743633448</v>
      </c>
      <c r="DA97" s="67"/>
    </row>
    <row r="98" spans="1:105" ht="12" customHeight="1" x14ac:dyDescent="0.25">
      <c r="A98" s="202" t="s">
        <v>93</v>
      </c>
      <c r="B98" s="333">
        <f>IF(B$7=0,0,B$7/OIS!B$5*1000)</f>
        <v>0.12249095267256191</v>
      </c>
      <c r="C98" s="333">
        <f>IF(C$7=0,0,C$7/OIS!C$5*1000)</f>
        <v>0.19407071059734279</v>
      </c>
      <c r="D98" s="333">
        <f>IF(D$7=0,0,D$7/OIS!D$5*1000)</f>
        <v>0.22535478299907713</v>
      </c>
      <c r="E98" s="333">
        <f>IF(E$7=0,0,E$7/OIS!E$5*1000)</f>
        <v>0.2506385390244108</v>
      </c>
      <c r="F98" s="333">
        <f>IF(F$7=0,0,F$7/OIS!F$5*1000)</f>
        <v>0.22890438497945367</v>
      </c>
      <c r="G98" s="333">
        <f>IF(G$7=0,0,G$7/OIS!G$5*1000)</f>
        <v>0.21733265715009764</v>
      </c>
      <c r="H98" s="333">
        <f>IF(H$7=0,0,H$7/OIS!H$5*1000)</f>
        <v>0.20000688179045722</v>
      </c>
      <c r="I98" s="333">
        <f>IF(I$7=0,0,I$7/OIS!I$5*1000)</f>
        <v>0.24291341051581564</v>
      </c>
      <c r="J98" s="333">
        <f>IF(J$7=0,0,J$7/OIS!J$5*1000)</f>
        <v>0.20615656073310659</v>
      </c>
      <c r="K98" s="333">
        <f>IF(K$7=0,0,K$7/OIS!K$5*1000)</f>
        <v>0.22179659151423572</v>
      </c>
      <c r="L98" s="333">
        <f>IF(L$7=0,0,L$7/OIS!L$5*1000)</f>
        <v>0.30318139647408843</v>
      </c>
      <c r="M98" s="333">
        <f>IF(M$7=0,0,M$7/OIS!M$5*1000)</f>
        <v>0.31431307051336327</v>
      </c>
      <c r="N98" s="333">
        <f>IF(N$7=0,0,N$7/OIS!N$5*1000)</f>
        <v>0.31323042116494443</v>
      </c>
      <c r="O98" s="333">
        <f>IF(O$7=0,0,O$7/OIS!O$5*1000)</f>
        <v>0.38725998153048169</v>
      </c>
      <c r="P98" s="333">
        <f>IF(P$7=0,0,P$7/OIS!P$5*1000)</f>
        <v>0.403972522910864</v>
      </c>
      <c r="Q98" s="333">
        <f>IF(Q$7=0,0,Q$7/OIS!Q$5*1000)</f>
        <v>0.38917846165326891</v>
      </c>
      <c r="R98" s="333">
        <f>IF(R$7=0,0,R$7/OIS!R$5*1000)</f>
        <v>0.38616975546673415</v>
      </c>
      <c r="S98" s="333">
        <f>IF(S$7=0,0,S$7/OIS!S$5*1000)</f>
        <v>0.38380975334869405</v>
      </c>
      <c r="T98" s="333">
        <f>IF(T$7=0,0,T$7/OIS!T$5*1000)</f>
        <v>0.40299310450213099</v>
      </c>
      <c r="U98" s="333">
        <f>IF(U$7=0,0,U$7/OIS!U$5*1000)</f>
        <v>0.37749694728065325</v>
      </c>
      <c r="V98" s="333">
        <f>IF(V$7=0,0,V$7/OIS!V$5*1000)</f>
        <v>0.3171857787824236</v>
      </c>
      <c r="W98" s="333">
        <f>IF(W$7=0,0,W$7/OIS!W$5*1000)</f>
        <v>0.37625744880303807</v>
      </c>
      <c r="DA98" s="174"/>
    </row>
    <row r="99" spans="1:105" ht="12" customHeight="1" x14ac:dyDescent="0.25">
      <c r="A99" s="202" t="s">
        <v>94</v>
      </c>
      <c r="B99" s="333">
        <f>IF(B$8=0,0,B$8/OIS!B$5*1000)</f>
        <v>0.21132582547527959</v>
      </c>
      <c r="C99" s="333">
        <f>IF(C$8=0,0,C$8/OIS!C$5*1000)</f>
        <v>0.33528558740628933</v>
      </c>
      <c r="D99" s="333">
        <f>IF(D$8=0,0,D$8/OIS!D$5*1000)</f>
        <v>0.39430562107512535</v>
      </c>
      <c r="E99" s="333">
        <f>IF(E$8=0,0,E$8/OIS!E$5*1000)</f>
        <v>0.45758420096179842</v>
      </c>
      <c r="F99" s="333">
        <f>IF(F$8=0,0,F$8/OIS!F$5*1000)</f>
        <v>0.41518421621320267</v>
      </c>
      <c r="G99" s="333">
        <f>IF(G$8=0,0,G$8/OIS!G$5*1000)</f>
        <v>0.38039633946688056</v>
      </c>
      <c r="H99" s="333">
        <f>IF(H$8=0,0,H$8/OIS!H$5*1000)</f>
        <v>0.35322274397254322</v>
      </c>
      <c r="I99" s="333">
        <f>IF(I$8=0,0,I$8/OIS!I$5*1000)</f>
        <v>0.43822544391194224</v>
      </c>
      <c r="J99" s="333">
        <f>IF(J$8=0,0,J$8/OIS!J$5*1000)</f>
        <v>0.36672149778097468</v>
      </c>
      <c r="K99" s="333">
        <f>IF(K$8=0,0,K$8/OIS!K$5*1000)</f>
        <v>0.39123395994634924</v>
      </c>
      <c r="L99" s="333">
        <f>IF(L$8=0,0,L$8/OIS!L$5*1000)</f>
        <v>0.53762691988398048</v>
      </c>
      <c r="M99" s="333">
        <f>IF(M$8=0,0,M$8/OIS!M$5*1000)</f>
        <v>0.55821035840406275</v>
      </c>
      <c r="N99" s="333">
        <f>IF(N$8=0,0,N$8/OIS!N$5*1000)</f>
        <v>0.55496631573733635</v>
      </c>
      <c r="O99" s="333">
        <f>IF(O$8=0,0,O$8/OIS!O$5*1000)</f>
        <v>0.68163217869410142</v>
      </c>
      <c r="P99" s="333">
        <f>IF(P$8=0,0,P$8/OIS!P$5*1000)</f>
        <v>0.71044017792925418</v>
      </c>
      <c r="Q99" s="333">
        <f>IF(Q$8=0,0,Q$8/OIS!Q$5*1000)</f>
        <v>0.68377227541385477</v>
      </c>
      <c r="R99" s="333">
        <f>IF(R$8=0,0,R$8/OIS!R$5*1000)</f>
        <v>0.68201515836971882</v>
      </c>
      <c r="S99" s="333">
        <f>IF(S$8=0,0,S$8/OIS!S$5*1000)</f>
        <v>0.67563452446877303</v>
      </c>
      <c r="T99" s="333">
        <f>IF(T$8=0,0,T$8/OIS!T$5*1000)</f>
        <v>0.70317245410682883</v>
      </c>
      <c r="U99" s="333">
        <f>IF(U$8=0,0,U$8/OIS!U$5*1000)</f>
        <v>0.65615653605597868</v>
      </c>
      <c r="V99" s="333">
        <f>IF(V$8=0,0,V$8/OIS!V$5*1000)</f>
        <v>0.55606519574276059</v>
      </c>
      <c r="W99" s="333">
        <f>IF(W$8=0,0,W$8/OIS!W$5*1000)</f>
        <v>0.65431367657880102</v>
      </c>
      <c r="DA99" s="174"/>
    </row>
    <row r="100" spans="1:105" ht="12" customHeight="1" x14ac:dyDescent="0.25">
      <c r="A100" s="202" t="s">
        <v>95</v>
      </c>
      <c r="B100" s="333">
        <f>IF(B$9=0,0,B$9/OIS!B$5*1000)</f>
        <v>8.5741000073283433E-2</v>
      </c>
      <c r="C100" s="333">
        <f>IF(C$9=0,0,C$9/OIS!C$5*1000)</f>
        <v>0.13550481865298186</v>
      </c>
      <c r="D100" s="333">
        <f>IF(D$9=0,0,D$9/OIS!D$5*1000)</f>
        <v>0.15372923642817468</v>
      </c>
      <c r="E100" s="333">
        <f>IF(E$9=0,0,E$9/OIS!E$5*1000)</f>
        <v>0.15711976178469031</v>
      </c>
      <c r="F100" s="333">
        <f>IF(F$9=0,0,F$9/OIS!F$5*1000)</f>
        <v>0.14547513907455953</v>
      </c>
      <c r="G100" s="333">
        <f>IF(G$9=0,0,G$9/OIS!G$5*1000)</f>
        <v>0.148164302384035</v>
      </c>
      <c r="H100" s="333">
        <f>IF(H$9=0,0,H$9/OIS!H$5*1000)</f>
        <v>0.13405881917837706</v>
      </c>
      <c r="I100" s="333">
        <f>IF(I$9=0,0,I$9/OIS!I$5*1000)</f>
        <v>0.15610187687797228</v>
      </c>
      <c r="J100" s="333">
        <f>IF(J$9=0,0,J$9/OIS!J$5*1000)</f>
        <v>0.13626071588813313</v>
      </c>
      <c r="K100" s="333">
        <f>IF(K$9=0,0,K$9/OIS!K$5*1000)</f>
        <v>0.14900631656105923</v>
      </c>
      <c r="L100" s="333">
        <f>IF(L$9=0,0,L$9/OIS!L$5*1000)</f>
        <v>0.20161795086833562</v>
      </c>
      <c r="M100" s="333">
        <f>IF(M$9=0,0,M$9/OIS!M$5*1000)</f>
        <v>0.20840645745093433</v>
      </c>
      <c r="N100" s="333">
        <f>IF(N$9=0,0,N$9/OIS!N$5*1000)</f>
        <v>0.20865026279254187</v>
      </c>
      <c r="O100" s="333">
        <f>IF(O$9=0,0,O$9/OIS!O$5*1000)</f>
        <v>0.2612354556808007</v>
      </c>
      <c r="P100" s="333">
        <f>IF(P$9=0,0,P$9/OIS!P$5*1000)</f>
        <v>0.27295212602343882</v>
      </c>
      <c r="Q100" s="333">
        <f>IF(Q$9=0,0,Q$9/OIS!Q$5*1000)</f>
        <v>0.26342970471935245</v>
      </c>
      <c r="R100" s="333">
        <f>IF(R$9=0,0,R$9/OIS!R$5*1000)</f>
        <v>0.2588246290891732</v>
      </c>
      <c r="S100" s="333">
        <f>IF(S$9=0,0,S$9/OIS!S$5*1000)</f>
        <v>0.25885326532633851</v>
      </c>
      <c r="T100" s="333">
        <f>IF(T$9=0,0,T$9/OIS!T$5*1000)</f>
        <v>0.27632632396898282</v>
      </c>
      <c r="U100" s="333">
        <f>IF(U$9=0,0,U$9/OIS!U$5*1000)</f>
        <v>0.2606841497717336</v>
      </c>
      <c r="V100" s="333">
        <f>IF(V$9=0,0,V$9/OIS!V$5*1000)</f>
        <v>0.21558572254911895</v>
      </c>
      <c r="W100" s="333">
        <f>IF(W$9=0,0,W$9/OIS!W$5*1000)</f>
        <v>0.25960140779123159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0.33515391455169369</v>
      </c>
      <c r="C101" s="334">
        <f>IF(C$10=0,0,C$10/OIS!C$5*1000)</f>
        <v>0.46705577030243112</v>
      </c>
      <c r="D101" s="334">
        <f>IF(D$10=0,0,D$10/OIS!D$5*1000)</f>
        <v>0.47933280266492645</v>
      </c>
      <c r="E101" s="334">
        <f>IF(E$10=0,0,E$10/OIS!E$5*1000)</f>
        <v>0.54889408277682139</v>
      </c>
      <c r="F101" s="334">
        <f>IF(F$10=0,0,F$10/OIS!F$5*1000)</f>
        <v>0.47995927739350935</v>
      </c>
      <c r="G101" s="334">
        <f>IF(G$10=0,0,G$10/OIS!G$5*1000)</f>
        <v>0.4171936465948427</v>
      </c>
      <c r="H101" s="334">
        <f>IF(H$10=0,0,H$10/OIS!H$5*1000)</f>
        <v>0.37213546018730775</v>
      </c>
      <c r="I101" s="334">
        <f>IF(I$10=0,0,I$10/OIS!I$5*1000)</f>
        <v>0.43109758427141148</v>
      </c>
      <c r="J101" s="334">
        <f>IF(J$10=0,0,J$10/OIS!J$5*1000)</f>
        <v>0.39910598987457635</v>
      </c>
      <c r="K101" s="334">
        <f>IF(K$10=0,0,K$10/OIS!K$5*1000)</f>
        <v>0.42132892439231423</v>
      </c>
      <c r="L101" s="334">
        <f>IF(L$10=0,0,L$10/OIS!L$5*1000)</f>
        <v>0.56555646950031657</v>
      </c>
      <c r="M101" s="334">
        <f>IF(M$10=0,0,M$10/OIS!M$5*1000)</f>
        <v>0.5765525352914147</v>
      </c>
      <c r="N101" s="334">
        <f>IF(N$10=0,0,N$10/OIS!N$5*1000)</f>
        <v>0.599989679057224</v>
      </c>
      <c r="O101" s="334">
        <f>IF(O$10=0,0,O$10/OIS!O$5*1000)</f>
        <v>0.71969531631873174</v>
      </c>
      <c r="P101" s="334">
        <f>IF(P$10=0,0,P$10/OIS!P$5*1000)</f>
        <v>0.7517924425339193</v>
      </c>
      <c r="Q101" s="334">
        <f>IF(Q$10=0,0,Q$10/OIS!Q$5*1000)</f>
        <v>0.68184918272136619</v>
      </c>
      <c r="R101" s="334">
        <f>IF(R$10=0,0,R$10/OIS!R$5*1000)</f>
        <v>0.67433191191250574</v>
      </c>
      <c r="S101" s="334">
        <f>IF(S$10=0,0,S$10/OIS!S$5*1000)</f>
        <v>0.676253483133473</v>
      </c>
      <c r="T101" s="334">
        <f>IF(T$10=0,0,T$10/OIS!T$5*1000)</f>
        <v>0.70833496320457623</v>
      </c>
      <c r="U101" s="334">
        <f>IF(U$10=0,0,U$10/OIS!U$5*1000)</f>
        <v>0.65481160906280766</v>
      </c>
      <c r="V101" s="334">
        <f>IF(V$10=0,0,V$10/OIS!V$5*1000)</f>
        <v>0.59561161711621435</v>
      </c>
      <c r="W101" s="334">
        <f>IF(W$10=0,0,W$10/OIS!W$5*1000)</f>
        <v>0.64815737142645036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5.5148932341942061</v>
      </c>
      <c r="C102" s="350">
        <f>IF(C$16=0,0,C$16/OIS!C$5*1000)</f>
        <v>7.5839452745666724</v>
      </c>
      <c r="D102" s="350">
        <f>IF(D$16=0,0,D$16/OIS!D$5*1000)</f>
        <v>8.1361396814729172</v>
      </c>
      <c r="E102" s="350">
        <f>IF(E$16=0,0,E$16/OIS!E$5*1000)</f>
        <v>7.9783103876629635</v>
      </c>
      <c r="F102" s="350">
        <f>IF(F$16=0,0,F$16/OIS!F$5*1000)</f>
        <v>6.8885290457618886</v>
      </c>
      <c r="G102" s="350">
        <f>IF(G$16=0,0,G$16/OIS!G$5*1000)</f>
        <v>5.7762979146793709</v>
      </c>
      <c r="H102" s="350">
        <f>IF(H$16=0,0,H$16/OIS!H$5*1000)</f>
        <v>4.9317413355119744</v>
      </c>
      <c r="I102" s="350">
        <f>IF(I$16=0,0,I$16/OIS!I$5*1000)</f>
        <v>5.9314952026546655</v>
      </c>
      <c r="J102" s="350">
        <f>IF(J$16=0,0,J$16/OIS!J$5*1000)</f>
        <v>5.2913293378163857</v>
      </c>
      <c r="K102" s="350">
        <f>IF(K$16=0,0,K$16/OIS!K$5*1000)</f>
        <v>4.8096191167579443</v>
      </c>
      <c r="L102" s="350">
        <f>IF(L$16=0,0,L$16/OIS!L$5*1000)</f>
        <v>6.1850242330121699</v>
      </c>
      <c r="M102" s="350">
        <f>IF(M$16=0,0,M$16/OIS!M$5*1000)</f>
        <v>5.8900685849153405</v>
      </c>
      <c r="N102" s="350">
        <f>IF(N$16=0,0,N$16/OIS!N$5*1000)</f>
        <v>5.4755937885840993</v>
      </c>
      <c r="O102" s="350">
        <f>IF(O$16=0,0,O$16/OIS!O$5*1000)</f>
        <v>5.7166737406487025</v>
      </c>
      <c r="P102" s="350">
        <f>IF(P$16=0,0,P$16/OIS!P$5*1000)</f>
        <v>5.6305956501153904</v>
      </c>
      <c r="Q102" s="350">
        <f>IF(Q$16=0,0,Q$16/OIS!Q$5*1000)</f>
        <v>5.1456601918377887</v>
      </c>
      <c r="R102" s="350">
        <f>IF(R$16=0,0,R$16/OIS!R$5*1000)</f>
        <v>4.8046588998654007</v>
      </c>
      <c r="S102" s="350">
        <f>IF(S$16=0,0,S$16/OIS!S$5*1000)</f>
        <v>4.8513295899485884</v>
      </c>
      <c r="T102" s="350">
        <f>IF(T$16=0,0,T$16/OIS!T$5*1000)</f>
        <v>4.4110421677018836</v>
      </c>
      <c r="U102" s="350">
        <f>IF(U$16=0,0,U$16/OIS!U$5*1000)</f>
        <v>4.2065149889801772</v>
      </c>
      <c r="V102" s="350">
        <f>IF(V$16=0,0,V$16/OIS!V$5*1000)</f>
        <v>4.3773473023887632</v>
      </c>
      <c r="W102" s="350">
        <f>IF(W$16=0,0,W$16/OIS!W$5*1000)</f>
        <v>4.7230934890267608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8.0101807147774924</v>
      </c>
      <c r="C103" s="350">
        <f>IF(C$27=0,0,C$27/OIS!C$5*1000)</f>
        <v>9.2637504730545643</v>
      </c>
      <c r="D103" s="350">
        <f>IF(D$27=0,0,D$27/OIS!D$5*1000)</f>
        <v>8.8905595768175978</v>
      </c>
      <c r="E103" s="350">
        <f>IF(E$27=0,0,E$27/OIS!E$5*1000)</f>
        <v>9.6959082162642929</v>
      </c>
      <c r="F103" s="350">
        <f>IF(F$27=0,0,F$27/OIS!F$5*1000)</f>
        <v>8.8477448545840698</v>
      </c>
      <c r="G103" s="350">
        <f>IF(G$27=0,0,G$27/OIS!G$5*1000)</f>
        <v>8.189837948471089</v>
      </c>
      <c r="H103" s="350">
        <f>IF(H$27=0,0,H$27/OIS!H$5*1000)</f>
        <v>7.8148407286472539</v>
      </c>
      <c r="I103" s="350">
        <f>IF(I$27=0,0,I$27/OIS!I$5*1000)</f>
        <v>7.7880696103688836</v>
      </c>
      <c r="J103" s="350">
        <f>IF(J$27=0,0,J$27/OIS!J$5*1000)</f>
        <v>7.4379716604059345</v>
      </c>
      <c r="K103" s="350">
        <f>IF(K$27=0,0,K$27/OIS!K$5*1000)</f>
        <v>7.383650844641898</v>
      </c>
      <c r="L103" s="350">
        <f>IF(L$27=0,0,L$27/OIS!L$5*1000)</f>
        <v>8.3974052230290361</v>
      </c>
      <c r="M103" s="350">
        <f>IF(M$27=0,0,M$27/OIS!M$5*1000)</f>
        <v>7.8229357241063422</v>
      </c>
      <c r="N103" s="350">
        <f>IF(N$27=0,0,N$27/OIS!N$5*1000)</f>
        <v>8.2346592689816713</v>
      </c>
      <c r="O103" s="350">
        <f>IF(O$27=0,0,O$27/OIS!O$5*1000)</f>
        <v>8.2336510020192257</v>
      </c>
      <c r="P103" s="350">
        <f>IF(P$27=0,0,P$27/OIS!P$5*1000)</f>
        <v>8.0742435237980548</v>
      </c>
      <c r="Q103" s="350">
        <f>IF(Q$27=0,0,Q$27/OIS!Q$5*1000)</f>
        <v>7.7090818948653324</v>
      </c>
      <c r="R103" s="350">
        <f>IF(R$27=0,0,R$27/OIS!R$5*1000)</f>
        <v>7.5865053655974659</v>
      </c>
      <c r="S103" s="350">
        <f>IF(S$27=0,0,S$27/OIS!S$5*1000)</f>
        <v>7.5567377262402173</v>
      </c>
      <c r="T103" s="350">
        <f>IF(T$27=0,0,T$27/OIS!T$5*1000)</f>
        <v>7.4005783040303736</v>
      </c>
      <c r="U103" s="350">
        <f>IF(U$27=0,0,U$27/OIS!U$5*1000)</f>
        <v>7.3869423210685019</v>
      </c>
      <c r="V103" s="350">
        <f>IF(V$27=0,0,V$27/OIS!V$5*1000)</f>
        <v>7.7598343262487743</v>
      </c>
      <c r="W103" s="350">
        <f>IF(W$27=0,0,W$27/OIS!W$5*1000)</f>
        <v>7.7075721528475807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1.1650248474467439</v>
      </c>
      <c r="C104" s="350">
        <f>IF(C$35=0,0,C$35/OIS!C$5*1000)</f>
        <v>1.8145044041401495</v>
      </c>
      <c r="D104" s="350">
        <f>IF(D$35=0,0,D$35/OIS!D$5*1000)</f>
        <v>1.9147960621373934</v>
      </c>
      <c r="E104" s="350">
        <f>IF(E$35=0,0,E$35/OIS!E$5*1000)</f>
        <v>2.0201768094030674</v>
      </c>
      <c r="F104" s="350">
        <f>IF(F$35=0,0,F$35/OIS!F$5*1000)</f>
        <v>1.6897077356543202</v>
      </c>
      <c r="G104" s="350">
        <f>IF(G$35=0,0,G$35/OIS!G$5*1000)</f>
        <v>1.3025804644209062</v>
      </c>
      <c r="H104" s="350">
        <f>IF(H$35=0,0,H$35/OIS!H$5*1000)</f>
        <v>1.0583345808499049</v>
      </c>
      <c r="I104" s="350">
        <f>IF(I$35=0,0,I$35/OIS!I$5*1000)</f>
        <v>1.3886546271806606</v>
      </c>
      <c r="J104" s="350">
        <f>IF(J$35=0,0,J$35/OIS!J$5*1000)</f>
        <v>1.1856300383517122</v>
      </c>
      <c r="K104" s="350">
        <f>IF(K$35=0,0,K$35/OIS!K$5*1000)</f>
        <v>1.0952895117596899</v>
      </c>
      <c r="L104" s="350">
        <f>IF(L$35=0,0,L$35/OIS!L$5*1000)</f>
        <v>1.5136334446531472</v>
      </c>
      <c r="M104" s="350">
        <f>IF(M$35=0,0,M$35/OIS!M$5*1000)</f>
        <v>1.4686129377229478</v>
      </c>
      <c r="N104" s="350">
        <f>IF(N$35=0,0,N$35/OIS!N$5*1000)</f>
        <v>1.3087123538762377</v>
      </c>
      <c r="O104" s="350">
        <f>IF(O$35=0,0,O$35/OIS!O$5*1000)</f>
        <v>1.453822231029388</v>
      </c>
      <c r="P104" s="350">
        <f>IF(P$35=0,0,P$35/OIS!P$5*1000)</f>
        <v>1.4534401899139677</v>
      </c>
      <c r="Q104" s="350">
        <f>IF(Q$35=0,0,Q$35/OIS!Q$5*1000)</f>
        <v>1.3058754176191933</v>
      </c>
      <c r="R104" s="350">
        <f>IF(R$35=0,0,R$35/OIS!R$5*1000)</f>
        <v>1.2145541868252774</v>
      </c>
      <c r="S104" s="350">
        <f>IF(S$35=0,0,S$35/OIS!S$5*1000)</f>
        <v>1.2158718773971799</v>
      </c>
      <c r="T104" s="350">
        <f>IF(T$35=0,0,T$35/OIS!T$5*1000)</f>
        <v>1.0424847449109824</v>
      </c>
      <c r="U104" s="350">
        <f>IF(U$35=0,0,U$35/OIS!U$5*1000)</f>
        <v>0.9855621084262165</v>
      </c>
      <c r="V104" s="350">
        <f>IF(V$35=0,0,V$35/OIS!V$5*1000)</f>
        <v>1.0225403280952943</v>
      </c>
      <c r="W104" s="350">
        <f>IF(W$35=0,0,W$35/OIS!W$5*1000)</f>
        <v>1.1479679619399306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0.30723917615366025</v>
      </c>
      <c r="C105" s="350">
        <f>IF(C$54=0,0,C$54/OIS!C$5*1000)</f>
        <v>0.49430547803002661</v>
      </c>
      <c r="D105" s="350">
        <f>IF(D$54=0,0,D$54/OIS!D$5*1000)</f>
        <v>0.54360636191413658</v>
      </c>
      <c r="E105" s="350">
        <f>IF(E$54=0,0,E$54/OIS!E$5*1000)</f>
        <v>0.6906560077409104</v>
      </c>
      <c r="F105" s="350">
        <f>IF(F$54=0,0,F$54/OIS!F$5*1000)</f>
        <v>0.59014691615496362</v>
      </c>
      <c r="G105" s="350">
        <f>IF(G$54=0,0,G$54/OIS!G$5*1000)</f>
        <v>0.44915188926190125</v>
      </c>
      <c r="H105" s="350">
        <f>IF(H$54=0,0,H$54/OIS!H$5*1000)</f>
        <v>0.40053675297364116</v>
      </c>
      <c r="I105" s="350">
        <f>IF(I$54=0,0,I$54/OIS!I$5*1000)</f>
        <v>0.5297608570232778</v>
      </c>
      <c r="J105" s="350">
        <f>IF(J$54=0,0,J$54/OIS!J$5*1000)</f>
        <v>0.43147530271362144</v>
      </c>
      <c r="K105" s="350">
        <f>IF(K$54=0,0,K$54/OIS!K$5*1000)</f>
        <v>0.42899428794097327</v>
      </c>
      <c r="L105" s="350">
        <f>IF(L$54=0,0,L$54/OIS!L$5*1000)</f>
        <v>0.60232989557971495</v>
      </c>
      <c r="M105" s="350">
        <f>IF(M$54=0,0,M$54/OIS!M$5*1000)</f>
        <v>0.6078167851509807</v>
      </c>
      <c r="N105" s="350">
        <f>IF(N$54=0,0,N$54/OIS!N$5*1000)</f>
        <v>0.57464243549033145</v>
      </c>
      <c r="O105" s="350">
        <f>IF(O$54=0,0,O$54/OIS!O$5*1000)</f>
        <v>0.66778673015113654</v>
      </c>
      <c r="P105" s="350">
        <f>IF(P$54=0,0,P$54/OIS!P$5*1000)</f>
        <v>0.6834834419284519</v>
      </c>
      <c r="Q105" s="350">
        <f>IF(Q$54=0,0,Q$54/OIS!Q$5*1000)</f>
        <v>0.63799340961581685</v>
      </c>
      <c r="R105" s="350">
        <f>IF(R$54=0,0,R$54/OIS!R$5*1000)</f>
        <v>0.63214566342233636</v>
      </c>
      <c r="S105" s="350">
        <f>IF(S$54=0,0,S$54/OIS!S$5*1000)</f>
        <v>0.62198616556523034</v>
      </c>
      <c r="T105" s="350">
        <f>IF(T$54=0,0,T$54/OIS!T$5*1000)</f>
        <v>0.58724766741767864</v>
      </c>
      <c r="U105" s="350">
        <f>IF(U$54=0,0,U$54/OIS!U$5*1000)</f>
        <v>0.54252252945912582</v>
      </c>
      <c r="V105" s="350">
        <f>IF(V$54=0,0,V$54/OIS!V$5*1000)</f>
        <v>0.51164734313923455</v>
      </c>
      <c r="W105" s="350">
        <f>IF(W$54=0,0,W$54/OIS!W$5*1000)</f>
        <v>0.57660141559330769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3.9774030533567304</v>
      </c>
      <c r="C106" s="350">
        <f>IF(C$68=0,0,C$68/OIS!C$5*1000)</f>
        <v>3.7843851271293616</v>
      </c>
      <c r="D106" s="350">
        <f>IF(D$68=0,0,D$68/OIS!D$5*1000)</f>
        <v>3.5128210389377528</v>
      </c>
      <c r="E106" s="350">
        <f>IF(E$68=0,0,E$68/OIS!E$5*1000)</f>
        <v>3.3691748996652948</v>
      </c>
      <c r="F106" s="350">
        <f>IF(F$68=0,0,F$68/OIS!F$5*1000)</f>
        <v>3.3944022588709473</v>
      </c>
      <c r="G106" s="350">
        <f>IF(G$68=0,0,G$68/OIS!G$5*1000)</f>
        <v>3.5417566936553162</v>
      </c>
      <c r="H106" s="350">
        <f>IF(H$68=0,0,H$68/OIS!H$5*1000)</f>
        <v>3.545407555002333</v>
      </c>
      <c r="I106" s="350">
        <f>IF(I$68=0,0,I$68/OIS!I$5*1000)</f>
        <v>3.2877069797164604</v>
      </c>
      <c r="J106" s="350">
        <f>IF(J$68=0,0,J$68/OIS!J$5*1000)</f>
        <v>3.4697120770054539</v>
      </c>
      <c r="K106" s="350">
        <f>IF(K$68=0,0,K$68/OIS!K$5*1000)</f>
        <v>3.3497690194008709</v>
      </c>
      <c r="L106" s="350">
        <f>IF(L$68=0,0,L$68/OIS!L$5*1000)</f>
        <v>3.1155568364913453</v>
      </c>
      <c r="M106" s="350">
        <f>IF(M$68=0,0,M$68/OIS!M$5*1000)</f>
        <v>2.6586521598208606</v>
      </c>
      <c r="N106" s="350">
        <f>IF(N$68=0,0,N$68/OIS!N$5*1000)</f>
        <v>3.0472506500328742</v>
      </c>
      <c r="O106" s="350">
        <f>IF(O$68=0,0,O$68/OIS!O$5*1000)</f>
        <v>2.8302522127776371</v>
      </c>
      <c r="P106" s="350">
        <f>IF(P$68=0,0,P$68/OIS!P$5*1000)</f>
        <v>2.6392742444547657</v>
      </c>
      <c r="Q106" s="350">
        <f>IF(Q$68=0,0,Q$68/OIS!Q$5*1000)</f>
        <v>2.6303708715739247</v>
      </c>
      <c r="R106" s="350">
        <f>IF(R$68=0,0,R$68/OIS!R$5*1000)</f>
        <v>2.7197908367973525</v>
      </c>
      <c r="S106" s="350">
        <f>IF(S$68=0,0,S$68/OIS!S$5*1000)</f>
        <v>2.6531557469963905</v>
      </c>
      <c r="T106" s="350">
        <f>IF(T$68=0,0,T$68/OIS!T$5*1000)</f>
        <v>2.7295227474251083</v>
      </c>
      <c r="U106" s="350">
        <f>IF(U$68=0,0,U$68/OIS!U$5*1000)</f>
        <v>2.7588060478209955</v>
      </c>
      <c r="V106" s="350">
        <f>IF(V$68=0,0,V$68/OIS!V$5*1000)</f>
        <v>2.8112784432061124</v>
      </c>
      <c r="W106" s="350">
        <f>IF(W$68=0,0,W$68/OIS!W$5*1000)</f>
        <v>2.7900526428262693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3.0900483265427163</v>
      </c>
      <c r="C107" s="335">
        <f>IF(C$69=0,0,C$69/OIS!C$5*1000)</f>
        <v>4.9156202586687536</v>
      </c>
      <c r="D107" s="335">
        <f>IF(D$69=0,0,D$69/OIS!D$5*1000)</f>
        <v>5.918984739606354</v>
      </c>
      <c r="E107" s="335">
        <f>IF(E$69=0,0,E$69/OIS!E$5*1000)</f>
        <v>7.3909005814882445</v>
      </c>
      <c r="F107" s="335">
        <f>IF(F$69=0,0,F$69/OIS!F$5*1000)</f>
        <v>6.6345671693897366</v>
      </c>
      <c r="G107" s="335">
        <f>IF(G$69=0,0,G$69/OIS!G$5*1000)</f>
        <v>5.7136756239782072</v>
      </c>
      <c r="H107" s="335">
        <f>IF(H$69=0,0,H$69/OIS!H$5*1000)</f>
        <v>5.3919037046725986</v>
      </c>
      <c r="I107" s="335">
        <f>IF(I$69=0,0,I$69/OIS!I$5*1000)</f>
        <v>6.9401234330230155</v>
      </c>
      <c r="J107" s="335">
        <f>IF(J$69=0,0,J$69/OIS!J$5*1000)</f>
        <v>5.6696240244162084</v>
      </c>
      <c r="K107" s="335">
        <f>IF(K$69=0,0,K$69/OIS!K$5*1000)</f>
        <v>5.9593576249088587</v>
      </c>
      <c r="L107" s="335">
        <f>IF(L$69=0,0,L$69/OIS!L$5*1000)</f>
        <v>8.2663712366570401</v>
      </c>
      <c r="M107" s="335">
        <f>IF(M$69=0,0,M$69/OIS!M$5*1000)</f>
        <v>8.6056838139654754</v>
      </c>
      <c r="N107" s="335">
        <f>IF(N$69=0,0,N$69/OIS!N$5*1000)</f>
        <v>8.5199795968687688</v>
      </c>
      <c r="O107" s="335">
        <f>IF(O$69=0,0,O$69/OIS!O$5*1000)</f>
        <v>10.34284248810329</v>
      </c>
      <c r="P107" s="335">
        <f>IF(P$69=0,0,P$69/OIS!P$5*1000)</f>
        <v>10.763381321445328</v>
      </c>
      <c r="Q107" s="335">
        <f>IF(Q$69=0,0,Q$69/OIS!Q$5*1000)</f>
        <v>10.341607987781703</v>
      </c>
      <c r="R107" s="335">
        <f>IF(R$69=0,0,R$69/OIS!R$5*1000)</f>
        <v>10.411395305621333</v>
      </c>
      <c r="S107" s="335">
        <f>IF(S$69=0,0,S$69/OIS!S$5*1000)</f>
        <v>10.253886813294478</v>
      </c>
      <c r="T107" s="335">
        <f>IF(T$69=0,0,T$69/OIS!T$5*1000)</f>
        <v>10.502000979378758</v>
      </c>
      <c r="U107" s="335">
        <f>IF(U$69=0,0,U$69/OIS!U$5*1000)</f>
        <v>9.7302951881918105</v>
      </c>
      <c r="V107" s="335">
        <f>IF(V$69=0,0,V$69/OIS!V$5*1000)</f>
        <v>8.3768482958081147</v>
      </c>
      <c r="W107" s="335">
        <f>IF(W$69=0,0,W$69/OIS!W$5*1000)</f>
        <v>9.7115675477988006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SI: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76.527830570983937</v>
      </c>
      <c r="C5" s="225">
        <v>69.225116484662678</v>
      </c>
      <c r="D5" s="225">
        <v>59.619155924794129</v>
      </c>
      <c r="E5" s="225">
        <v>54.790127395128309</v>
      </c>
      <c r="F5" s="225">
        <v>58.409343154847868</v>
      </c>
      <c r="G5" s="225">
        <v>72.320676152847327</v>
      </c>
      <c r="H5" s="225">
        <v>81.64586622261848</v>
      </c>
      <c r="I5" s="225">
        <v>66.039208760164968</v>
      </c>
      <c r="J5" s="225">
        <v>64.292844801407128</v>
      </c>
      <c r="K5" s="225">
        <v>54.800943028385269</v>
      </c>
      <c r="L5" s="225">
        <v>52.895776510751183</v>
      </c>
      <c r="M5" s="225">
        <v>47.877043482345293</v>
      </c>
      <c r="N5" s="225">
        <v>45.938319432276877</v>
      </c>
      <c r="O5" s="225">
        <v>44.52763657191764</v>
      </c>
      <c r="P5" s="225">
        <v>44.806952827216747</v>
      </c>
      <c r="Q5" s="225">
        <v>45.085301675307512</v>
      </c>
      <c r="R5" s="225">
        <v>47.34233715383715</v>
      </c>
      <c r="S5" s="225">
        <v>51.225731560788446</v>
      </c>
      <c r="T5" s="225">
        <v>48.236198383582</v>
      </c>
      <c r="U5" s="225">
        <v>52.350183847733277</v>
      </c>
      <c r="V5" s="225">
        <v>53.074852380127723</v>
      </c>
      <c r="W5" s="225">
        <v>55.247529142773708</v>
      </c>
      <c r="DA5" s="89" t="s">
        <v>3125</v>
      </c>
    </row>
    <row r="6" spans="1:105" ht="12" customHeight="1" x14ac:dyDescent="0.25">
      <c r="A6" s="55" t="s">
        <v>92</v>
      </c>
      <c r="B6" s="261">
        <v>1.0780044814870711</v>
      </c>
      <c r="C6" s="261">
        <v>1.175290866067348</v>
      </c>
      <c r="D6" s="261">
        <v>1.0707675957779159</v>
      </c>
      <c r="E6" s="261">
        <v>0.93120534085516771</v>
      </c>
      <c r="F6" s="261">
        <v>1.0227219509111389</v>
      </c>
      <c r="G6" s="261">
        <v>1.449251234626034</v>
      </c>
      <c r="H6" s="261">
        <v>1.6001851250649231</v>
      </c>
      <c r="I6" s="261">
        <v>1.310009606361261</v>
      </c>
      <c r="J6" s="261">
        <v>1.2370361978068141</v>
      </c>
      <c r="K6" s="261">
        <v>1.1520423165240281</v>
      </c>
      <c r="L6" s="261">
        <v>1.1913824964729309</v>
      </c>
      <c r="M6" s="261">
        <v>1.1330777365846441</v>
      </c>
      <c r="N6" s="261">
        <v>1.076943993420491</v>
      </c>
      <c r="O6" s="261">
        <v>1.171508134962375</v>
      </c>
      <c r="P6" s="261">
        <v>1.215049354703865</v>
      </c>
      <c r="Q6" s="261">
        <v>1.244574320842126</v>
      </c>
      <c r="R6" s="261">
        <v>1.2979234854076871</v>
      </c>
      <c r="S6" s="261">
        <v>1.413855475818097</v>
      </c>
      <c r="T6" s="261">
        <v>1.4234627021899311</v>
      </c>
      <c r="U6" s="261">
        <v>1.538539794162376</v>
      </c>
      <c r="V6" s="261">
        <v>1.3688523427015811</v>
      </c>
      <c r="W6" s="261">
        <v>1.578927530736832</v>
      </c>
      <c r="DA6" s="67" t="s">
        <v>3126</v>
      </c>
    </row>
    <row r="7" spans="1:105" ht="12" customHeight="1" x14ac:dyDescent="0.25">
      <c r="A7" s="202" t="s">
        <v>93</v>
      </c>
      <c r="B7" s="226">
        <v>0.140602605231264</v>
      </c>
      <c r="C7" s="226">
        <v>0.1535420392998619</v>
      </c>
      <c r="D7" s="226">
        <v>0.1426616882016937</v>
      </c>
      <c r="E7" s="226">
        <v>0.1336451711107623</v>
      </c>
      <c r="F7" s="226">
        <v>0.1449404953622479</v>
      </c>
      <c r="G7" s="226">
        <v>0.19318499459611349</v>
      </c>
      <c r="H7" s="226">
        <v>0.2166786222222038</v>
      </c>
      <c r="I7" s="226">
        <v>0.1840705445083565</v>
      </c>
      <c r="J7" s="226">
        <v>0.17000330050768081</v>
      </c>
      <c r="K7" s="226">
        <v>0.15640247304184149</v>
      </c>
      <c r="L7" s="226">
        <v>0.16330915800933449</v>
      </c>
      <c r="M7" s="226">
        <v>0.15569393989693511</v>
      </c>
      <c r="N7" s="226">
        <v>0.1475946418928136</v>
      </c>
      <c r="O7" s="226">
        <v>0.15906724932314201</v>
      </c>
      <c r="P7" s="226">
        <v>0.16486143972798151</v>
      </c>
      <c r="Q7" s="226">
        <v>0.1684916011209843</v>
      </c>
      <c r="R7" s="226">
        <v>0.1771659222055626</v>
      </c>
      <c r="S7" s="226">
        <v>0.1920245890958773</v>
      </c>
      <c r="T7" s="226">
        <v>0.1907001649523325</v>
      </c>
      <c r="U7" s="226">
        <v>0.20455464422206221</v>
      </c>
      <c r="V7" s="226">
        <v>0.1847381828232601</v>
      </c>
      <c r="W7" s="226">
        <v>0.2098387338758072</v>
      </c>
      <c r="DA7" s="174" t="s">
        <v>3127</v>
      </c>
    </row>
    <row r="8" spans="1:105" ht="12" customHeight="1" x14ac:dyDescent="0.25">
      <c r="A8" s="202" t="s">
        <v>94</v>
      </c>
      <c r="B8" s="226">
        <v>1.322551544524357</v>
      </c>
      <c r="C8" s="226">
        <v>1.445848784816514</v>
      </c>
      <c r="D8" s="226">
        <v>1.360919305345303</v>
      </c>
      <c r="E8" s="226">
        <v>1.3342280408331459</v>
      </c>
      <c r="F8" s="226">
        <v>1.436419473919871</v>
      </c>
      <c r="G8" s="226">
        <v>1.8434850064943329</v>
      </c>
      <c r="H8" s="226">
        <v>2.0885630009984708</v>
      </c>
      <c r="I8" s="226">
        <v>1.8149883653500909</v>
      </c>
      <c r="J8" s="226">
        <v>1.653884010226393</v>
      </c>
      <c r="K8" s="226">
        <v>1.510037171905503</v>
      </c>
      <c r="L8" s="226">
        <v>1.5862375368056569</v>
      </c>
      <c r="M8" s="226">
        <v>1.514539311793613</v>
      </c>
      <c r="N8" s="226">
        <v>1.4334334564304361</v>
      </c>
      <c r="O8" s="226">
        <v>1.5358992853853879</v>
      </c>
      <c r="P8" s="226">
        <v>1.591129896341946</v>
      </c>
      <c r="Q8" s="226">
        <v>1.623879738565593</v>
      </c>
      <c r="R8" s="226">
        <v>1.716330359786131</v>
      </c>
      <c r="S8" s="226">
        <v>1.854436803616843</v>
      </c>
      <c r="T8" s="226">
        <v>1.8256715349863371</v>
      </c>
      <c r="U8" s="226">
        <v>1.9486844030433781</v>
      </c>
      <c r="V8" s="226">
        <v>1.77693530259851</v>
      </c>
      <c r="W8" s="226">
        <v>1.9984917792289669</v>
      </c>
      <c r="DA8" s="174" t="s">
        <v>3128</v>
      </c>
    </row>
    <row r="9" spans="1:105" ht="12" customHeight="1" x14ac:dyDescent="0.25">
      <c r="A9" s="202" t="s">
        <v>95</v>
      </c>
      <c r="B9" s="226">
        <v>0.38028938624675368</v>
      </c>
      <c r="C9" s="226">
        <v>0.41447416590394182</v>
      </c>
      <c r="D9" s="226">
        <v>0.37611695026948982</v>
      </c>
      <c r="E9" s="226">
        <v>0.32192924592030669</v>
      </c>
      <c r="F9" s="226">
        <v>0.35455942300973747</v>
      </c>
      <c r="G9" s="226">
        <v>0.50901062392670771</v>
      </c>
      <c r="H9" s="226">
        <v>0.56020246359302051</v>
      </c>
      <c r="I9" s="226">
        <v>0.45501139394114842</v>
      </c>
      <c r="J9" s="226">
        <v>0.43172189251586379</v>
      </c>
      <c r="K9" s="226">
        <v>0.40309487565896718</v>
      </c>
      <c r="L9" s="226">
        <v>0.41601541615522442</v>
      </c>
      <c r="M9" s="226">
        <v>0.39545287369216597</v>
      </c>
      <c r="N9" s="226">
        <v>0.37606996827788552</v>
      </c>
      <c r="O9" s="226">
        <v>0.40989398010071187</v>
      </c>
      <c r="P9" s="226">
        <v>0.4251919767358332</v>
      </c>
      <c r="Q9" s="226">
        <v>0.43572658816334259</v>
      </c>
      <c r="R9" s="226">
        <v>0.45362120783872689</v>
      </c>
      <c r="S9" s="226">
        <v>0.49466011365433288</v>
      </c>
      <c r="T9" s="226">
        <v>0.49943927264328342</v>
      </c>
      <c r="U9" s="226">
        <v>0.5406580076970936</v>
      </c>
      <c r="V9" s="226">
        <v>0.47954829943732058</v>
      </c>
      <c r="W9" s="226">
        <v>0.55489682458089296</v>
      </c>
      <c r="DA9" s="174" t="s">
        <v>3129</v>
      </c>
    </row>
    <row r="10" spans="1:105" ht="12" customHeight="1" x14ac:dyDescent="0.25">
      <c r="A10" s="56" t="s">
        <v>96</v>
      </c>
      <c r="B10" s="262">
        <v>2.0836197105879299</v>
      </c>
      <c r="C10" s="262">
        <v>2.047040500659937</v>
      </c>
      <c r="D10" s="262">
        <v>1.7383704238025699</v>
      </c>
      <c r="E10" s="262">
        <v>1.666911876697138</v>
      </c>
      <c r="F10" s="262">
        <v>1.7360005022417391</v>
      </c>
      <c r="G10" s="262">
        <v>2.150126720550825</v>
      </c>
      <c r="H10" s="262">
        <v>2.3457796363279662</v>
      </c>
      <c r="I10" s="262">
        <v>1.947522335831801</v>
      </c>
      <c r="J10" s="262">
        <v>1.9362495231818271</v>
      </c>
      <c r="K10" s="262">
        <v>1.773040169639964</v>
      </c>
      <c r="L10" s="262">
        <v>1.848548719138263</v>
      </c>
      <c r="M10" s="262">
        <v>1.7532921455865831</v>
      </c>
      <c r="N10" s="262">
        <v>1.74365184674408</v>
      </c>
      <c r="O10" s="262">
        <v>1.846715106141408</v>
      </c>
      <c r="P10" s="262">
        <v>1.92948715340642</v>
      </c>
      <c r="Q10" s="262">
        <v>1.864937068355454</v>
      </c>
      <c r="R10" s="262">
        <v>1.9583170424238781</v>
      </c>
      <c r="S10" s="262">
        <v>2.141072951794142</v>
      </c>
      <c r="T10" s="262">
        <v>2.1416746940696312</v>
      </c>
      <c r="U10" s="262">
        <v>2.2621140667691511</v>
      </c>
      <c r="V10" s="262">
        <v>2.1745268321772029</v>
      </c>
      <c r="W10" s="262">
        <v>2.2851504606247182</v>
      </c>
      <c r="DA10" s="68" t="s">
        <v>3130</v>
      </c>
    </row>
    <row r="11" spans="1:105" ht="12" customHeight="1" x14ac:dyDescent="0.25">
      <c r="A11" s="37" t="s">
        <v>160</v>
      </c>
      <c r="B11" s="228">
        <v>0.84721096896671666</v>
      </c>
      <c r="C11" s="228">
        <v>0.56560147566909147</v>
      </c>
      <c r="D11" s="228">
        <v>0.32382342095072442</v>
      </c>
      <c r="E11" s="228">
        <v>0.41477897744817083</v>
      </c>
      <c r="F11" s="228">
        <v>0.44020760831633621</v>
      </c>
      <c r="G11" s="228">
        <v>0.44044655448140457</v>
      </c>
      <c r="H11" s="228">
        <v>0.56700072450308836</v>
      </c>
      <c r="I11" s="228">
        <v>0.40291895794830601</v>
      </c>
      <c r="J11" s="228">
        <v>0.4774456810064015</v>
      </c>
      <c r="K11" s="228">
        <v>0.35516878002273949</v>
      </c>
      <c r="L11" s="228">
        <v>0.22732264811139119</v>
      </c>
      <c r="M11" s="228">
        <v>0.17432945945788531</v>
      </c>
      <c r="N11" s="228">
        <v>0.15886325286446651</v>
      </c>
      <c r="O11" s="228">
        <v>0.15060836226142879</v>
      </c>
      <c r="P11" s="228">
        <v>0.13305282459011381</v>
      </c>
      <c r="Q11" s="228">
        <v>0.1223892096526514</v>
      </c>
      <c r="R11" s="228">
        <v>0.1463549676326964</v>
      </c>
      <c r="S11" s="228">
        <v>0.1518198457169731</v>
      </c>
      <c r="T11" s="228">
        <v>0.1243626131740463</v>
      </c>
      <c r="U11" s="228">
        <v>0.121348885305033</v>
      </c>
      <c r="V11" s="228">
        <v>0.1547814337675002</v>
      </c>
      <c r="W11" s="228">
        <v>0.12657516638723759</v>
      </c>
      <c r="DA11" s="69" t="s">
        <v>3131</v>
      </c>
    </row>
    <row r="12" spans="1:105" ht="12" customHeight="1" x14ac:dyDescent="0.25">
      <c r="A12" s="37" t="s">
        <v>162</v>
      </c>
      <c r="B12" s="228">
        <v>0.8684141777180987</v>
      </c>
      <c r="C12" s="228">
        <v>0.9376176782286908</v>
      </c>
      <c r="D12" s="228">
        <v>0.76252954883761115</v>
      </c>
      <c r="E12" s="228">
        <v>0.67726006108571424</v>
      </c>
      <c r="F12" s="228">
        <v>0.6619142904522527</v>
      </c>
      <c r="G12" s="228">
        <v>0.78544549060601343</v>
      </c>
      <c r="H12" s="228">
        <v>0.73287661804047977</v>
      </c>
      <c r="I12" s="228">
        <v>0.48350340387263979</v>
      </c>
      <c r="J12" s="228">
        <v>0.50839332057816178</v>
      </c>
      <c r="K12" s="228">
        <v>0.46145839285983392</v>
      </c>
      <c r="L12" s="228">
        <v>0.51055315267671764</v>
      </c>
      <c r="M12" s="228">
        <v>0.42653821705434491</v>
      </c>
      <c r="N12" s="228">
        <v>0.43669071586043129</v>
      </c>
      <c r="O12" s="228">
        <v>0.34109754311165558</v>
      </c>
      <c r="P12" s="228">
        <v>0.33052757623882262</v>
      </c>
      <c r="Q12" s="228">
        <v>0.30536414107389143</v>
      </c>
      <c r="R12" s="228">
        <v>0.27881426073001331</v>
      </c>
      <c r="S12" s="228">
        <v>0.31861306026120922</v>
      </c>
      <c r="T12" s="228">
        <v>0.26210247801469011</v>
      </c>
      <c r="U12" s="228">
        <v>0.31029777395968022</v>
      </c>
      <c r="V12" s="228">
        <v>0.46870060518041839</v>
      </c>
      <c r="W12" s="228">
        <v>0.38972815045819759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0.36799456390311469</v>
      </c>
      <c r="C15" s="228">
        <v>0.54382134676215499</v>
      </c>
      <c r="D15" s="228">
        <v>0.65201745401423383</v>
      </c>
      <c r="E15" s="228">
        <v>0.5748728381632533</v>
      </c>
      <c r="F15" s="228">
        <v>0.63387860347315028</v>
      </c>
      <c r="G15" s="228">
        <v>0.92423467546340698</v>
      </c>
      <c r="H15" s="228">
        <v>1.045902293784398</v>
      </c>
      <c r="I15" s="228">
        <v>1.061099974010856</v>
      </c>
      <c r="J15" s="228">
        <v>0.9504105215972638</v>
      </c>
      <c r="K15" s="228">
        <v>0.95641299675739044</v>
      </c>
      <c r="L15" s="228">
        <v>1.110672918350154</v>
      </c>
      <c r="M15" s="228">
        <v>1.152424469074353</v>
      </c>
      <c r="N15" s="228">
        <v>1.1480978780191831</v>
      </c>
      <c r="O15" s="228">
        <v>1.355009200768323</v>
      </c>
      <c r="P15" s="228">
        <v>1.465906752577484</v>
      </c>
      <c r="Q15" s="228">
        <v>1.4371837176289119</v>
      </c>
      <c r="R15" s="228">
        <v>1.533147814061169</v>
      </c>
      <c r="S15" s="228">
        <v>1.6706400458159589</v>
      </c>
      <c r="T15" s="228">
        <v>1.755209602880895</v>
      </c>
      <c r="U15" s="228">
        <v>1.830467407504438</v>
      </c>
      <c r="V15" s="228">
        <v>1.551044793229285</v>
      </c>
      <c r="W15" s="228">
        <v>1.768847143779283</v>
      </c>
      <c r="DA15" s="69" t="s">
        <v>3135</v>
      </c>
    </row>
    <row r="16" spans="1:105" ht="12" customHeight="1" x14ac:dyDescent="0.25">
      <c r="A16" s="57" t="s">
        <v>3059</v>
      </c>
      <c r="B16" s="263">
        <v>21.05434049225245</v>
      </c>
      <c r="C16" s="263">
        <v>20.051681284634739</v>
      </c>
      <c r="D16" s="263">
        <v>17.335264194421828</v>
      </c>
      <c r="E16" s="263">
        <v>14.045654562796541</v>
      </c>
      <c r="F16" s="263">
        <v>14.37793214869953</v>
      </c>
      <c r="G16" s="263">
        <v>16.827096217599252</v>
      </c>
      <c r="H16" s="263">
        <v>17.556911831140649</v>
      </c>
      <c r="I16" s="263">
        <v>14.76494370365662</v>
      </c>
      <c r="J16" s="263">
        <v>14.411879269979091</v>
      </c>
      <c r="K16" s="263">
        <v>11.27964917658881</v>
      </c>
      <c r="L16" s="263">
        <v>11.20453571506288</v>
      </c>
      <c r="M16" s="263">
        <v>9.8920561430634937</v>
      </c>
      <c r="N16" s="263">
        <v>8.9687759400879301</v>
      </c>
      <c r="O16" s="263">
        <v>8.1225678450183754</v>
      </c>
      <c r="P16" s="263">
        <v>7.9615299786322291</v>
      </c>
      <c r="Q16" s="263">
        <v>7.7022135190852383</v>
      </c>
      <c r="R16" s="263">
        <v>7.715786007573465</v>
      </c>
      <c r="S16" s="263">
        <v>8.4940872898399853</v>
      </c>
      <c r="T16" s="263">
        <v>7.2641654134528046</v>
      </c>
      <c r="U16" s="263">
        <v>7.9363058774160544</v>
      </c>
      <c r="V16" s="263">
        <v>8.9475649997963576</v>
      </c>
      <c r="W16" s="263">
        <v>9.0880928627735873</v>
      </c>
      <c r="DA16" s="70" t="s">
        <v>3136</v>
      </c>
    </row>
    <row r="17" spans="1:105" ht="12" customHeight="1" x14ac:dyDescent="0.25">
      <c r="A17" s="46" t="s">
        <v>30</v>
      </c>
      <c r="B17" s="231">
        <v>0.37870676633048472</v>
      </c>
      <c r="C17" s="231">
        <v>0.5979518748109196</v>
      </c>
      <c r="D17" s="231">
        <v>8.9863328372124102E-2</v>
      </c>
      <c r="E17" s="231">
        <v>0.1047600776786045</v>
      </c>
      <c r="F17" s="231">
        <v>0</v>
      </c>
      <c r="G17" s="231">
        <v>4.542434127693764E-2</v>
      </c>
      <c r="H17" s="231">
        <v>4.616782667539019E-2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</v>
      </c>
      <c r="C19" s="231">
        <v>0.11295610256476719</v>
      </c>
      <c r="D19" s="231">
        <v>9.2092439733412509E-2</v>
      </c>
      <c r="E19" s="231">
        <v>0.2141315308769762</v>
      </c>
      <c r="F19" s="231">
        <v>0.28460883919719138</v>
      </c>
      <c r="G19" s="231">
        <v>0.35148198007932457</v>
      </c>
      <c r="H19" s="231">
        <v>0.50470677252690677</v>
      </c>
      <c r="I19" s="231">
        <v>0.26145768124486551</v>
      </c>
      <c r="J19" s="231">
        <v>0.1556128628319077</v>
      </c>
      <c r="K19" s="231">
        <v>0.1989947336174594</v>
      </c>
      <c r="L19" s="231">
        <v>0.27593667717469339</v>
      </c>
      <c r="M19" s="231">
        <v>0.1449574957254367</v>
      </c>
      <c r="N19" s="231">
        <v>0.1448428683672407</v>
      </c>
      <c r="O19" s="231">
        <v>0.1449244890401275</v>
      </c>
      <c r="P19" s="231">
        <v>0.29263586231153571</v>
      </c>
      <c r="Q19" s="231">
        <v>0.14500234848949201</v>
      </c>
      <c r="R19" s="231">
        <v>0.2337076035673695</v>
      </c>
      <c r="S19" s="231">
        <v>0.28266819212439043</v>
      </c>
      <c r="T19" s="231">
        <v>0.26734136716152251</v>
      </c>
      <c r="U19" s="231">
        <v>0.46145037979056708</v>
      </c>
      <c r="V19" s="231">
        <v>0.71971849881116434</v>
      </c>
      <c r="W19" s="231">
        <v>0.54338780946422427</v>
      </c>
      <c r="DA19" s="73" t="s">
        <v>3139</v>
      </c>
    </row>
    <row r="20" spans="1:105" ht="12" customHeight="1" x14ac:dyDescent="0.25">
      <c r="A20" s="46" t="s">
        <v>160</v>
      </c>
      <c r="B20" s="231">
        <v>3.635475415746122</v>
      </c>
      <c r="C20" s="231">
        <v>3.12266344926923</v>
      </c>
      <c r="D20" s="231">
        <v>1.9579437838864471</v>
      </c>
      <c r="E20" s="231">
        <v>2.1066788478636149</v>
      </c>
      <c r="F20" s="231">
        <v>2.2081413728005681</v>
      </c>
      <c r="G20" s="231">
        <v>2.4078136945157991</v>
      </c>
      <c r="H20" s="231">
        <v>2.834735761407015</v>
      </c>
      <c r="I20" s="231">
        <v>2.2706026829266381</v>
      </c>
      <c r="J20" s="231">
        <v>2.5309392437163711</v>
      </c>
      <c r="K20" s="231">
        <v>1.906414387667829</v>
      </c>
      <c r="L20" s="231">
        <v>1.3493896185571419</v>
      </c>
      <c r="M20" s="231">
        <v>1.111366410605036</v>
      </c>
      <c r="N20" s="231">
        <v>0.93909491095256203</v>
      </c>
      <c r="O20" s="231">
        <v>0.98927279942327184</v>
      </c>
      <c r="P20" s="231">
        <v>0.9002650989732337</v>
      </c>
      <c r="Q20" s="231">
        <v>0.81439129842341929</v>
      </c>
      <c r="R20" s="231">
        <v>0.9047503435379769</v>
      </c>
      <c r="S20" s="231">
        <v>0.90801555432820047</v>
      </c>
      <c r="T20" s="231">
        <v>0.69830417195996852</v>
      </c>
      <c r="U20" s="231">
        <v>0.76467706729615381</v>
      </c>
      <c r="V20" s="231">
        <v>0.76255726743331864</v>
      </c>
      <c r="W20" s="231">
        <v>0.8215194539218601</v>
      </c>
      <c r="DA20" s="73" t="s">
        <v>3140</v>
      </c>
    </row>
    <row r="21" spans="1:105" ht="12" customHeight="1" x14ac:dyDescent="0.25">
      <c r="A21" s="46" t="s">
        <v>70</v>
      </c>
      <c r="B21" s="231">
        <v>1.1591288977144909</v>
      </c>
      <c r="C21" s="231">
        <v>0.1698600840909377</v>
      </c>
      <c r="D21" s="231">
        <v>0.13848591799887669</v>
      </c>
      <c r="E21" s="231">
        <v>0.104143068451584</v>
      </c>
      <c r="F21" s="231">
        <v>0.1014420357934402</v>
      </c>
      <c r="G21" s="231">
        <v>9.2922029409205353E-2</v>
      </c>
      <c r="H21" s="231">
        <v>9.5676710755673924E-2</v>
      </c>
      <c r="I21" s="231">
        <v>0</v>
      </c>
      <c r="J21" s="231">
        <v>0</v>
      </c>
      <c r="K21" s="231">
        <v>9.8701456051482006E-2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3141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0.40015487734442801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6.2416408091970438E-2</v>
      </c>
      <c r="T22" s="231">
        <v>7.3382635656841111E-2</v>
      </c>
      <c r="U22" s="231">
        <v>8.0177630391379859E-2</v>
      </c>
      <c r="V22" s="231">
        <v>6.1847890509144909E-2</v>
      </c>
      <c r="W22" s="231">
        <v>5.5134941446913548E-2</v>
      </c>
      <c r="DA22" s="73" t="s">
        <v>3142</v>
      </c>
    </row>
    <row r="23" spans="1:105" ht="12" customHeight="1" x14ac:dyDescent="0.25">
      <c r="A23" s="46" t="s">
        <v>162</v>
      </c>
      <c r="B23" s="231">
        <v>2.5290800234269208</v>
      </c>
      <c r="C23" s="231">
        <v>3.2563081548295152</v>
      </c>
      <c r="D23" s="231">
        <v>2.5751464522399532</v>
      </c>
      <c r="E23" s="231">
        <v>3.8489945881817502</v>
      </c>
      <c r="F23" s="231">
        <v>3.831475563730141</v>
      </c>
      <c r="G23" s="231">
        <v>4.1066595034658668</v>
      </c>
      <c r="H23" s="231">
        <v>4.4818847977271083</v>
      </c>
      <c r="I23" s="231">
        <v>2.9112335234153082</v>
      </c>
      <c r="J23" s="231">
        <v>2.8293045635237601</v>
      </c>
      <c r="K23" s="231">
        <v>3.174517341601772</v>
      </c>
      <c r="L23" s="231">
        <v>3.5261629647019608</v>
      </c>
      <c r="M23" s="231">
        <v>3.1803605014963692</v>
      </c>
      <c r="N23" s="231">
        <v>3.335040278218818</v>
      </c>
      <c r="O23" s="231">
        <v>3.2406963784879439</v>
      </c>
      <c r="P23" s="231">
        <v>3.2299344983231411</v>
      </c>
      <c r="Q23" s="231">
        <v>3.3797956525549391</v>
      </c>
      <c r="R23" s="231">
        <v>3.477840670184515</v>
      </c>
      <c r="S23" s="231">
        <v>3.7696569199471042</v>
      </c>
      <c r="T23" s="231">
        <v>3.4080277853375152</v>
      </c>
      <c r="U23" s="231">
        <v>3.7492625623066478</v>
      </c>
      <c r="V23" s="231">
        <v>4.4230265077714446</v>
      </c>
      <c r="W23" s="231">
        <v>4.5588543483766619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3.7300170112041879</v>
      </c>
      <c r="C25" s="231">
        <v>3.073807551813069</v>
      </c>
      <c r="D25" s="231">
        <v>3.3846423027507582</v>
      </c>
      <c r="E25" s="231">
        <v>4.103018712304741</v>
      </c>
      <c r="F25" s="231">
        <v>4.2371564319666462</v>
      </c>
      <c r="G25" s="231">
        <v>4.7847152785638301</v>
      </c>
      <c r="H25" s="231">
        <v>4.7038693687536037</v>
      </c>
      <c r="I25" s="231">
        <v>4.9819486273586504</v>
      </c>
      <c r="J25" s="231">
        <v>4.7687494630510523</v>
      </c>
      <c r="K25" s="231">
        <v>3.3223705348949339</v>
      </c>
      <c r="L25" s="231">
        <v>3.0823272715403829</v>
      </c>
      <c r="M25" s="231">
        <v>2.4234046680376342</v>
      </c>
      <c r="N25" s="231">
        <v>1.474183631085628</v>
      </c>
      <c r="O25" s="231">
        <v>1.441605849066439</v>
      </c>
      <c r="P25" s="231">
        <v>1.3932648285898019</v>
      </c>
      <c r="Q25" s="231">
        <v>1.3537421567426811</v>
      </c>
      <c r="R25" s="231">
        <v>0.88901626227771735</v>
      </c>
      <c r="S25" s="231">
        <v>1.0338237499972169</v>
      </c>
      <c r="T25" s="231">
        <v>1.1602415888816431</v>
      </c>
      <c r="U25" s="231">
        <v>1.0082174872263809</v>
      </c>
      <c r="V25" s="231">
        <v>1.009817998240095</v>
      </c>
      <c r="W25" s="231">
        <v>1.2621263444870161</v>
      </c>
      <c r="DA25" s="73" t="s">
        <v>3145</v>
      </c>
    </row>
    <row r="26" spans="1:105" ht="12" customHeight="1" x14ac:dyDescent="0.25">
      <c r="A26" s="46" t="s">
        <v>79</v>
      </c>
      <c r="B26" s="231">
        <v>9.621932377830241</v>
      </c>
      <c r="C26" s="231">
        <v>9.7181340672562992</v>
      </c>
      <c r="D26" s="231">
        <v>9.09708996944026</v>
      </c>
      <c r="E26" s="231">
        <v>3.563927737439271</v>
      </c>
      <c r="F26" s="231">
        <v>3.715107905211549</v>
      </c>
      <c r="G26" s="231">
        <v>5.0380793902882894</v>
      </c>
      <c r="H26" s="231">
        <v>4.4897157159505188</v>
      </c>
      <c r="I26" s="231">
        <v>4.3397011887111612</v>
      </c>
      <c r="J26" s="231">
        <v>4.1272731368559956</v>
      </c>
      <c r="K26" s="231">
        <v>2.5786507227553308</v>
      </c>
      <c r="L26" s="231">
        <v>2.970719183088705</v>
      </c>
      <c r="M26" s="231">
        <v>3.03196706719902</v>
      </c>
      <c r="N26" s="231">
        <v>3.0756142514636822</v>
      </c>
      <c r="O26" s="231">
        <v>2.3060683290005932</v>
      </c>
      <c r="P26" s="231">
        <v>2.1454296904345158</v>
      </c>
      <c r="Q26" s="231">
        <v>2.009282062874707</v>
      </c>
      <c r="R26" s="231">
        <v>2.2104711280058851</v>
      </c>
      <c r="S26" s="231">
        <v>2.4375064653511038</v>
      </c>
      <c r="T26" s="231">
        <v>1.656867864455313</v>
      </c>
      <c r="U26" s="231">
        <v>1.8725207504049239</v>
      </c>
      <c r="V26" s="231">
        <v>1.970596837031189</v>
      </c>
      <c r="W26" s="231">
        <v>1.847069965076912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18.418843004357683</v>
      </c>
      <c r="C27" s="263">
        <f t="shared" si="0"/>
        <v>14.748189776101325</v>
      </c>
      <c r="D27" s="263">
        <f t="shared" si="0"/>
        <v>11.637230384595652</v>
      </c>
      <c r="E27" s="263">
        <f t="shared" si="0"/>
        <v>10.766336783385825</v>
      </c>
      <c r="F27" s="263">
        <f t="shared" si="0"/>
        <v>11.670126302117513</v>
      </c>
      <c r="G27" s="263">
        <f t="shared" si="0"/>
        <v>15.117199279413978</v>
      </c>
      <c r="H27" s="263">
        <f t="shared" si="0"/>
        <v>17.584483243070022</v>
      </c>
      <c r="I27" s="263">
        <f t="shared" si="0"/>
        <v>12.368058566122111</v>
      </c>
      <c r="J27" s="263">
        <f t="shared" si="0"/>
        <v>12.887070813085749</v>
      </c>
      <c r="K27" s="263">
        <f t="shared" si="0"/>
        <v>10.981844016208875</v>
      </c>
      <c r="L27" s="263">
        <f t="shared" si="0"/>
        <v>9.6556427464581578</v>
      </c>
      <c r="M27" s="263">
        <f t="shared" si="0"/>
        <v>8.3179161331714191</v>
      </c>
      <c r="N27" s="263">
        <f t="shared" si="0"/>
        <v>8.4380920511292192</v>
      </c>
      <c r="O27" s="263">
        <f t="shared" si="0"/>
        <v>7.3332150944625276</v>
      </c>
      <c r="P27" s="263">
        <f t="shared" si="0"/>
        <v>7.1731451196352438</v>
      </c>
      <c r="Q27" s="263">
        <f t="shared" si="0"/>
        <v>7.2636536632982693</v>
      </c>
      <c r="R27" s="263">
        <f t="shared" si="0"/>
        <v>7.5814248128208321</v>
      </c>
      <c r="S27" s="263">
        <f t="shared" si="0"/>
        <v>8.247618194312281</v>
      </c>
      <c r="T27" s="263">
        <f t="shared" si="0"/>
        <v>7.6792666002873151</v>
      </c>
      <c r="U27" s="263">
        <f t="shared" si="0"/>
        <v>8.757842132378391</v>
      </c>
      <c r="V27" s="263">
        <f t="shared" si="0"/>
        <v>9.9466342276878983</v>
      </c>
      <c r="W27" s="263">
        <f t="shared" si="0"/>
        <v>9.3173835409716599</v>
      </c>
      <c r="DA27" s="70"/>
    </row>
    <row r="28" spans="1:105" ht="12" customHeight="1" x14ac:dyDescent="0.25">
      <c r="A28" s="60" t="s">
        <v>3072</v>
      </c>
      <c r="B28" s="264">
        <v>17.92473565755266</v>
      </c>
      <c r="C28" s="264">
        <v>14.204394212738331</v>
      </c>
      <c r="D28" s="264">
        <v>11.08534379863741</v>
      </c>
      <c r="E28" s="264">
        <v>10.09151989983687</v>
      </c>
      <c r="F28" s="264">
        <v>10.966404913670949</v>
      </c>
      <c r="G28" s="264">
        <v>14.368269096311311</v>
      </c>
      <c r="H28" s="264">
        <v>16.688906844800002</v>
      </c>
      <c r="I28" s="264">
        <v>11.49889440814461</v>
      </c>
      <c r="J28" s="264">
        <v>12.143913355786729</v>
      </c>
      <c r="K28" s="264">
        <v>10.328816028257309</v>
      </c>
      <c r="L28" s="264">
        <v>8.9484580486676748</v>
      </c>
      <c r="M28" s="264">
        <v>7.6376715100383086</v>
      </c>
      <c r="N28" s="264">
        <v>7.7994021295704892</v>
      </c>
      <c r="O28" s="264">
        <v>6.6687038805860253</v>
      </c>
      <c r="P28" s="264">
        <v>6.4863334573704412</v>
      </c>
      <c r="Q28" s="264">
        <v>6.567800093936107</v>
      </c>
      <c r="R28" s="264">
        <v>6.826204736876031</v>
      </c>
      <c r="S28" s="264">
        <v>7.4445943560132228</v>
      </c>
      <c r="T28" s="264">
        <v>6.9242786821979943</v>
      </c>
      <c r="U28" s="264">
        <v>7.9736041612455244</v>
      </c>
      <c r="V28" s="264">
        <v>9.1930610439781244</v>
      </c>
      <c r="W28" s="264">
        <v>8.514300566623243</v>
      </c>
      <c r="DA28" s="72" t="s">
        <v>3147</v>
      </c>
    </row>
    <row r="29" spans="1:105" ht="12" customHeight="1" x14ac:dyDescent="0.25">
      <c r="A29" s="59" t="s">
        <v>30</v>
      </c>
      <c r="B29" s="232">
        <v>0.70406590364295185</v>
      </c>
      <c r="C29" s="232">
        <v>0.89836521137402592</v>
      </c>
      <c r="D29" s="232">
        <v>0.17874210651436889</v>
      </c>
      <c r="E29" s="232">
        <v>0.1158771904037052</v>
      </c>
      <c r="F29" s="232">
        <v>0</v>
      </c>
      <c r="G29" s="232">
        <v>5.9853695905710047E-2</v>
      </c>
      <c r="H29" s="232">
        <v>5.8223667201601013E-2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25">
      <c r="A30" s="59" t="s">
        <v>33</v>
      </c>
      <c r="B30" s="232">
        <v>0</v>
      </c>
      <c r="C30" s="232">
        <v>0.16803081977786241</v>
      </c>
      <c r="D30" s="232">
        <v>0.18136810010678389</v>
      </c>
      <c r="E30" s="232">
        <v>0.35347591676017509</v>
      </c>
      <c r="F30" s="232">
        <v>0.60517826025796062</v>
      </c>
      <c r="G30" s="232">
        <v>0.85930278345150135</v>
      </c>
      <c r="H30" s="232">
        <v>1.308226709585826</v>
      </c>
      <c r="I30" s="232">
        <v>0.5994606139919807</v>
      </c>
      <c r="J30" s="232">
        <v>0.43324028455595071</v>
      </c>
      <c r="K30" s="232">
        <v>0.35020184056694359</v>
      </c>
      <c r="L30" s="232">
        <v>0.5444644321506682</v>
      </c>
      <c r="M30" s="232">
        <v>0.39428357767782102</v>
      </c>
      <c r="N30" s="232">
        <v>0.39435357803420917</v>
      </c>
      <c r="O30" s="232">
        <v>0.39430373413333408</v>
      </c>
      <c r="P30" s="232">
        <v>0.53383855513867629</v>
      </c>
      <c r="Q30" s="232">
        <v>0.14120028066853291</v>
      </c>
      <c r="R30" s="232">
        <v>0.37373880601359388</v>
      </c>
      <c r="S30" s="232">
        <v>0.48637772968827359</v>
      </c>
      <c r="T30" s="232">
        <v>0.52056563411825285</v>
      </c>
      <c r="U30" s="232">
        <v>0.99827228264389323</v>
      </c>
      <c r="V30" s="232">
        <v>1.4270832870625629</v>
      </c>
      <c r="W30" s="232">
        <v>0.8908116103595296</v>
      </c>
      <c r="DA30" s="71" t="s">
        <v>3149</v>
      </c>
    </row>
    <row r="31" spans="1:105" ht="12" customHeight="1" x14ac:dyDescent="0.25">
      <c r="A31" s="59" t="s">
        <v>160</v>
      </c>
      <c r="B31" s="232">
        <v>9.1215952427711979</v>
      </c>
      <c r="C31" s="232">
        <v>7.2941893741741488</v>
      </c>
      <c r="D31" s="232">
        <v>4.9660800013279642</v>
      </c>
      <c r="E31" s="232">
        <v>5.1544164392657281</v>
      </c>
      <c r="F31" s="232">
        <v>5.6968520561676437</v>
      </c>
      <c r="G31" s="232">
        <v>6.4153041192150564</v>
      </c>
      <c r="H31" s="232">
        <v>7.8119876476476708</v>
      </c>
      <c r="I31" s="232">
        <v>5.9507960836944944</v>
      </c>
      <c r="J31" s="232">
        <v>6.7970751153438798</v>
      </c>
      <c r="K31" s="232">
        <v>5.3195837319756034</v>
      </c>
      <c r="L31" s="232">
        <v>3.4679260000475942</v>
      </c>
      <c r="M31" s="232">
        <v>2.6596455758856319</v>
      </c>
      <c r="N31" s="232">
        <v>2.2979035059738679</v>
      </c>
      <c r="O31" s="232">
        <v>2.330257220247256</v>
      </c>
      <c r="P31" s="232">
        <v>2.0586659596472709</v>
      </c>
      <c r="Q31" s="232">
        <v>2.0414488821264052</v>
      </c>
      <c r="R31" s="232">
        <v>2.2531233207948809</v>
      </c>
      <c r="S31" s="232">
        <v>2.3031465341410882</v>
      </c>
      <c r="T31" s="232">
        <v>1.960760165648646</v>
      </c>
      <c r="U31" s="232">
        <v>1.9574957002537341</v>
      </c>
      <c r="V31" s="232">
        <v>1.904221472653189</v>
      </c>
      <c r="W31" s="232">
        <v>2.336004448301281</v>
      </c>
      <c r="DA31" s="71" t="s">
        <v>3150</v>
      </c>
    </row>
    <row r="32" spans="1:105" ht="12" customHeight="1" x14ac:dyDescent="0.25">
      <c r="A32" s="59" t="s">
        <v>70</v>
      </c>
      <c r="B32" s="232">
        <v>3.008688492098083</v>
      </c>
      <c r="C32" s="232">
        <v>0.25577131069386982</v>
      </c>
      <c r="D32" s="232">
        <v>0.27607290581391741</v>
      </c>
      <c r="E32" s="232">
        <v>0.1154532903877817</v>
      </c>
      <c r="F32" s="232">
        <v>0.11720107457670161</v>
      </c>
      <c r="G32" s="232">
        <v>0.12271420023308111</v>
      </c>
      <c r="H32" s="232">
        <v>0.1209317010521828</v>
      </c>
      <c r="I32" s="232">
        <v>0</v>
      </c>
      <c r="J32" s="232">
        <v>0</v>
      </c>
      <c r="K32" s="232">
        <v>0.1225263644670001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3151</v>
      </c>
    </row>
    <row r="33" spans="1:105" ht="12" customHeight="1" x14ac:dyDescent="0.25">
      <c r="A33" s="59" t="s">
        <v>162</v>
      </c>
      <c r="B33" s="232">
        <v>5.0903860190404302</v>
      </c>
      <c r="C33" s="232">
        <v>5.5880374967184263</v>
      </c>
      <c r="D33" s="232">
        <v>5.4830806848743769</v>
      </c>
      <c r="E33" s="232">
        <v>4.3522970630194777</v>
      </c>
      <c r="F33" s="232">
        <v>4.5471735226686478</v>
      </c>
      <c r="G33" s="232">
        <v>6.9110942975059571</v>
      </c>
      <c r="H33" s="232">
        <v>7.3895371193127231</v>
      </c>
      <c r="I33" s="232">
        <v>4.9486377104581392</v>
      </c>
      <c r="J33" s="232">
        <v>4.9135979558869032</v>
      </c>
      <c r="K33" s="232">
        <v>4.5365040912477603</v>
      </c>
      <c r="L33" s="232">
        <v>4.9360676164694111</v>
      </c>
      <c r="M33" s="232">
        <v>4.5837423564748567</v>
      </c>
      <c r="N33" s="232">
        <v>5.1071450455624134</v>
      </c>
      <c r="O33" s="232">
        <v>3.9441429262054339</v>
      </c>
      <c r="P33" s="232">
        <v>3.893828942584495</v>
      </c>
      <c r="Q33" s="232">
        <v>4.3851509311411698</v>
      </c>
      <c r="R33" s="232">
        <v>4.1993426100675553</v>
      </c>
      <c r="S33" s="232">
        <v>4.6550700921838608</v>
      </c>
      <c r="T33" s="232">
        <v>4.4429528824310953</v>
      </c>
      <c r="U33" s="232">
        <v>5.0178361783478964</v>
      </c>
      <c r="V33" s="232">
        <v>5.8617562842623743</v>
      </c>
      <c r="W33" s="232">
        <v>5.2874845079624322</v>
      </c>
      <c r="DA33" s="71" t="s">
        <v>3152</v>
      </c>
    </row>
    <row r="34" spans="1:105" ht="12" customHeight="1" x14ac:dyDescent="0.25">
      <c r="A34" s="60" t="s">
        <v>3079</v>
      </c>
      <c r="B34" s="264">
        <v>0.49410734680502499</v>
      </c>
      <c r="C34" s="264">
        <v>0.54379556336299484</v>
      </c>
      <c r="D34" s="264">
        <v>0.55188658595824147</v>
      </c>
      <c r="E34" s="264">
        <v>0.67481688354895542</v>
      </c>
      <c r="F34" s="264">
        <v>0.70372138844656273</v>
      </c>
      <c r="G34" s="264">
        <v>0.7489301831026669</v>
      </c>
      <c r="H34" s="264">
        <v>0.89557639827001811</v>
      </c>
      <c r="I34" s="264">
        <v>0.86916415797750013</v>
      </c>
      <c r="J34" s="264">
        <v>0.74315745729902072</v>
      </c>
      <c r="K34" s="264">
        <v>0.65302798795156614</v>
      </c>
      <c r="L34" s="264">
        <v>0.70718469779048299</v>
      </c>
      <c r="M34" s="264">
        <v>0.68024462313311052</v>
      </c>
      <c r="N34" s="264">
        <v>0.63868992155873083</v>
      </c>
      <c r="O34" s="264">
        <v>0.66451121387650269</v>
      </c>
      <c r="P34" s="264">
        <v>0.6868116622648025</v>
      </c>
      <c r="Q34" s="264">
        <v>0.69585356936216192</v>
      </c>
      <c r="R34" s="264">
        <v>0.75522007594480112</v>
      </c>
      <c r="S34" s="264">
        <v>0.8030238382990581</v>
      </c>
      <c r="T34" s="264">
        <v>0.75498791808932098</v>
      </c>
      <c r="U34" s="264">
        <v>0.78423797113286609</v>
      </c>
      <c r="V34" s="264">
        <v>0.75357318370977311</v>
      </c>
      <c r="W34" s="264">
        <v>0.80308297434841702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2.7354964632683525</v>
      </c>
      <c r="C35" s="263">
        <f t="shared" si="1"/>
        <v>2.9484628958212111</v>
      </c>
      <c r="D35" s="263">
        <f t="shared" si="1"/>
        <v>2.5098550538445386</v>
      </c>
      <c r="E35" s="263">
        <f t="shared" si="1"/>
        <v>2.2519840672830918</v>
      </c>
      <c r="F35" s="263">
        <f t="shared" si="1"/>
        <v>2.2333861520367959</v>
      </c>
      <c r="G35" s="263">
        <f t="shared" si="1"/>
        <v>2.3747341066394725</v>
      </c>
      <c r="H35" s="263">
        <f t="shared" si="1"/>
        <v>2.3757301994492566</v>
      </c>
      <c r="I35" s="263">
        <f t="shared" si="1"/>
        <v>2.195748792564014</v>
      </c>
      <c r="J35" s="263">
        <f t="shared" si="1"/>
        <v>2.0459746008061632</v>
      </c>
      <c r="K35" s="263">
        <f t="shared" si="1"/>
        <v>1.6361660791961647</v>
      </c>
      <c r="L35" s="263">
        <f t="shared" si="1"/>
        <v>1.7531340149278536</v>
      </c>
      <c r="M35" s="263">
        <f t="shared" si="1"/>
        <v>1.5712590497602676</v>
      </c>
      <c r="N35" s="263">
        <f t="shared" si="1"/>
        <v>1.3575621775460849</v>
      </c>
      <c r="O35" s="263">
        <f t="shared" si="1"/>
        <v>1.3231298903188169</v>
      </c>
      <c r="P35" s="263">
        <f t="shared" si="1"/>
        <v>1.3183407121440236</v>
      </c>
      <c r="Q35" s="263">
        <f t="shared" si="1"/>
        <v>1.256600054606398</v>
      </c>
      <c r="R35" s="263">
        <f t="shared" si="1"/>
        <v>1.2519374147975151</v>
      </c>
      <c r="S35" s="263">
        <f t="shared" si="1"/>
        <v>1.3651481264555183</v>
      </c>
      <c r="T35" s="263">
        <f t="shared" si="1"/>
        <v>1.1131590578141524</v>
      </c>
      <c r="U35" s="263">
        <f t="shared" si="1"/>
        <v>1.1990444031058907</v>
      </c>
      <c r="V35" s="263">
        <f t="shared" si="1"/>
        <v>1.3392216979110367</v>
      </c>
      <c r="W35" s="263">
        <f t="shared" si="1"/>
        <v>1.4266946978831425</v>
      </c>
      <c r="DA35" s="70"/>
    </row>
    <row r="36" spans="1:105" ht="12" customHeight="1" x14ac:dyDescent="0.25">
      <c r="A36" s="60" t="s">
        <v>3082</v>
      </c>
      <c r="B36" s="264">
        <v>0.96400221359005833</v>
      </c>
      <c r="C36" s="264">
        <v>1.0990442338829121</v>
      </c>
      <c r="D36" s="264">
        <v>0.87129675171896259</v>
      </c>
      <c r="E36" s="264">
        <v>0.93535316190143691</v>
      </c>
      <c r="F36" s="264">
        <v>0.91891704685917197</v>
      </c>
      <c r="G36" s="264">
        <v>0.94258622426172622</v>
      </c>
      <c r="H36" s="264">
        <v>0.94799928827023483</v>
      </c>
      <c r="I36" s="264">
        <v>0.82747781182370306</v>
      </c>
      <c r="J36" s="264">
        <v>0.77005305243709421</v>
      </c>
      <c r="K36" s="264">
        <v>0.65797294459875511</v>
      </c>
      <c r="L36" s="264">
        <v>0.70872601258861156</v>
      </c>
      <c r="M36" s="264">
        <v>0.62636829699431806</v>
      </c>
      <c r="N36" s="264">
        <v>0.54166104346079869</v>
      </c>
      <c r="O36" s="264">
        <v>0.54047319370584601</v>
      </c>
      <c r="P36" s="264">
        <v>0.54111192277793274</v>
      </c>
      <c r="Q36" s="264">
        <v>0.51383005585335662</v>
      </c>
      <c r="R36" s="264">
        <v>0.51092006739238749</v>
      </c>
      <c r="S36" s="264">
        <v>0.55873913730691749</v>
      </c>
      <c r="T36" s="264">
        <v>0.4573593830136925</v>
      </c>
      <c r="U36" s="264">
        <v>0.49184585131227382</v>
      </c>
      <c r="V36" s="264">
        <v>0.56077771229425077</v>
      </c>
      <c r="W36" s="264">
        <v>0.60320496744630081</v>
      </c>
      <c r="DA36" s="72" t="s">
        <v>3154</v>
      </c>
    </row>
    <row r="37" spans="1:105" ht="12" customHeight="1" x14ac:dyDescent="0.25">
      <c r="A37" s="59" t="s">
        <v>30</v>
      </c>
      <c r="B37" s="232">
        <v>0.1215351857478905</v>
      </c>
      <c r="C37" s="232">
        <v>0.15507494720146869</v>
      </c>
      <c r="D37" s="232">
        <v>3.085429219593273E-2</v>
      </c>
      <c r="E37" s="232">
        <v>2.0002610248258629E-2</v>
      </c>
      <c r="F37" s="232">
        <v>0</v>
      </c>
      <c r="G37" s="232">
        <v>1.033188798372376E-2</v>
      </c>
      <c r="H37" s="232">
        <v>1.005051398122875E-2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0</v>
      </c>
      <c r="C38" s="232">
        <v>2.9005320080702428E-2</v>
      </c>
      <c r="D38" s="232">
        <v>3.1307588708909123E-2</v>
      </c>
      <c r="E38" s="232">
        <v>2.6185576740277879E-2</v>
      </c>
      <c r="F38" s="232">
        <v>2.658198585820503E-2</v>
      </c>
      <c r="G38" s="232">
        <v>2.783239954904948E-2</v>
      </c>
      <c r="H38" s="232">
        <v>2.7428116839270281E-2</v>
      </c>
      <c r="I38" s="232">
        <v>2.8649467693091929E-2</v>
      </c>
      <c r="J38" s="232">
        <v>0</v>
      </c>
      <c r="K38" s="232">
        <v>2.654029553676876E-2</v>
      </c>
      <c r="L38" s="232">
        <v>2.598360682036633E-2</v>
      </c>
      <c r="M38" s="232">
        <v>0</v>
      </c>
      <c r="N38" s="232">
        <v>0</v>
      </c>
      <c r="O38" s="232">
        <v>0</v>
      </c>
      <c r="P38" s="232">
        <v>2.4330928621618429E-2</v>
      </c>
      <c r="Q38" s="232">
        <v>2.4373857972544381E-2</v>
      </c>
      <c r="R38" s="232">
        <v>2.3801044815933901E-2</v>
      </c>
      <c r="S38" s="232">
        <v>2.7677184817150261E-2</v>
      </c>
      <c r="T38" s="232">
        <v>2.3240791284769659E-2</v>
      </c>
      <c r="U38" s="232">
        <v>2.934604092671772E-2</v>
      </c>
      <c r="V38" s="232">
        <v>4.8647087209776931E-2</v>
      </c>
      <c r="W38" s="232">
        <v>5.0472604238829537E-2</v>
      </c>
      <c r="DA38" s="71" t="s">
        <v>3156</v>
      </c>
    </row>
    <row r="39" spans="1:105" ht="12" customHeight="1" x14ac:dyDescent="0.25">
      <c r="A39" s="59" t="s">
        <v>160</v>
      </c>
      <c r="B39" s="232">
        <v>0.15274876304633819</v>
      </c>
      <c r="C39" s="232">
        <v>0.19191150990554601</v>
      </c>
      <c r="D39" s="232">
        <v>7.8189181532625579E-2</v>
      </c>
      <c r="E39" s="232">
        <v>0.15396529758036839</v>
      </c>
      <c r="F39" s="232">
        <v>0.13416694700321621</v>
      </c>
      <c r="G39" s="232">
        <v>0.1404116530097263</v>
      </c>
      <c r="H39" s="232">
        <v>0.13769823115206181</v>
      </c>
      <c r="I39" s="232">
        <v>9.8728463191336671E-2</v>
      </c>
      <c r="J39" s="232">
        <v>7.4440307883057999E-2</v>
      </c>
      <c r="K39" s="232">
        <v>2.284116676765453E-2</v>
      </c>
      <c r="L39" s="232">
        <v>6.7153266693717434E-2</v>
      </c>
      <c r="M39" s="232">
        <v>6.7928417473236802E-2</v>
      </c>
      <c r="N39" s="232">
        <v>4.439469056641434E-2</v>
      </c>
      <c r="O39" s="232">
        <v>4.2731902076721222E-2</v>
      </c>
      <c r="P39" s="232">
        <v>4.2194504925023642E-2</v>
      </c>
      <c r="Q39" s="232">
        <v>2.1167735072759031E-2</v>
      </c>
      <c r="R39" s="232">
        <v>2.071465905048879E-2</v>
      </c>
      <c r="S39" s="232">
        <v>2.8564760323068639E-2</v>
      </c>
      <c r="T39" s="232">
        <v>2.3588414777021619E-2</v>
      </c>
      <c r="U39" s="232">
        <v>2.4348985889257119E-2</v>
      </c>
      <c r="V39" s="232">
        <v>2.1731091922203211E-2</v>
      </c>
      <c r="W39" s="232">
        <v>1.93550617988602E-2</v>
      </c>
      <c r="DA39" s="71" t="s">
        <v>3157</v>
      </c>
    </row>
    <row r="40" spans="1:105" ht="12" customHeight="1" x14ac:dyDescent="0.25">
      <c r="A40" s="59" t="s">
        <v>70</v>
      </c>
      <c r="B40" s="232">
        <v>4.6853146551996017E-2</v>
      </c>
      <c r="C40" s="232">
        <v>4.4151000060251341E-2</v>
      </c>
      <c r="D40" s="232">
        <v>4.7655442075021447E-2</v>
      </c>
      <c r="E40" s="232">
        <v>1.9929437031224219E-2</v>
      </c>
      <c r="F40" s="232">
        <v>2.0231137873359211E-2</v>
      </c>
      <c r="G40" s="232">
        <v>2.1182808373567581E-2</v>
      </c>
      <c r="H40" s="232">
        <v>2.0875115062579171E-2</v>
      </c>
      <c r="I40" s="232">
        <v>0</v>
      </c>
      <c r="J40" s="232">
        <v>0</v>
      </c>
      <c r="K40" s="232">
        <v>2.1150384342517859E-2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3158</v>
      </c>
    </row>
    <row r="41" spans="1:105" ht="12" customHeight="1" x14ac:dyDescent="0.25">
      <c r="A41" s="59" t="s">
        <v>162</v>
      </c>
      <c r="B41" s="232">
        <v>0.64286511824383352</v>
      </c>
      <c r="C41" s="232">
        <v>0.67890145663494339</v>
      </c>
      <c r="D41" s="232">
        <v>0.68329024720647369</v>
      </c>
      <c r="E41" s="232">
        <v>0.71527024030130781</v>
      </c>
      <c r="F41" s="232">
        <v>0.73793697612439146</v>
      </c>
      <c r="G41" s="232">
        <v>0.74282747534565907</v>
      </c>
      <c r="H41" s="232">
        <v>0.75194731123509484</v>
      </c>
      <c r="I41" s="232">
        <v>0.70009988093927444</v>
      </c>
      <c r="J41" s="232">
        <v>0.69561274455403621</v>
      </c>
      <c r="K41" s="232">
        <v>0.58744109795181398</v>
      </c>
      <c r="L41" s="232">
        <v>0.61558913907452784</v>
      </c>
      <c r="M41" s="232">
        <v>0.55843987952108121</v>
      </c>
      <c r="N41" s="232">
        <v>0.49726635289438442</v>
      </c>
      <c r="O41" s="232">
        <v>0.49774129162912478</v>
      </c>
      <c r="P41" s="232">
        <v>0.47458648923129071</v>
      </c>
      <c r="Q41" s="232">
        <v>0.46828846280805331</v>
      </c>
      <c r="R41" s="232">
        <v>0.46640436352596482</v>
      </c>
      <c r="S41" s="232">
        <v>0.50249719216669864</v>
      </c>
      <c r="T41" s="232">
        <v>0.41053017695190119</v>
      </c>
      <c r="U41" s="232">
        <v>0.43815082449629889</v>
      </c>
      <c r="V41" s="232">
        <v>0.49039953316227058</v>
      </c>
      <c r="W41" s="232">
        <v>0.53337730140861106</v>
      </c>
      <c r="DA41" s="71" t="s">
        <v>3159</v>
      </c>
    </row>
    <row r="42" spans="1:105" ht="12" customHeight="1" x14ac:dyDescent="0.25">
      <c r="A42" s="60" t="s">
        <v>3089</v>
      </c>
      <c r="B42" s="264">
        <v>1.709896634401503</v>
      </c>
      <c r="C42" s="264">
        <v>1.7816266930111959</v>
      </c>
      <c r="D42" s="264">
        <v>1.5697576704043641</v>
      </c>
      <c r="E42" s="264">
        <v>1.232505237054901</v>
      </c>
      <c r="F42" s="264">
        <v>1.2267400729584661</v>
      </c>
      <c r="G42" s="264">
        <v>1.338782921127456</v>
      </c>
      <c r="H42" s="264">
        <v>1.3160843817592129</v>
      </c>
      <c r="I42" s="264">
        <v>1.2599171184436619</v>
      </c>
      <c r="J42" s="264">
        <v>1.183276240743544</v>
      </c>
      <c r="K42" s="264">
        <v>0.89678376672033111</v>
      </c>
      <c r="L42" s="264">
        <v>0.95624721860306905</v>
      </c>
      <c r="M42" s="264">
        <v>0.86008843832800319</v>
      </c>
      <c r="N42" s="264">
        <v>0.73627921321378187</v>
      </c>
      <c r="O42" s="264">
        <v>0.69981577881615409</v>
      </c>
      <c r="P42" s="264">
        <v>0.69160779867781685</v>
      </c>
      <c r="Q42" s="264">
        <v>0.65602180378749242</v>
      </c>
      <c r="R42" s="264">
        <v>0.64686826019126431</v>
      </c>
      <c r="S42" s="264">
        <v>0.70630047271086371</v>
      </c>
      <c r="T42" s="264">
        <v>0.56167952941544785</v>
      </c>
      <c r="U42" s="264">
        <v>0.60943196495038265</v>
      </c>
      <c r="V42" s="264">
        <v>0.6845002072997679</v>
      </c>
      <c r="W42" s="264">
        <v>0.72337384183667675</v>
      </c>
      <c r="DA42" s="72" t="s">
        <v>3160</v>
      </c>
    </row>
    <row r="43" spans="1:105" ht="12" customHeight="1" x14ac:dyDescent="0.25">
      <c r="A43" s="64" t="s">
        <v>30</v>
      </c>
      <c r="B43" s="231">
        <v>3.9522145081073247E-2</v>
      </c>
      <c r="C43" s="231">
        <v>6.2402742303140593E-2</v>
      </c>
      <c r="D43" s="231">
        <v>9.3782097843265362E-3</v>
      </c>
      <c r="E43" s="231">
        <v>1.0932846615962419E-2</v>
      </c>
      <c r="F43" s="231">
        <v>0</v>
      </c>
      <c r="G43" s="231">
        <v>4.7405210726883156E-3</v>
      </c>
      <c r="H43" s="231">
        <v>4.8181118114755377E-3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</v>
      </c>
      <c r="C45" s="231">
        <v>1.178819041606852E-2</v>
      </c>
      <c r="D45" s="231">
        <v>9.6108416527147227E-3</v>
      </c>
      <c r="E45" s="231">
        <v>1.445493599030225E-2</v>
      </c>
      <c r="F45" s="231">
        <v>1.4080035819204121E-2</v>
      </c>
      <c r="G45" s="231">
        <v>1.289746890666554E-2</v>
      </c>
      <c r="H45" s="231">
        <v>1.327981545290154E-2</v>
      </c>
      <c r="I45" s="231">
        <v>1.1088945191856501E-2</v>
      </c>
      <c r="J45" s="231">
        <v>0</v>
      </c>
      <c r="K45" s="231">
        <v>1.3083674794329951E-2</v>
      </c>
      <c r="L45" s="231">
        <v>1.361015787866255E-2</v>
      </c>
      <c r="M45" s="231">
        <v>0</v>
      </c>
      <c r="N45" s="231">
        <v>0</v>
      </c>
      <c r="O45" s="231">
        <v>0</v>
      </c>
      <c r="P45" s="231">
        <v>1.517316264176923E-2</v>
      </c>
      <c r="Q45" s="231">
        <v>1.5132562614677349E-2</v>
      </c>
      <c r="R45" s="231">
        <v>1.5674295237072752E-2</v>
      </c>
      <c r="S45" s="231">
        <v>1.8232162979686019E-2</v>
      </c>
      <c r="T45" s="231">
        <v>1.635638386672042E-2</v>
      </c>
      <c r="U45" s="231">
        <v>2.0471651922518971E-2</v>
      </c>
      <c r="V45" s="231">
        <v>3.5130297429884362E-2</v>
      </c>
      <c r="W45" s="231">
        <v>3.8215625274335703E-2</v>
      </c>
      <c r="DA45" s="73" t="s">
        <v>3163</v>
      </c>
    </row>
    <row r="46" spans="1:105" ht="12" customHeight="1" x14ac:dyDescent="0.25">
      <c r="A46" s="64" t="s">
        <v>160</v>
      </c>
      <c r="B46" s="231">
        <v>5.1121665093543961E-2</v>
      </c>
      <c r="C46" s="231">
        <v>7.9478903244450949E-2</v>
      </c>
      <c r="D46" s="231">
        <v>2.4459063932847261E-2</v>
      </c>
      <c r="E46" s="231">
        <v>8.6608045504725839E-2</v>
      </c>
      <c r="F46" s="231">
        <v>7.2417451562696175E-2</v>
      </c>
      <c r="G46" s="231">
        <v>6.6303790088492923E-2</v>
      </c>
      <c r="H46" s="231">
        <v>6.7936907440612287E-2</v>
      </c>
      <c r="I46" s="231">
        <v>3.8940132026296662E-2</v>
      </c>
      <c r="J46" s="231">
        <v>2.8641903822615101E-2</v>
      </c>
      <c r="K46" s="231">
        <v>1.1474232191938461E-2</v>
      </c>
      <c r="L46" s="231">
        <v>3.5843650510882008E-2</v>
      </c>
      <c r="M46" s="231">
        <v>3.5338914049504511E-2</v>
      </c>
      <c r="N46" s="231">
        <v>2.4572899733522589E-2</v>
      </c>
      <c r="O46" s="231">
        <v>2.626702299593384E-2</v>
      </c>
      <c r="P46" s="231">
        <v>2.6813572878260229E-2</v>
      </c>
      <c r="Q46" s="231">
        <v>1.3391954278595681E-2</v>
      </c>
      <c r="R46" s="231">
        <v>1.390116356029287E-2</v>
      </c>
      <c r="S46" s="231">
        <v>1.9174684556412479E-2</v>
      </c>
      <c r="T46" s="231">
        <v>1.691673331054214E-2</v>
      </c>
      <c r="U46" s="231">
        <v>1.7308746240013169E-2</v>
      </c>
      <c r="V46" s="231">
        <v>1.5991451936491159E-2</v>
      </c>
      <c r="W46" s="231">
        <v>1.493348539522963E-2</v>
      </c>
      <c r="DA46" s="73" t="s">
        <v>3164</v>
      </c>
    </row>
    <row r="47" spans="1:105" ht="12" customHeight="1" x14ac:dyDescent="0.25">
      <c r="A47" s="64" t="s">
        <v>70</v>
      </c>
      <c r="B47" s="231">
        <v>1.520209496127236E-2</v>
      </c>
      <c r="C47" s="231">
        <v>1.7726736049566452E-2</v>
      </c>
      <c r="D47" s="231">
        <v>1.4452502647023959E-2</v>
      </c>
      <c r="E47" s="231">
        <v>1.086845503293645E-2</v>
      </c>
      <c r="F47" s="231">
        <v>1.058657307551002E-2</v>
      </c>
      <c r="G47" s="231">
        <v>9.697418303673825E-3</v>
      </c>
      <c r="H47" s="231">
        <v>9.9848990816968127E-3</v>
      </c>
      <c r="I47" s="231">
        <v>0</v>
      </c>
      <c r="J47" s="231">
        <v>0</v>
      </c>
      <c r="K47" s="231">
        <v>1.030056395236326E-2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9.880375689615557E-5</v>
      </c>
      <c r="U48" s="231">
        <v>1.562167507673094E-3</v>
      </c>
      <c r="V48" s="231">
        <v>6.4088923388528509E-5</v>
      </c>
      <c r="W48" s="231">
        <v>3.2044461694358722E-5</v>
      </c>
      <c r="DA48" s="73" t="s">
        <v>3166</v>
      </c>
    </row>
    <row r="49" spans="1:105" ht="12" customHeight="1" x14ac:dyDescent="0.25">
      <c r="A49" s="64" t="s">
        <v>162</v>
      </c>
      <c r="B49" s="231">
        <v>0.21063046909507821</v>
      </c>
      <c r="C49" s="231">
        <v>0.27525272559466429</v>
      </c>
      <c r="D49" s="231">
        <v>0.20925335585313379</v>
      </c>
      <c r="E49" s="231">
        <v>0.39389420614826492</v>
      </c>
      <c r="F49" s="231">
        <v>0.38993392101437718</v>
      </c>
      <c r="G49" s="231">
        <v>0.34339756051942311</v>
      </c>
      <c r="H49" s="231">
        <v>0.36319416887038442</v>
      </c>
      <c r="I49" s="231">
        <v>0.27032679230141349</v>
      </c>
      <c r="J49" s="231">
        <v>0.26202051512828423</v>
      </c>
      <c r="K49" s="231">
        <v>0.28889745812769851</v>
      </c>
      <c r="L49" s="231">
        <v>0.32166964783996788</v>
      </c>
      <c r="M49" s="231">
        <v>0.2844147869287057</v>
      </c>
      <c r="N49" s="231">
        <v>0.26945639418324779</v>
      </c>
      <c r="O49" s="231">
        <v>0.29952725380448558</v>
      </c>
      <c r="P49" s="231">
        <v>0.29524884429018039</v>
      </c>
      <c r="Q49" s="231">
        <v>0.29003944753992988</v>
      </c>
      <c r="R49" s="231">
        <v>0.30641499402317218</v>
      </c>
      <c r="S49" s="231">
        <v>0.33022148609806989</v>
      </c>
      <c r="T49" s="231">
        <v>0.28822847101499383</v>
      </c>
      <c r="U49" s="231">
        <v>0.30491754230847429</v>
      </c>
      <c r="V49" s="231">
        <v>0.35328926465687233</v>
      </c>
      <c r="W49" s="231">
        <v>0.40287952229453761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0.38926759851720238</v>
      </c>
      <c r="C51" s="231">
        <v>0.32078504746873238</v>
      </c>
      <c r="D51" s="231">
        <v>0.35322401401225079</v>
      </c>
      <c r="E51" s="231">
        <v>0.42819435836684949</v>
      </c>
      <c r="F51" s="231">
        <v>0.43756532702222228</v>
      </c>
      <c r="G51" s="231">
        <v>0.48730594076060668</v>
      </c>
      <c r="H51" s="231">
        <v>0.48442276541589391</v>
      </c>
      <c r="I51" s="231">
        <v>0.49956008476387792</v>
      </c>
      <c r="J51" s="231">
        <v>0.47360891152863421</v>
      </c>
      <c r="K51" s="231">
        <v>0.34024842739135391</v>
      </c>
      <c r="L51" s="231">
        <v>0.29483387423172852</v>
      </c>
      <c r="M51" s="231">
        <v>0.24365297037990111</v>
      </c>
      <c r="N51" s="231">
        <v>0.1492192460963559</v>
      </c>
      <c r="O51" s="231">
        <v>0.14489318551925501</v>
      </c>
      <c r="P51" s="231">
        <v>0.1398482774412784</v>
      </c>
      <c r="Q51" s="231">
        <v>0.13480077424798059</v>
      </c>
      <c r="R51" s="231">
        <v>8.7224488360842609E-2</v>
      </c>
      <c r="S51" s="231">
        <v>0.10114729280164041</v>
      </c>
      <c r="T51" s="231">
        <v>7.9457302212373501E-2</v>
      </c>
      <c r="U51" s="231">
        <v>7.3293898568509069E-2</v>
      </c>
      <c r="V51" s="231">
        <v>8.4772102486273246E-2</v>
      </c>
      <c r="W51" s="231">
        <v>8.0837904624233056E-2</v>
      </c>
      <c r="DA51" s="73" t="s">
        <v>3169</v>
      </c>
    </row>
    <row r="52" spans="1:105" ht="12" customHeight="1" x14ac:dyDescent="0.25">
      <c r="A52" s="64" t="s">
        <v>79</v>
      </c>
      <c r="B52" s="231">
        <v>1.0041526616533329</v>
      </c>
      <c r="C52" s="231">
        <v>1.0141923479345729</v>
      </c>
      <c r="D52" s="231">
        <v>0.94937968252206684</v>
      </c>
      <c r="E52" s="231">
        <v>0.28755238939585909</v>
      </c>
      <c r="F52" s="231">
        <v>0.30215676446445622</v>
      </c>
      <c r="G52" s="231">
        <v>0.41444022147590548</v>
      </c>
      <c r="H52" s="231">
        <v>0.37244771368624902</v>
      </c>
      <c r="I52" s="231">
        <v>0.44000116416021728</v>
      </c>
      <c r="J52" s="231">
        <v>0.41900491026401021</v>
      </c>
      <c r="K52" s="231">
        <v>0.23277941026264709</v>
      </c>
      <c r="L52" s="231">
        <v>0.29028988814182799</v>
      </c>
      <c r="M52" s="231">
        <v>0.29668176696989179</v>
      </c>
      <c r="N52" s="231">
        <v>0.29303067320065568</v>
      </c>
      <c r="O52" s="231">
        <v>0.22912831649647961</v>
      </c>
      <c r="P52" s="231">
        <v>0.21452394142632861</v>
      </c>
      <c r="Q52" s="231">
        <v>0.2026570651063089</v>
      </c>
      <c r="R52" s="231">
        <v>0.22365331900988389</v>
      </c>
      <c r="S52" s="231">
        <v>0.23752484627505491</v>
      </c>
      <c r="T52" s="231">
        <v>0.16062183525392179</v>
      </c>
      <c r="U52" s="231">
        <v>0.19187795840319399</v>
      </c>
      <c r="V52" s="231">
        <v>0.19525300186685829</v>
      </c>
      <c r="W52" s="231">
        <v>0.18647525978664631</v>
      </c>
      <c r="DA52" s="73" t="s">
        <v>3170</v>
      </c>
    </row>
    <row r="53" spans="1:105" ht="12" customHeight="1" x14ac:dyDescent="0.25">
      <c r="A53" s="60" t="s">
        <v>3101</v>
      </c>
      <c r="B53" s="264">
        <v>6.1597615276791202E-2</v>
      </c>
      <c r="C53" s="264">
        <v>6.7791968927103263E-2</v>
      </c>
      <c r="D53" s="264">
        <v>6.8800631721211619E-2</v>
      </c>
      <c r="E53" s="264">
        <v>8.4125668326753569E-2</v>
      </c>
      <c r="F53" s="264">
        <v>8.7729032219157982E-2</v>
      </c>
      <c r="G53" s="264">
        <v>9.3364961250290174E-2</v>
      </c>
      <c r="H53" s="264">
        <v>0.11164652941980879</v>
      </c>
      <c r="I53" s="264">
        <v>0.1083538622966489</v>
      </c>
      <c r="J53" s="264">
        <v>9.2645307625524934E-2</v>
      </c>
      <c r="K53" s="264">
        <v>8.1409367877078725E-2</v>
      </c>
      <c r="L53" s="264">
        <v>8.8160783736172948E-2</v>
      </c>
      <c r="M53" s="264">
        <v>8.4802314437946363E-2</v>
      </c>
      <c r="N53" s="264">
        <v>7.9621920871504354E-2</v>
      </c>
      <c r="O53" s="264">
        <v>8.2840917796816779E-2</v>
      </c>
      <c r="P53" s="264">
        <v>8.562099068827389E-2</v>
      </c>
      <c r="Q53" s="264">
        <v>8.6748194965548892E-2</v>
      </c>
      <c r="R53" s="264">
        <v>9.4149087213863253E-2</v>
      </c>
      <c r="S53" s="264">
        <v>0.1001085164377372</v>
      </c>
      <c r="T53" s="264">
        <v>9.4120145385012108E-2</v>
      </c>
      <c r="U53" s="264">
        <v>9.7766586843234277E-2</v>
      </c>
      <c r="V53" s="264">
        <v>9.394377831701814E-2</v>
      </c>
      <c r="W53" s="264">
        <v>0.100115888600165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1.6675603509102896</v>
      </c>
      <c r="C54" s="263">
        <f t="shared" si="2"/>
        <v>1.8461590620594106</v>
      </c>
      <c r="D54" s="263">
        <f t="shared" si="2"/>
        <v>1.6722183943933744</v>
      </c>
      <c r="E54" s="263">
        <f t="shared" si="2"/>
        <v>1.8615555956140004</v>
      </c>
      <c r="F54" s="263">
        <f t="shared" si="2"/>
        <v>1.8944558545610655</v>
      </c>
      <c r="G54" s="263">
        <f t="shared" si="2"/>
        <v>1.9997070702744253</v>
      </c>
      <c r="H54" s="263">
        <f t="shared" si="2"/>
        <v>2.2362496513710988</v>
      </c>
      <c r="I54" s="263">
        <f t="shared" si="2"/>
        <v>2.1061561931894053</v>
      </c>
      <c r="J54" s="263">
        <f t="shared" si="2"/>
        <v>1.8549782672573247</v>
      </c>
      <c r="K54" s="263">
        <f t="shared" si="2"/>
        <v>1.5975111318083357</v>
      </c>
      <c r="L54" s="263">
        <f t="shared" si="2"/>
        <v>1.7253197159434657</v>
      </c>
      <c r="M54" s="263">
        <f t="shared" si="2"/>
        <v>1.6164002621719755</v>
      </c>
      <c r="N54" s="263">
        <f t="shared" si="2"/>
        <v>1.4775057519590504</v>
      </c>
      <c r="O54" s="263">
        <f t="shared" si="2"/>
        <v>1.5130251359672666</v>
      </c>
      <c r="P54" s="263">
        <f t="shared" si="2"/>
        <v>1.5482829661439586</v>
      </c>
      <c r="Q54" s="263">
        <f t="shared" si="2"/>
        <v>1.5398135156450701</v>
      </c>
      <c r="R54" s="263">
        <f t="shared" si="2"/>
        <v>1.6324108507301736</v>
      </c>
      <c r="S54" s="263">
        <f t="shared" si="2"/>
        <v>1.7483727798906443</v>
      </c>
      <c r="T54" s="263">
        <f t="shared" si="2"/>
        <v>1.5862983864248994</v>
      </c>
      <c r="U54" s="263">
        <f t="shared" si="2"/>
        <v>1.6620399438249889</v>
      </c>
      <c r="V54" s="263">
        <f t="shared" si="2"/>
        <v>1.6665447075019242</v>
      </c>
      <c r="W54" s="263">
        <f t="shared" si="2"/>
        <v>1.7784820011707994</v>
      </c>
      <c r="DA54" s="70"/>
    </row>
    <row r="55" spans="1:105" ht="12" customHeight="1" x14ac:dyDescent="0.25">
      <c r="A55" s="60" t="s">
        <v>3104</v>
      </c>
      <c r="B55" s="264">
        <v>0.62043220407226596</v>
      </c>
      <c r="C55" s="264">
        <v>0.70839558192170338</v>
      </c>
      <c r="D55" s="264">
        <v>0.55240899529950716</v>
      </c>
      <c r="E55" s="264">
        <v>0.59283145879590127</v>
      </c>
      <c r="F55" s="264">
        <v>0.57995720295279896</v>
      </c>
      <c r="G55" s="264">
        <v>0.59589853191534681</v>
      </c>
      <c r="H55" s="264">
        <v>0.59924675274186112</v>
      </c>
      <c r="I55" s="264">
        <v>0.5199709955578149</v>
      </c>
      <c r="J55" s="264">
        <v>0.48323602350653511</v>
      </c>
      <c r="K55" s="264">
        <v>0.4130561793105908</v>
      </c>
      <c r="L55" s="264">
        <v>0.44481751127231051</v>
      </c>
      <c r="M55" s="264">
        <v>0.39341916930016552</v>
      </c>
      <c r="N55" s="264">
        <v>0.33966291841912311</v>
      </c>
      <c r="O55" s="264">
        <v>0.33887268379746682</v>
      </c>
      <c r="P55" s="264">
        <v>0.33936470834297039</v>
      </c>
      <c r="Q55" s="264">
        <v>0.32151959383780948</v>
      </c>
      <c r="R55" s="264">
        <v>0.31970811304861962</v>
      </c>
      <c r="S55" s="264">
        <v>0.34987360751257468</v>
      </c>
      <c r="T55" s="264">
        <v>0.28643605273853018</v>
      </c>
      <c r="U55" s="264">
        <v>0.30801436173958252</v>
      </c>
      <c r="V55" s="264">
        <v>0.35099131509537768</v>
      </c>
      <c r="W55" s="264">
        <v>0.37738904494952191</v>
      </c>
      <c r="DA55" s="72" t="s">
        <v>3172</v>
      </c>
    </row>
    <row r="56" spans="1:105" ht="12" customHeight="1" x14ac:dyDescent="0.25">
      <c r="A56" s="60" t="s">
        <v>3106</v>
      </c>
      <c r="B56" s="264">
        <v>0.25021529782406371</v>
      </c>
      <c r="C56" s="264">
        <v>0.26071181417298561</v>
      </c>
      <c r="D56" s="264">
        <v>0.22970826137061559</v>
      </c>
      <c r="E56" s="264">
        <v>0.18035690506365221</v>
      </c>
      <c r="F56" s="264">
        <v>0.17951326795578751</v>
      </c>
      <c r="G56" s="264">
        <v>0.19590889916508161</v>
      </c>
      <c r="H56" s="264">
        <v>0.19258734061357061</v>
      </c>
      <c r="I56" s="264">
        <v>0.1843681838319782</v>
      </c>
      <c r="J56" s="264">
        <v>0.1731530497394165</v>
      </c>
      <c r="K56" s="264">
        <v>0.1312295800571909</v>
      </c>
      <c r="L56" s="264">
        <v>0.13993107991580311</v>
      </c>
      <c r="M56" s="264">
        <v>0.1258598212438741</v>
      </c>
      <c r="N56" s="264">
        <v>0.1077423739596033</v>
      </c>
      <c r="O56" s="264">
        <v>0.10240654902496669</v>
      </c>
      <c r="P56" s="264">
        <v>0.1012054458977201</v>
      </c>
      <c r="Q56" s="264">
        <v>9.5998019828386572E-2</v>
      </c>
      <c r="R56" s="264">
        <v>9.4658549014188825E-2</v>
      </c>
      <c r="S56" s="264">
        <v>0.10335547750492161</v>
      </c>
      <c r="T56" s="264">
        <v>8.2192576970337328E-2</v>
      </c>
      <c r="U56" s="264">
        <v>8.9180361868446217E-2</v>
      </c>
      <c r="V56" s="264">
        <v>0.1001653665983695</v>
      </c>
      <c r="W56" s="264">
        <v>0.1058538847505566</v>
      </c>
      <c r="DA56" s="72" t="s">
        <v>3173</v>
      </c>
    </row>
    <row r="57" spans="1:105" ht="12" customHeight="1" x14ac:dyDescent="0.25">
      <c r="A57" s="64" t="s">
        <v>30</v>
      </c>
      <c r="B57" s="231">
        <v>5.7834170224961906E-3</v>
      </c>
      <c r="C57" s="231">
        <v>9.1316167517248008E-3</v>
      </c>
      <c r="D57" s="231">
        <v>1.3723470220544411E-3</v>
      </c>
      <c r="E57" s="231">
        <v>1.599842596938818E-3</v>
      </c>
      <c r="F57" s="231">
        <v>0</v>
      </c>
      <c r="G57" s="231">
        <v>6.9369742484997243E-4</v>
      </c>
      <c r="H57" s="231">
        <v>7.050515555169579E-4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</v>
      </c>
      <c r="C59" s="231">
        <v>1.7250081182806529E-3</v>
      </c>
      <c r="D59" s="231">
        <v>1.4063888764338391E-3</v>
      </c>
      <c r="E59" s="231">
        <v>2.1152425480428058E-3</v>
      </c>
      <c r="F59" s="231">
        <v>2.0603820634507389E-3</v>
      </c>
      <c r="G59" s="231">
        <v>1.8873328122477309E-3</v>
      </c>
      <c r="H59" s="231">
        <v>1.943282951579942E-3</v>
      </c>
      <c r="I59" s="231">
        <v>1.6226850605541221E-3</v>
      </c>
      <c r="J59" s="231">
        <v>0</v>
      </c>
      <c r="K59" s="231">
        <v>1.914580986611705E-3</v>
      </c>
      <c r="L59" s="231">
        <v>1.9916231417310541E-3</v>
      </c>
      <c r="M59" s="231">
        <v>0</v>
      </c>
      <c r="N59" s="231">
        <v>0</v>
      </c>
      <c r="O59" s="231">
        <v>0</v>
      </c>
      <c r="P59" s="231">
        <v>2.220343225993958E-3</v>
      </c>
      <c r="Q59" s="231">
        <v>2.2144020786368178E-3</v>
      </c>
      <c r="R59" s="231">
        <v>2.2936757532710291E-3</v>
      </c>
      <c r="S59" s="231">
        <v>2.6679777000296772E-3</v>
      </c>
      <c r="T59" s="231">
        <v>2.3934882250754622E-3</v>
      </c>
      <c r="U59" s="231">
        <v>2.9956901368699178E-3</v>
      </c>
      <c r="V59" s="231">
        <v>5.1407422280488752E-3</v>
      </c>
      <c r="W59" s="231">
        <v>5.5922293003972494E-3</v>
      </c>
      <c r="DA59" s="73" t="s">
        <v>3176</v>
      </c>
    </row>
    <row r="60" spans="1:105" ht="12" customHeight="1" x14ac:dyDescent="0.25">
      <c r="A60" s="64" t="s">
        <v>160</v>
      </c>
      <c r="B60" s="231">
        <v>7.4808163249706541E-3</v>
      </c>
      <c r="C60" s="231">
        <v>1.1630432533719219E-2</v>
      </c>
      <c r="D60" s="231">
        <v>3.5791824156653339E-3</v>
      </c>
      <c r="E60" s="231">
        <v>1.2673665450841819E-2</v>
      </c>
      <c r="F60" s="231">
        <v>1.0597105021358249E-2</v>
      </c>
      <c r="G60" s="231">
        <v>9.7024710442004981E-3</v>
      </c>
      <c r="H60" s="231">
        <v>9.9414509546938666E-3</v>
      </c>
      <c r="I60" s="231">
        <v>5.6982489679433552E-3</v>
      </c>
      <c r="J60" s="231">
        <v>4.1912723559060583E-3</v>
      </c>
      <c r="K60" s="231">
        <v>1.6790654870276749E-3</v>
      </c>
      <c r="L60" s="231">
        <v>5.2451297389805021E-3</v>
      </c>
      <c r="M60" s="231">
        <v>5.1712698450750213E-3</v>
      </c>
      <c r="N60" s="231">
        <v>3.5958404160356221E-3</v>
      </c>
      <c r="O60" s="231">
        <v>3.8437475398503192E-3</v>
      </c>
      <c r="P60" s="231">
        <v>3.9237261413813222E-3</v>
      </c>
      <c r="Q60" s="231">
        <v>1.9596926275241978E-3</v>
      </c>
      <c r="R60" s="231">
        <v>2.0342070452446792E-3</v>
      </c>
      <c r="S60" s="231">
        <v>2.8059002576167691E-3</v>
      </c>
      <c r="T60" s="231">
        <v>2.4754861658576998E-3</v>
      </c>
      <c r="U60" s="231">
        <v>2.5328508216649831E-3</v>
      </c>
      <c r="V60" s="231">
        <v>2.340086428867013E-3</v>
      </c>
      <c r="W60" s="231">
        <v>2.1852703961994561E-3</v>
      </c>
      <c r="DA60" s="73" t="s">
        <v>3177</v>
      </c>
    </row>
    <row r="61" spans="1:105" ht="12" customHeight="1" x14ac:dyDescent="0.25">
      <c r="A61" s="64" t="s">
        <v>70</v>
      </c>
      <c r="B61" s="231">
        <v>2.2245769959164021E-3</v>
      </c>
      <c r="C61" s="231">
        <v>2.5940167673605299E-3</v>
      </c>
      <c r="D61" s="231">
        <v>2.114886468206849E-3</v>
      </c>
      <c r="E61" s="231">
        <v>1.5904199460018819E-3</v>
      </c>
      <c r="F61" s="231">
        <v>1.5491711497239869E-3</v>
      </c>
      <c r="G61" s="231">
        <v>1.4190579478083919E-3</v>
      </c>
      <c r="H61" s="231">
        <v>1.4611260395541201E-3</v>
      </c>
      <c r="I61" s="231">
        <v>0</v>
      </c>
      <c r="J61" s="231">
        <v>0</v>
      </c>
      <c r="K61" s="231">
        <v>1.507318410506443E-3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1.4458307572820739E-5</v>
      </c>
      <c r="U62" s="231">
        <v>2.2859756567701151E-4</v>
      </c>
      <c r="V62" s="231">
        <v>9.3783616683339403E-6</v>
      </c>
      <c r="W62" s="231">
        <v>4.6891808341807937E-6</v>
      </c>
      <c r="DA62" s="73" t="s">
        <v>3179</v>
      </c>
    </row>
    <row r="63" spans="1:105" ht="12" customHeight="1" x14ac:dyDescent="0.25">
      <c r="A63" s="64" t="s">
        <v>162</v>
      </c>
      <c r="B63" s="231">
        <v>3.0822310831610199E-2</v>
      </c>
      <c r="C63" s="231">
        <v>4.0278717044004757E-2</v>
      </c>
      <c r="D63" s="231">
        <v>3.062079291933522E-2</v>
      </c>
      <c r="E63" s="231">
        <v>5.7639949760506182E-2</v>
      </c>
      <c r="F63" s="231">
        <v>5.7060427054684407E-2</v>
      </c>
      <c r="G63" s="231">
        <v>5.0250594772063069E-2</v>
      </c>
      <c r="H63" s="231">
        <v>5.3147503365707893E-2</v>
      </c>
      <c r="I63" s="231">
        <v>3.9557887584940048E-2</v>
      </c>
      <c r="J63" s="231">
        <v>3.8342400300580767E-2</v>
      </c>
      <c r="K63" s="231">
        <v>4.227539961872534E-2</v>
      </c>
      <c r="L63" s="231">
        <v>4.707107149983434E-2</v>
      </c>
      <c r="M63" s="231">
        <v>4.1619434289279611E-2</v>
      </c>
      <c r="N63" s="231">
        <v>3.9430519111325529E-2</v>
      </c>
      <c r="O63" s="231">
        <v>4.3830895686478688E-2</v>
      </c>
      <c r="P63" s="231">
        <v>4.3204820700834951E-2</v>
      </c>
      <c r="Q63" s="231">
        <v>4.2442511018996307E-2</v>
      </c>
      <c r="R63" s="231">
        <v>4.4838803378370658E-2</v>
      </c>
      <c r="S63" s="231">
        <v>4.8322492617136677E-2</v>
      </c>
      <c r="T63" s="231">
        <v>4.2177504338813038E-2</v>
      </c>
      <c r="U63" s="231">
        <v>4.4619675906433467E-2</v>
      </c>
      <c r="V63" s="231">
        <v>5.1698083261684957E-2</v>
      </c>
      <c r="W63" s="231">
        <v>5.8954803249512543E-2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5.6962921697504838E-2</v>
      </c>
      <c r="C65" s="231">
        <v>4.6941624759668427E-2</v>
      </c>
      <c r="D65" s="231">
        <v>5.1688534901188361E-2</v>
      </c>
      <c r="E65" s="231">
        <v>6.2659213866951946E-2</v>
      </c>
      <c r="F65" s="231">
        <v>6.4030501268675349E-2</v>
      </c>
      <c r="G65" s="231">
        <v>7.1309223403161509E-2</v>
      </c>
      <c r="H65" s="231">
        <v>7.0887318030028318E-2</v>
      </c>
      <c r="I65" s="231">
        <v>7.3102416178484286E-2</v>
      </c>
      <c r="J65" s="231">
        <v>6.9304888065205544E-2</v>
      </c>
      <c r="K65" s="231">
        <v>4.9789770844069728E-2</v>
      </c>
      <c r="L65" s="231">
        <v>4.3144096646132092E-2</v>
      </c>
      <c r="M65" s="231">
        <v>3.5654611701521892E-2</v>
      </c>
      <c r="N65" s="231">
        <v>2.183578665043142E-2</v>
      </c>
      <c r="O65" s="231">
        <v>2.1202738714125539E-2</v>
      </c>
      <c r="P65" s="231">
        <v>2.046449924875119E-2</v>
      </c>
      <c r="Q65" s="231">
        <v>1.972588003085855E-2</v>
      </c>
      <c r="R65" s="231">
        <v>1.2763871741521351E-2</v>
      </c>
      <c r="S65" s="231">
        <v>1.4801245574308491E-2</v>
      </c>
      <c r="T65" s="231">
        <v>1.1627271577339849E-2</v>
      </c>
      <c r="U65" s="231">
        <v>1.0725358650363861E-2</v>
      </c>
      <c r="V65" s="231">
        <v>1.2405005334254759E-2</v>
      </c>
      <c r="W65" s="231">
        <v>1.182930007234357E-2</v>
      </c>
      <c r="DA65" s="73" t="s">
        <v>3182</v>
      </c>
    </row>
    <row r="66" spans="1:105" ht="12" customHeight="1" x14ac:dyDescent="0.25">
      <c r="A66" s="64" t="s">
        <v>79</v>
      </c>
      <c r="B66" s="231">
        <v>0.1469412549515654</v>
      </c>
      <c r="C66" s="231">
        <v>0.14841039819822721</v>
      </c>
      <c r="D66" s="231">
        <v>0.13892612876773161</v>
      </c>
      <c r="E66" s="231">
        <v>4.2078570894368679E-2</v>
      </c>
      <c r="F66" s="231">
        <v>4.4215681397894738E-2</v>
      </c>
      <c r="G66" s="231">
        <v>6.0646521760750423E-2</v>
      </c>
      <c r="H66" s="231">
        <v>5.4501607716489507E-2</v>
      </c>
      <c r="I66" s="231">
        <v>6.4386946040056334E-2</v>
      </c>
      <c r="J66" s="231">
        <v>6.1314489017724128E-2</v>
      </c>
      <c r="K66" s="231">
        <v>3.406344471025001E-2</v>
      </c>
      <c r="L66" s="231">
        <v>4.2479158889125061E-2</v>
      </c>
      <c r="M66" s="231">
        <v>4.3414505407997607E-2</v>
      </c>
      <c r="N66" s="231">
        <v>4.288022778181072E-2</v>
      </c>
      <c r="O66" s="231">
        <v>3.352916708451216E-2</v>
      </c>
      <c r="P66" s="231">
        <v>3.1392056580758672E-2</v>
      </c>
      <c r="Q66" s="231">
        <v>2.9655534072370711E-2</v>
      </c>
      <c r="R66" s="231">
        <v>3.2727991095781089E-2</v>
      </c>
      <c r="S66" s="231">
        <v>3.4757861355830019E-2</v>
      </c>
      <c r="T66" s="231">
        <v>2.3504368355678439E-2</v>
      </c>
      <c r="U66" s="231">
        <v>2.807818878743697E-2</v>
      </c>
      <c r="V66" s="231">
        <v>2.85720709838456E-2</v>
      </c>
      <c r="W66" s="231">
        <v>2.7287592551269581E-2</v>
      </c>
      <c r="DA66" s="73" t="s">
        <v>3183</v>
      </c>
    </row>
    <row r="67" spans="1:105" ht="12" customHeight="1" x14ac:dyDescent="0.25">
      <c r="A67" s="60" t="s">
        <v>3118</v>
      </c>
      <c r="B67" s="264">
        <v>0.79691284901395998</v>
      </c>
      <c r="C67" s="264">
        <v>0.87705166596472151</v>
      </c>
      <c r="D67" s="264">
        <v>0.8901011377232515</v>
      </c>
      <c r="E67" s="264">
        <v>1.0883672317544471</v>
      </c>
      <c r="F67" s="264">
        <v>1.134985383652479</v>
      </c>
      <c r="G67" s="264">
        <v>1.2078996391939969</v>
      </c>
      <c r="H67" s="264">
        <v>1.444415558015667</v>
      </c>
      <c r="I67" s="264">
        <v>1.401817013799612</v>
      </c>
      <c r="J67" s="264">
        <v>1.1985891940113731</v>
      </c>
      <c r="K67" s="264">
        <v>1.053225372440554</v>
      </c>
      <c r="L67" s="264">
        <v>1.1405711247553521</v>
      </c>
      <c r="M67" s="264">
        <v>1.0971212716279359</v>
      </c>
      <c r="N67" s="264">
        <v>1.030100459580324</v>
      </c>
      <c r="O67" s="264">
        <v>1.0717459031448331</v>
      </c>
      <c r="P67" s="264">
        <v>1.107712811903268</v>
      </c>
      <c r="Q67" s="264">
        <v>1.1222959019788741</v>
      </c>
      <c r="R67" s="264">
        <v>1.218044188667365</v>
      </c>
      <c r="S67" s="264">
        <v>1.2951436948731481</v>
      </c>
      <c r="T67" s="264">
        <v>1.2176697567160319</v>
      </c>
      <c r="U67" s="264">
        <v>1.26484522021696</v>
      </c>
      <c r="V67" s="264">
        <v>1.2153880258081771</v>
      </c>
      <c r="W67" s="264">
        <v>1.2952390714707209</v>
      </c>
      <c r="DA67" s="72" t="s">
        <v>3184</v>
      </c>
    </row>
    <row r="68" spans="1:105" ht="12" customHeight="1" x14ac:dyDescent="0.25">
      <c r="A68" s="57" t="s">
        <v>3120</v>
      </c>
      <c r="B68" s="263">
        <v>13.169884795511409</v>
      </c>
      <c r="C68" s="263">
        <v>8.5349802283291218</v>
      </c>
      <c r="D68" s="263">
        <v>6.4811706032423277</v>
      </c>
      <c r="E68" s="263">
        <v>5.2568296471757652</v>
      </c>
      <c r="F68" s="263">
        <v>6.2853236002163868</v>
      </c>
      <c r="G68" s="263">
        <v>9.126646440524631</v>
      </c>
      <c r="H68" s="263">
        <v>11.16363241339519</v>
      </c>
      <c r="I68" s="263">
        <v>7.2754813470464192</v>
      </c>
      <c r="J68" s="263">
        <v>8.413189250484189</v>
      </c>
      <c r="K68" s="263">
        <v>6.9681708839816316</v>
      </c>
      <c r="L68" s="263">
        <v>4.939265927440295</v>
      </c>
      <c r="M68" s="263">
        <v>3.9011851234901882</v>
      </c>
      <c r="N68" s="263">
        <v>4.2833879346487116</v>
      </c>
      <c r="O68" s="263">
        <v>3.4698617730157211</v>
      </c>
      <c r="P68" s="263">
        <v>3.2173643762193591</v>
      </c>
      <c r="Q68" s="263">
        <v>3.3936156486400191</v>
      </c>
      <c r="R68" s="263">
        <v>3.7262386171467732</v>
      </c>
      <c r="S68" s="263">
        <v>3.9663072148014171</v>
      </c>
      <c r="T68" s="263">
        <v>3.860658052678565</v>
      </c>
      <c r="U68" s="263">
        <v>4.4552487905250429</v>
      </c>
      <c r="V68" s="263">
        <v>4.9182184018213926</v>
      </c>
      <c r="W68" s="263">
        <v>4.6170578390487584</v>
      </c>
      <c r="DA68" s="70" t="s">
        <v>3185</v>
      </c>
    </row>
    <row r="69" spans="1:105" ht="12" customHeight="1" x14ac:dyDescent="0.25">
      <c r="A69" s="41" t="s">
        <v>3122</v>
      </c>
      <c r="B69" s="352">
        <v>14.476637736606371</v>
      </c>
      <c r="C69" s="352">
        <v>15.859446880969269</v>
      </c>
      <c r="D69" s="352">
        <v>15.29458133089943</v>
      </c>
      <c r="E69" s="352">
        <v>16.219847063456559</v>
      </c>
      <c r="F69" s="352">
        <v>17.25347725177183</v>
      </c>
      <c r="G69" s="352">
        <v>20.730234458201561</v>
      </c>
      <c r="H69" s="352">
        <v>23.917450035985691</v>
      </c>
      <c r="I69" s="352">
        <v>21.617217911593741</v>
      </c>
      <c r="J69" s="352">
        <v>19.25085767555602</v>
      </c>
      <c r="K69" s="352">
        <v>17.342984733831159</v>
      </c>
      <c r="L69" s="352">
        <v>18.412385064337109</v>
      </c>
      <c r="M69" s="352">
        <v>17.626170763134009</v>
      </c>
      <c r="N69" s="352">
        <v>16.635301670140169</v>
      </c>
      <c r="O69" s="352">
        <v>17.642753077221901</v>
      </c>
      <c r="P69" s="352">
        <v>18.2625698535259</v>
      </c>
      <c r="Q69" s="352">
        <v>18.59179595698502</v>
      </c>
      <c r="R69" s="352">
        <v>19.831181433106401</v>
      </c>
      <c r="S69" s="352">
        <v>21.308148021509322</v>
      </c>
      <c r="T69" s="352">
        <v>20.651702504082749</v>
      </c>
      <c r="U69" s="352">
        <v>21.845151784588861</v>
      </c>
      <c r="V69" s="352">
        <v>20.272067385671239</v>
      </c>
      <c r="W69" s="352">
        <v>22.392512871878559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0.99999999999999989</v>
      </c>
      <c r="C73" s="234">
        <f t="shared" si="3"/>
        <v>1.0000000000000002</v>
      </c>
      <c r="D73" s="234">
        <f t="shared" si="3"/>
        <v>0.99999999999999989</v>
      </c>
      <c r="E73" s="234">
        <f t="shared" si="3"/>
        <v>1</v>
      </c>
      <c r="F73" s="234">
        <f t="shared" si="3"/>
        <v>0.99999999999999978</v>
      </c>
      <c r="G73" s="234">
        <f t="shared" si="3"/>
        <v>1.0000000000000002</v>
      </c>
      <c r="H73" s="234">
        <f t="shared" si="3"/>
        <v>1.0000000000000002</v>
      </c>
      <c r="I73" s="234">
        <f t="shared" si="3"/>
        <v>1.0000000000000002</v>
      </c>
      <c r="J73" s="234">
        <f t="shared" si="3"/>
        <v>0.99999999999999989</v>
      </c>
      <c r="K73" s="234">
        <f t="shared" si="3"/>
        <v>1.0000000000000002</v>
      </c>
      <c r="L73" s="234">
        <f t="shared" si="3"/>
        <v>0.99999999999999978</v>
      </c>
      <c r="M73" s="234">
        <f t="shared" si="3"/>
        <v>1</v>
      </c>
      <c r="N73" s="234">
        <f t="shared" si="3"/>
        <v>1</v>
      </c>
      <c r="O73" s="234">
        <f t="shared" si="3"/>
        <v>0.99999999999999989</v>
      </c>
      <c r="P73" s="234">
        <f t="shared" si="3"/>
        <v>1.0000000000000004</v>
      </c>
      <c r="Q73" s="234">
        <f t="shared" si="3"/>
        <v>1</v>
      </c>
      <c r="R73" s="234">
        <f t="shared" si="3"/>
        <v>1</v>
      </c>
      <c r="S73" s="234">
        <f t="shared" si="3"/>
        <v>1.0000000000000002</v>
      </c>
      <c r="T73" s="234">
        <f t="shared" si="3"/>
        <v>1</v>
      </c>
      <c r="U73" s="234">
        <f t="shared" si="3"/>
        <v>1.0000000000000002</v>
      </c>
      <c r="V73" s="234">
        <f t="shared" si="3"/>
        <v>1.0000000000000002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1.4086437227397428E-2</v>
      </c>
      <c r="C74" s="301">
        <f t="shared" si="4"/>
        <v>1.6977809872342247E-2</v>
      </c>
      <c r="D74" s="301">
        <f t="shared" si="4"/>
        <v>1.7960126727198603E-2</v>
      </c>
      <c r="E74" s="301">
        <f t="shared" si="4"/>
        <v>1.6995860114352761E-2</v>
      </c>
      <c r="F74" s="301">
        <f t="shared" si="4"/>
        <v>1.7509560896787024E-2</v>
      </c>
      <c r="G74" s="301">
        <f t="shared" si="4"/>
        <v>2.0039237901524731E-2</v>
      </c>
      <c r="H74" s="301">
        <f t="shared" si="4"/>
        <v>1.9599095448406441E-2</v>
      </c>
      <c r="I74" s="301">
        <f t="shared" si="4"/>
        <v>1.9836845882252034E-2</v>
      </c>
      <c r="J74" s="301">
        <f t="shared" si="4"/>
        <v>1.9240651142873988E-2</v>
      </c>
      <c r="K74" s="301">
        <f t="shared" si="4"/>
        <v>2.1022308246179344E-2</v>
      </c>
      <c r="L74" s="301">
        <f t="shared" si="4"/>
        <v>2.2523206483806506E-2</v>
      </c>
      <c r="M74" s="301">
        <f t="shared" si="4"/>
        <v>2.3666409915275317E-2</v>
      </c>
      <c r="N74" s="301">
        <f t="shared" si="4"/>
        <v>2.3443260587887673E-2</v>
      </c>
      <c r="O74" s="301">
        <f t="shared" si="4"/>
        <v>2.6309685964810741E-2</v>
      </c>
      <c r="P74" s="301">
        <f t="shared" si="4"/>
        <v>2.7117428837200835E-2</v>
      </c>
      <c r="Q74" s="301">
        <f t="shared" si="4"/>
        <v>2.7604879519388004E-2</v>
      </c>
      <c r="R74" s="301">
        <f t="shared" si="4"/>
        <v>2.741570364788146E-2</v>
      </c>
      <c r="S74" s="301">
        <f t="shared" si="4"/>
        <v>2.7600493594519111E-2</v>
      </c>
      <c r="T74" s="301">
        <f t="shared" si="4"/>
        <v>2.9510258890435914E-2</v>
      </c>
      <c r="U74" s="301">
        <f t="shared" si="4"/>
        <v>2.9389386647378384E-2</v>
      </c>
      <c r="V74" s="301">
        <f t="shared" si="4"/>
        <v>2.5790977860809021E-2</v>
      </c>
      <c r="W74" s="301">
        <f t="shared" si="4"/>
        <v>2.8579151959112606E-2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1.8372741548036834E-3</v>
      </c>
      <c r="C75" s="235">
        <f t="shared" si="5"/>
        <v>2.2180105588392941E-3</v>
      </c>
      <c r="D75" s="235">
        <f t="shared" si="5"/>
        <v>2.392883394418609E-3</v>
      </c>
      <c r="E75" s="235">
        <f t="shared" si="5"/>
        <v>2.4392199373247932E-3</v>
      </c>
      <c r="F75" s="235">
        <f t="shared" si="5"/>
        <v>2.4814607994820105E-3</v>
      </c>
      <c r="G75" s="235">
        <f t="shared" si="5"/>
        <v>2.671227716231849E-3</v>
      </c>
      <c r="H75" s="235">
        <f t="shared" si="5"/>
        <v>2.6538835613722348E-3</v>
      </c>
      <c r="I75" s="235">
        <f t="shared" si="5"/>
        <v>2.7872917917119012E-3</v>
      </c>
      <c r="J75" s="235">
        <f t="shared" si="5"/>
        <v>2.6442024930270324E-3</v>
      </c>
      <c r="K75" s="235">
        <f t="shared" si="5"/>
        <v>2.8540106136646158E-3</v>
      </c>
      <c r="L75" s="235">
        <f t="shared" si="5"/>
        <v>3.0873761343902673E-3</v>
      </c>
      <c r="M75" s="235">
        <f t="shared" si="5"/>
        <v>3.251953933921325E-3</v>
      </c>
      <c r="N75" s="235">
        <f t="shared" si="5"/>
        <v>3.212887273997917E-3</v>
      </c>
      <c r="O75" s="235">
        <f t="shared" si="5"/>
        <v>3.5723263476207349E-3</v>
      </c>
      <c r="P75" s="235">
        <f t="shared" si="5"/>
        <v>3.6793718234693473E-3</v>
      </c>
      <c r="Q75" s="235">
        <f t="shared" si="5"/>
        <v>3.7371736432954693E-3</v>
      </c>
      <c r="R75" s="235">
        <f t="shared" si="5"/>
        <v>3.7422301655676308E-3</v>
      </c>
      <c r="S75" s="235">
        <f t="shared" si="5"/>
        <v>3.7485963254230144E-3</v>
      </c>
      <c r="T75" s="235">
        <f t="shared" si="5"/>
        <v>3.9534658895764158E-3</v>
      </c>
      <c r="U75" s="235">
        <f t="shared" si="5"/>
        <v>3.9074293381095599E-3</v>
      </c>
      <c r="V75" s="235">
        <f t="shared" si="5"/>
        <v>3.4807102523836645E-3</v>
      </c>
      <c r="W75" s="235">
        <f t="shared" si="5"/>
        <v>3.7981559923436648E-3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1.7281968333044732E-2</v>
      </c>
      <c r="C76" s="235">
        <f t="shared" si="6"/>
        <v>2.0886187820815763E-2</v>
      </c>
      <c r="D76" s="235">
        <f t="shared" si="6"/>
        <v>2.2826879787798713E-2</v>
      </c>
      <c r="E76" s="235">
        <f t="shared" si="6"/>
        <v>2.4351614136815813E-2</v>
      </c>
      <c r="F76" s="235">
        <f t="shared" si="6"/>
        <v>2.4592289458071931E-2</v>
      </c>
      <c r="G76" s="235">
        <f t="shared" si="6"/>
        <v>2.5490428250396734E-2</v>
      </c>
      <c r="H76" s="235">
        <f t="shared" si="6"/>
        <v>2.5580756229638395E-2</v>
      </c>
      <c r="I76" s="235">
        <f t="shared" si="6"/>
        <v>2.7483496538270109E-2</v>
      </c>
      <c r="J76" s="235">
        <f t="shared" si="6"/>
        <v>2.5724231294089444E-2</v>
      </c>
      <c r="K76" s="235">
        <f t="shared" si="6"/>
        <v>2.7554948664356895E-2</v>
      </c>
      <c r="L76" s="235">
        <f t="shared" si="6"/>
        <v>2.9987980920995663E-2</v>
      </c>
      <c r="M76" s="235">
        <f t="shared" si="6"/>
        <v>3.1633935632472812E-2</v>
      </c>
      <c r="N76" s="235">
        <f t="shared" si="6"/>
        <v>3.120343700303687E-2</v>
      </c>
      <c r="O76" s="235">
        <f t="shared" si="6"/>
        <v>3.4493168818981006E-2</v>
      </c>
      <c r="P76" s="235">
        <f t="shared" si="6"/>
        <v>3.5510781161075922E-2</v>
      </c>
      <c r="Q76" s="235">
        <f t="shared" si="6"/>
        <v>3.6017941063372444E-2</v>
      </c>
      <c r="R76" s="235">
        <f t="shared" si="6"/>
        <v>3.6253604341690608E-2</v>
      </c>
      <c r="S76" s="235">
        <f t="shared" si="6"/>
        <v>3.6201275162195075E-2</v>
      </c>
      <c r="T76" s="235">
        <f t="shared" si="6"/>
        <v>3.7848578374031543E-2</v>
      </c>
      <c r="U76" s="235">
        <f t="shared" si="6"/>
        <v>3.722402214883061E-2</v>
      </c>
      <c r="V76" s="235">
        <f t="shared" si="6"/>
        <v>3.3479797359998495E-2</v>
      </c>
      <c r="W76" s="235">
        <f t="shared" si="6"/>
        <v>3.6173414634785829E-2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4.9692952669553791E-3</v>
      </c>
      <c r="C77" s="235">
        <f t="shared" si="7"/>
        <v>5.9873379338519651E-3</v>
      </c>
      <c r="D77" s="235">
        <f t="shared" si="7"/>
        <v>6.3086594306021046E-3</v>
      </c>
      <c r="E77" s="235">
        <f t="shared" si="7"/>
        <v>5.8756798209038509E-3</v>
      </c>
      <c r="F77" s="235">
        <f t="shared" si="7"/>
        <v>6.0702518442943606E-3</v>
      </c>
      <c r="G77" s="235">
        <f t="shared" si="7"/>
        <v>7.0382448146769369E-3</v>
      </c>
      <c r="H77" s="235">
        <f t="shared" si="7"/>
        <v>6.8613695893133507E-3</v>
      </c>
      <c r="I77" s="235">
        <f t="shared" si="7"/>
        <v>6.8900188612740091E-3</v>
      </c>
      <c r="J77" s="235">
        <f t="shared" si="7"/>
        <v>6.7149290694695626E-3</v>
      </c>
      <c r="K77" s="235">
        <f t="shared" si="7"/>
        <v>7.3556193266633377E-3</v>
      </c>
      <c r="L77" s="235">
        <f t="shared" si="7"/>
        <v>7.8648134803478761E-3</v>
      </c>
      <c r="M77" s="235">
        <f t="shared" si="7"/>
        <v>8.2597596870823825E-3</v>
      </c>
      <c r="N77" s="235">
        <f t="shared" si="7"/>
        <v>8.186411103529698E-3</v>
      </c>
      <c r="O77" s="235">
        <f t="shared" si="7"/>
        <v>9.2053837045377972E-3</v>
      </c>
      <c r="P77" s="235">
        <f t="shared" si="7"/>
        <v>9.4894196080560524E-3</v>
      </c>
      <c r="Q77" s="235">
        <f t="shared" si="7"/>
        <v>9.6644931268583031E-3</v>
      </c>
      <c r="R77" s="235">
        <f t="shared" si="7"/>
        <v>9.5817239939950949E-3</v>
      </c>
      <c r="S77" s="235">
        <f t="shared" si="7"/>
        <v>9.6564772933956169E-3</v>
      </c>
      <c r="T77" s="235">
        <f t="shared" si="7"/>
        <v>1.0354034716244884E-2</v>
      </c>
      <c r="U77" s="235">
        <f t="shared" si="7"/>
        <v>1.0327719369041026E-2</v>
      </c>
      <c r="V77" s="235">
        <f t="shared" si="7"/>
        <v>9.0353204565270344E-3</v>
      </c>
      <c r="W77" s="235">
        <f t="shared" si="7"/>
        <v>1.0043830614522109E-2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2.7226953842043825E-2</v>
      </c>
      <c r="C78" s="302">
        <f t="shared" si="8"/>
        <v>2.9570777264253122E-2</v>
      </c>
      <c r="D78" s="302">
        <f t="shared" si="8"/>
        <v>2.9157917398149959E-2</v>
      </c>
      <c r="E78" s="302">
        <f t="shared" si="8"/>
        <v>3.0423580961510089E-2</v>
      </c>
      <c r="F78" s="302">
        <f t="shared" si="8"/>
        <v>2.9721281022446394E-2</v>
      </c>
      <c r="G78" s="302">
        <f t="shared" si="8"/>
        <v>2.9730456557217528E-2</v>
      </c>
      <c r="H78" s="302">
        <f t="shared" si="8"/>
        <v>2.8731150085809381E-2</v>
      </c>
      <c r="I78" s="302">
        <f t="shared" si="8"/>
        <v>2.9490394757826836E-2</v>
      </c>
      <c r="J78" s="302">
        <f t="shared" si="8"/>
        <v>3.0116096575951323E-2</v>
      </c>
      <c r="K78" s="302">
        <f t="shared" si="8"/>
        <v>3.2354190852547586E-2</v>
      </c>
      <c r="L78" s="302">
        <f t="shared" si="8"/>
        <v>3.4947000329270929E-2</v>
      </c>
      <c r="M78" s="302">
        <f t="shared" si="8"/>
        <v>3.6620727138949406E-2</v>
      </c>
      <c r="N78" s="302">
        <f t="shared" si="8"/>
        <v>3.7956369938926565E-2</v>
      </c>
      <c r="O78" s="302">
        <f t="shared" si="8"/>
        <v>4.1473458919355277E-2</v>
      </c>
      <c r="P78" s="302">
        <f t="shared" si="8"/>
        <v>4.3062226544323415E-2</v>
      </c>
      <c r="Q78" s="302">
        <f t="shared" si="8"/>
        <v>4.1364635458940487E-2</v>
      </c>
      <c r="R78" s="302">
        <f t="shared" si="8"/>
        <v>4.1365026742562379E-2</v>
      </c>
      <c r="S78" s="302">
        <f t="shared" si="8"/>
        <v>4.1796825278197891E-2</v>
      </c>
      <c r="T78" s="302">
        <f t="shared" si="8"/>
        <v>4.4399740564931962E-2</v>
      </c>
      <c r="U78" s="302">
        <f t="shared" si="8"/>
        <v>4.3211196227099763E-2</v>
      </c>
      <c r="V78" s="302">
        <f t="shared" si="8"/>
        <v>4.0970944518187467E-2</v>
      </c>
      <c r="W78" s="302">
        <f t="shared" si="8"/>
        <v>4.1362039100776911E-2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0.27512004894380676</v>
      </c>
      <c r="C79" s="303">
        <f t="shared" si="9"/>
        <v>0.28965904721991093</v>
      </c>
      <c r="D79" s="303">
        <f t="shared" si="9"/>
        <v>0.29076668271334116</v>
      </c>
      <c r="E79" s="303">
        <f t="shared" si="9"/>
        <v>0.25635374894283269</v>
      </c>
      <c r="F79" s="303">
        <f t="shared" si="9"/>
        <v>0.24615808656814503</v>
      </c>
      <c r="G79" s="303">
        <f t="shared" si="9"/>
        <v>0.23267338073603941</v>
      </c>
      <c r="H79" s="303">
        <f t="shared" si="9"/>
        <v>0.21503736371991397</v>
      </c>
      <c r="I79" s="303">
        <f t="shared" si="9"/>
        <v>0.22357844651468439</v>
      </c>
      <c r="J79" s="303">
        <f t="shared" si="9"/>
        <v>0.22415992501958273</v>
      </c>
      <c r="K79" s="303">
        <f t="shared" si="9"/>
        <v>0.20582947214514694</v>
      </c>
      <c r="L79" s="303">
        <f t="shared" si="9"/>
        <v>0.21182287990016618</v>
      </c>
      <c r="M79" s="303">
        <f t="shared" si="9"/>
        <v>0.20661376358193878</v>
      </c>
      <c r="N79" s="303">
        <f t="shared" si="9"/>
        <v>0.195235177318793</v>
      </c>
      <c r="O79" s="303">
        <f t="shared" si="9"/>
        <v>0.18241632546338776</v>
      </c>
      <c r="P79" s="303">
        <f t="shared" si="9"/>
        <v>0.17768514652922832</v>
      </c>
      <c r="Q79" s="303">
        <f t="shared" si="9"/>
        <v>0.17083646405550426</v>
      </c>
      <c r="R79" s="303">
        <f t="shared" si="9"/>
        <v>0.16297856150407841</v>
      </c>
      <c r="S79" s="303">
        <f t="shared" si="9"/>
        <v>0.16581680790171321</v>
      </c>
      <c r="T79" s="303">
        <f t="shared" si="9"/>
        <v>0.15059572803990467</v>
      </c>
      <c r="U79" s="303">
        <f t="shared" si="9"/>
        <v>0.15160034395485109</v>
      </c>
      <c r="V79" s="303">
        <f t="shared" si="9"/>
        <v>0.16858388857519466</v>
      </c>
      <c r="W79" s="303">
        <f t="shared" si="9"/>
        <v>0.1644977251251841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0.24068163002834836</v>
      </c>
      <c r="C80" s="303">
        <f t="shared" si="10"/>
        <v>0.21304680331406728</v>
      </c>
      <c r="D80" s="303">
        <f t="shared" si="10"/>
        <v>0.19519280680986656</v>
      </c>
      <c r="E80" s="303">
        <f t="shared" si="10"/>
        <v>0.19650140080424633</v>
      </c>
      <c r="F80" s="303">
        <f t="shared" si="10"/>
        <v>0.19979896488784457</v>
      </c>
      <c r="G80" s="303">
        <f t="shared" si="10"/>
        <v>0.20903011536374858</v>
      </c>
      <c r="H80" s="303">
        <f t="shared" si="10"/>
        <v>0.21537505885629962</v>
      </c>
      <c r="I80" s="303">
        <f t="shared" si="10"/>
        <v>0.18728356681315295</v>
      </c>
      <c r="J80" s="303">
        <f t="shared" si="10"/>
        <v>0.20044331298284221</v>
      </c>
      <c r="K80" s="303">
        <f t="shared" si="10"/>
        <v>0.20039516492481899</v>
      </c>
      <c r="L80" s="303">
        <f t="shared" si="10"/>
        <v>0.18254090181463972</v>
      </c>
      <c r="M80" s="303">
        <f t="shared" si="10"/>
        <v>0.17373495788725257</v>
      </c>
      <c r="N80" s="303">
        <f t="shared" si="10"/>
        <v>0.18368308104019371</v>
      </c>
      <c r="O80" s="303">
        <f t="shared" si="10"/>
        <v>0.16468907085644391</v>
      </c>
      <c r="P80" s="303">
        <f t="shared" si="10"/>
        <v>0.16009000092677836</v>
      </c>
      <c r="Q80" s="303">
        <f t="shared" si="10"/>
        <v>0.16110912854945927</v>
      </c>
      <c r="R80" s="303">
        <f t="shared" si="10"/>
        <v>0.16014048457695015</v>
      </c>
      <c r="S80" s="303">
        <f t="shared" si="10"/>
        <v>0.16100537645860682</v>
      </c>
      <c r="T80" s="303">
        <f t="shared" si="10"/>
        <v>0.15920132302343881</v>
      </c>
      <c r="U80" s="303">
        <f t="shared" si="10"/>
        <v>0.16729343602405702</v>
      </c>
      <c r="V80" s="303">
        <f t="shared" si="10"/>
        <v>0.18740766637369141</v>
      </c>
      <c r="W80" s="303">
        <f t="shared" si="10"/>
        <v>0.16864796825380488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0.23422505935179283</v>
      </c>
      <c r="C81" s="304">
        <f t="shared" si="11"/>
        <v>0.20519133710501472</v>
      </c>
      <c r="D81" s="304">
        <f t="shared" si="11"/>
        <v>0.1859359399958779</v>
      </c>
      <c r="E81" s="304">
        <f t="shared" si="11"/>
        <v>0.18418500521198208</v>
      </c>
      <c r="F81" s="304">
        <f t="shared" si="11"/>
        <v>0.1877508686341178</v>
      </c>
      <c r="G81" s="304">
        <f t="shared" si="11"/>
        <v>0.19867442978470576</v>
      </c>
      <c r="H81" s="304">
        <f t="shared" si="11"/>
        <v>0.20440602343902436</v>
      </c>
      <c r="I81" s="304">
        <f t="shared" si="11"/>
        <v>0.17412223168671237</v>
      </c>
      <c r="J81" s="304">
        <f t="shared" si="11"/>
        <v>0.1888843679774603</v>
      </c>
      <c r="K81" s="304">
        <f t="shared" si="11"/>
        <v>0.18847880086492833</v>
      </c>
      <c r="L81" s="304">
        <f t="shared" si="11"/>
        <v>0.16917150364261843</v>
      </c>
      <c r="M81" s="304">
        <f t="shared" si="11"/>
        <v>0.15952679937003017</v>
      </c>
      <c r="N81" s="304">
        <f t="shared" si="11"/>
        <v>0.16977987497057903</v>
      </c>
      <c r="O81" s="304">
        <f t="shared" si="11"/>
        <v>0.14976550282014731</v>
      </c>
      <c r="P81" s="304">
        <f t="shared" si="11"/>
        <v>0.14476176236270405</v>
      </c>
      <c r="Q81" s="304">
        <f t="shared" si="11"/>
        <v>0.14567497277129643</v>
      </c>
      <c r="R81" s="304">
        <f t="shared" si="11"/>
        <v>0.14418816533485734</v>
      </c>
      <c r="S81" s="304">
        <f t="shared" si="11"/>
        <v>0.14532919548799195</v>
      </c>
      <c r="T81" s="304">
        <f t="shared" si="11"/>
        <v>0.14354942790339772</v>
      </c>
      <c r="U81" s="304">
        <f t="shared" si="11"/>
        <v>0.15231282060895332</v>
      </c>
      <c r="V81" s="304">
        <f t="shared" si="11"/>
        <v>0.17320935681811125</v>
      </c>
      <c r="W81" s="304">
        <f t="shared" si="11"/>
        <v>0.15411187972986301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6.4565706765555338E-3</v>
      </c>
      <c r="C82" s="304">
        <f t="shared" si="12"/>
        <v>7.8554662090525584E-3</v>
      </c>
      <c r="D82" s="304">
        <f t="shared" si="12"/>
        <v>9.2568668139886481E-3</v>
      </c>
      <c r="E82" s="304">
        <f t="shared" si="12"/>
        <v>1.2316395592264258E-2</v>
      </c>
      <c r="F82" s="304">
        <f t="shared" si="12"/>
        <v>1.2048096253726749E-2</v>
      </c>
      <c r="G82" s="304">
        <f t="shared" si="12"/>
        <v>1.0355685579042819E-2</v>
      </c>
      <c r="H82" s="304">
        <f t="shared" si="12"/>
        <v>1.0969035417275237E-2</v>
      </c>
      <c r="I82" s="304">
        <f t="shared" si="12"/>
        <v>1.3161335126440557E-2</v>
      </c>
      <c r="J82" s="304">
        <f t="shared" si="12"/>
        <v>1.1558945005381934E-2</v>
      </c>
      <c r="K82" s="304">
        <f t="shared" si="12"/>
        <v>1.1916364059890666E-2</v>
      </c>
      <c r="L82" s="304">
        <f t="shared" si="12"/>
        <v>1.3369398172021279E-2</v>
      </c>
      <c r="M82" s="304">
        <f t="shared" si="12"/>
        <v>1.420815851722238E-2</v>
      </c>
      <c r="N82" s="304">
        <f t="shared" si="12"/>
        <v>1.3903206069614701E-2</v>
      </c>
      <c r="O82" s="304">
        <f t="shared" si="12"/>
        <v>1.4923568036296625E-2</v>
      </c>
      <c r="P82" s="304">
        <f t="shared" si="12"/>
        <v>1.5328238564074318E-2</v>
      </c>
      <c r="Q82" s="304">
        <f t="shared" si="12"/>
        <v>1.5434155778162834E-2</v>
      </c>
      <c r="R82" s="304">
        <f t="shared" si="12"/>
        <v>1.5952319242092797E-2</v>
      </c>
      <c r="S82" s="304">
        <f t="shared" si="12"/>
        <v>1.5676180970614885E-2</v>
      </c>
      <c r="T82" s="304">
        <f t="shared" si="12"/>
        <v>1.5651895120041091E-2</v>
      </c>
      <c r="U82" s="304">
        <f t="shared" si="12"/>
        <v>1.4980615415103704E-2</v>
      </c>
      <c r="V82" s="304">
        <f t="shared" si="12"/>
        <v>1.4198309555580145E-2</v>
      </c>
      <c r="W82" s="304">
        <f t="shared" si="12"/>
        <v>1.4536088523941872E-2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3.5745119688595159E-2</v>
      </c>
      <c r="C83" s="303">
        <f t="shared" si="13"/>
        <v>4.2592386196626544E-2</v>
      </c>
      <c r="D83" s="303">
        <f t="shared" si="13"/>
        <v>4.2098131295427346E-2</v>
      </c>
      <c r="E83" s="303">
        <f t="shared" si="13"/>
        <v>4.1102004582733054E-2</v>
      </c>
      <c r="F83" s="303">
        <f t="shared" si="13"/>
        <v>3.8236796228232006E-2</v>
      </c>
      <c r="G83" s="303">
        <f t="shared" si="13"/>
        <v>3.2836171244037482E-2</v>
      </c>
      <c r="H83" s="303">
        <f t="shared" si="13"/>
        <v>2.9097985107678415E-2</v>
      </c>
      <c r="I83" s="303">
        <f t="shared" si="13"/>
        <v>3.3249168695196354E-2</v>
      </c>
      <c r="J83" s="303">
        <f t="shared" si="13"/>
        <v>3.1822741817163838E-2</v>
      </c>
      <c r="K83" s="303">
        <f t="shared" si="13"/>
        <v>2.9856531453275888E-2</v>
      </c>
      <c r="L83" s="303">
        <f t="shared" si="13"/>
        <v>3.3143175704614627E-2</v>
      </c>
      <c r="M83" s="303">
        <f t="shared" si="13"/>
        <v>3.2818631550205708E-2</v>
      </c>
      <c r="N83" s="303">
        <f t="shared" si="13"/>
        <v>2.9551846787678599E-2</v>
      </c>
      <c r="O83" s="303">
        <f t="shared" si="13"/>
        <v>2.9714801686853479E-2</v>
      </c>
      <c r="P83" s="303">
        <f t="shared" si="13"/>
        <v>2.942268172593147E-2</v>
      </c>
      <c r="Q83" s="303">
        <f t="shared" si="13"/>
        <v>2.7871612430501212E-2</v>
      </c>
      <c r="R83" s="303">
        <f t="shared" si="13"/>
        <v>2.6444351716929212E-2</v>
      </c>
      <c r="S83" s="303">
        <f t="shared" si="13"/>
        <v>2.6649656039280319E-2</v>
      </c>
      <c r="T83" s="303">
        <f t="shared" si="13"/>
        <v>2.3077255155187246E-2</v>
      </c>
      <c r="U83" s="303">
        <f t="shared" si="13"/>
        <v>2.290430166574875E-2</v>
      </c>
      <c r="V83" s="303">
        <f t="shared" si="13"/>
        <v>2.5232697555508752E-2</v>
      </c>
      <c r="W83" s="303">
        <f t="shared" si="13"/>
        <v>2.5823683339687455E-2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1.2596753447700195E-2</v>
      </c>
      <c r="C84" s="304">
        <f t="shared" si="14"/>
        <v>1.5876379697048443E-2</v>
      </c>
      <c r="D84" s="304">
        <f t="shared" si="14"/>
        <v>1.4614375836149869E-2</v>
      </c>
      <c r="E84" s="304">
        <f t="shared" si="14"/>
        <v>1.7071563918002575E-2</v>
      </c>
      <c r="F84" s="304">
        <f t="shared" si="14"/>
        <v>1.5732363988806532E-2</v>
      </c>
      <c r="G84" s="304">
        <f t="shared" si="14"/>
        <v>1.303342659946378E-2</v>
      </c>
      <c r="H84" s="304">
        <f t="shared" si="14"/>
        <v>1.1611111892491737E-2</v>
      </c>
      <c r="I84" s="304">
        <f t="shared" si="14"/>
        <v>1.2530098820972549E-2</v>
      </c>
      <c r="J84" s="304">
        <f t="shared" si="14"/>
        <v>1.1977274529003898E-2</v>
      </c>
      <c r="K84" s="304">
        <f t="shared" si="14"/>
        <v>1.2006598942247117E-2</v>
      </c>
      <c r="L84" s="304">
        <f t="shared" si="14"/>
        <v>1.3398536884028188E-2</v>
      </c>
      <c r="M84" s="304">
        <f t="shared" si="14"/>
        <v>1.3082852478668446E-2</v>
      </c>
      <c r="N84" s="304">
        <f t="shared" si="14"/>
        <v>1.1791050481490196E-2</v>
      </c>
      <c r="O84" s="304">
        <f t="shared" si="14"/>
        <v>1.2137926809407793E-2</v>
      </c>
      <c r="P84" s="304">
        <f t="shared" si="14"/>
        <v>1.2076516893807811E-2</v>
      </c>
      <c r="Q84" s="304">
        <f t="shared" si="14"/>
        <v>1.1396841914329986E-2</v>
      </c>
      <c r="R84" s="304">
        <f t="shared" si="14"/>
        <v>1.0792033053462737E-2</v>
      </c>
      <c r="S84" s="304">
        <f t="shared" si="14"/>
        <v>1.0907392052446807E-2</v>
      </c>
      <c r="T84" s="304">
        <f t="shared" si="14"/>
        <v>9.4816631148395489E-3</v>
      </c>
      <c r="U84" s="304">
        <f t="shared" si="14"/>
        <v>9.3953032284063379E-3</v>
      </c>
      <c r="V84" s="304">
        <f t="shared" si="14"/>
        <v>1.0565789392646848E-2</v>
      </c>
      <c r="W84" s="304">
        <f t="shared" si="14"/>
        <v>1.0918225245647915E-2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2.2343461478572507E-2</v>
      </c>
      <c r="C85" s="304">
        <f t="shared" si="15"/>
        <v>2.5736709210246372E-2</v>
      </c>
      <c r="D85" s="304">
        <f t="shared" si="15"/>
        <v>2.6329753349485795E-2</v>
      </c>
      <c r="E85" s="304">
        <f t="shared" si="15"/>
        <v>2.2495024115685661E-2</v>
      </c>
      <c r="F85" s="304">
        <f t="shared" si="15"/>
        <v>2.1002463076947801E-2</v>
      </c>
      <c r="G85" s="304">
        <f t="shared" si="15"/>
        <v>1.8511758909692481E-2</v>
      </c>
      <c r="H85" s="304">
        <f t="shared" si="15"/>
        <v>1.6119424566710224E-2</v>
      </c>
      <c r="I85" s="304">
        <f t="shared" si="15"/>
        <v>1.9078319412022506E-2</v>
      </c>
      <c r="J85" s="304">
        <f t="shared" si="15"/>
        <v>1.8404477891724065E-2</v>
      </c>
      <c r="K85" s="304">
        <f t="shared" si="15"/>
        <v>1.6364385668615658E-2</v>
      </c>
      <c r="L85" s="304">
        <f t="shared" si="15"/>
        <v>1.8077950295496838E-2</v>
      </c>
      <c r="M85" s="304">
        <f t="shared" si="15"/>
        <v>1.7964526958419262E-2</v>
      </c>
      <c r="N85" s="304">
        <f t="shared" si="15"/>
        <v>1.6027560918923434E-2</v>
      </c>
      <c r="O85" s="304">
        <f t="shared" si="15"/>
        <v>1.571643663785894E-2</v>
      </c>
      <c r="P85" s="304">
        <f t="shared" si="15"/>
        <v>1.543527856814487E-2</v>
      </c>
      <c r="Q85" s="304">
        <f t="shared" si="15"/>
        <v>1.4550680142100167E-2</v>
      </c>
      <c r="R85" s="304">
        <f t="shared" si="15"/>
        <v>1.3663631731768757E-2</v>
      </c>
      <c r="S85" s="304">
        <f t="shared" si="15"/>
        <v>1.3788001677881604E-2</v>
      </c>
      <c r="T85" s="304">
        <f t="shared" si="15"/>
        <v>1.1644357313337217E-2</v>
      </c>
      <c r="U85" s="304">
        <f t="shared" si="15"/>
        <v>1.1641448418270847E-2</v>
      </c>
      <c r="V85" s="304">
        <f t="shared" si="15"/>
        <v>1.2896883865023398E-2</v>
      </c>
      <c r="W85" s="304">
        <f t="shared" si="15"/>
        <v>1.3093324770548457E-2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8.0490476232245858E-4</v>
      </c>
      <c r="C86" s="304">
        <f t="shared" si="16"/>
        <v>9.792972893317277E-4</v>
      </c>
      <c r="D86" s="304">
        <f t="shared" si="16"/>
        <v>1.1540021097916808E-3</v>
      </c>
      <c r="E86" s="304">
        <f t="shared" si="16"/>
        <v>1.5354165490448128E-3</v>
      </c>
      <c r="F86" s="304">
        <f t="shared" si="16"/>
        <v>1.5019691624776751E-3</v>
      </c>
      <c r="G86" s="304">
        <f t="shared" si="16"/>
        <v>1.2909857348812179E-3</v>
      </c>
      <c r="H86" s="304">
        <f t="shared" si="16"/>
        <v>1.3674486484764514E-3</v>
      </c>
      <c r="I86" s="304">
        <f t="shared" si="16"/>
        <v>1.6407504622013014E-3</v>
      </c>
      <c r="J86" s="304">
        <f t="shared" si="16"/>
        <v>1.4409893964358734E-3</v>
      </c>
      <c r="K86" s="304">
        <f t="shared" si="16"/>
        <v>1.4855468424131147E-3</v>
      </c>
      <c r="L86" s="304">
        <f t="shared" si="16"/>
        <v>1.6666885250895991E-3</v>
      </c>
      <c r="M86" s="304">
        <f t="shared" si="16"/>
        <v>1.7712521131179977E-3</v>
      </c>
      <c r="N86" s="304">
        <f t="shared" si="16"/>
        <v>1.733235387264971E-3</v>
      </c>
      <c r="O86" s="304">
        <f t="shared" si="16"/>
        <v>1.8604382395867442E-3</v>
      </c>
      <c r="P86" s="304">
        <f t="shared" si="16"/>
        <v>1.9108862639787855E-3</v>
      </c>
      <c r="Q86" s="304">
        <f t="shared" si="16"/>
        <v>1.9240903740710572E-3</v>
      </c>
      <c r="R86" s="304">
        <f t="shared" si="16"/>
        <v>1.9886869316977176E-3</v>
      </c>
      <c r="S86" s="304">
        <f t="shared" si="16"/>
        <v>1.9542623089519109E-3</v>
      </c>
      <c r="T86" s="304">
        <f t="shared" si="16"/>
        <v>1.9512347270104827E-3</v>
      </c>
      <c r="U86" s="304">
        <f t="shared" si="16"/>
        <v>1.8675500190715661E-3</v>
      </c>
      <c r="V86" s="304">
        <f t="shared" si="16"/>
        <v>1.77002429783851E-3</v>
      </c>
      <c r="W86" s="304">
        <f t="shared" si="16"/>
        <v>1.8121333234910834E-3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2.1790247266496494E-2</v>
      </c>
      <c r="C87" s="303">
        <f t="shared" si="17"/>
        <v>2.6668919545529989E-2</v>
      </c>
      <c r="D87" s="303">
        <f t="shared" si="17"/>
        <v>2.804834064579469E-2</v>
      </c>
      <c r="E87" s="303">
        <f t="shared" si="17"/>
        <v>3.3976113656189848E-2</v>
      </c>
      <c r="F87" s="303">
        <f t="shared" si="17"/>
        <v>3.2434123587706004E-2</v>
      </c>
      <c r="G87" s="303">
        <f t="shared" si="17"/>
        <v>2.7650558272548659E-2</v>
      </c>
      <c r="H87" s="303">
        <f t="shared" si="17"/>
        <v>2.7389624910998705E-2</v>
      </c>
      <c r="I87" s="303">
        <f t="shared" si="17"/>
        <v>3.1892511020814113E-2</v>
      </c>
      <c r="J87" s="303">
        <f t="shared" si="17"/>
        <v>2.8852017249930841E-2</v>
      </c>
      <c r="K87" s="303">
        <f t="shared" si="17"/>
        <v>2.9151161340068038E-2</v>
      </c>
      <c r="L87" s="303">
        <f t="shared" si="17"/>
        <v>3.2617343571708236E-2</v>
      </c>
      <c r="M87" s="303">
        <f t="shared" si="17"/>
        <v>3.3761488692759918E-2</v>
      </c>
      <c r="N87" s="303">
        <f t="shared" si="17"/>
        <v>3.2162816799104217E-2</v>
      </c>
      <c r="O87" s="303">
        <f t="shared" si="17"/>
        <v>3.3979462025197409E-2</v>
      </c>
      <c r="P87" s="303">
        <f t="shared" si="17"/>
        <v>3.4554524877297543E-2</v>
      </c>
      <c r="Q87" s="303">
        <f t="shared" si="17"/>
        <v>3.415333730567896E-2</v>
      </c>
      <c r="R87" s="303">
        <f t="shared" si="17"/>
        <v>3.4480994155943669E-2</v>
      </c>
      <c r="S87" s="303">
        <f t="shared" si="17"/>
        <v>3.4130752780287557E-2</v>
      </c>
      <c r="T87" s="303">
        <f t="shared" si="17"/>
        <v>3.2886057350755539E-2</v>
      </c>
      <c r="U87" s="303">
        <f t="shared" si="17"/>
        <v>3.1748502520243853E-2</v>
      </c>
      <c r="V87" s="303">
        <f t="shared" si="17"/>
        <v>3.1399893410271856E-2</v>
      </c>
      <c r="W87" s="303">
        <f t="shared" si="17"/>
        <v>3.2191159111835538E-2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8.1072754766879172E-3</v>
      </c>
      <c r="C88" s="304">
        <f t="shared" si="18"/>
        <v>1.0233216177811033E-2</v>
      </c>
      <c r="D88" s="304">
        <f t="shared" si="18"/>
        <v>9.2656292550725959E-3</v>
      </c>
      <c r="E88" s="304">
        <f t="shared" si="18"/>
        <v>1.0820041620283095E-2</v>
      </c>
      <c r="F88" s="304">
        <f t="shared" si="18"/>
        <v>9.9291854971778355E-3</v>
      </c>
      <c r="G88" s="304">
        <f t="shared" si="18"/>
        <v>8.2396703628148504E-3</v>
      </c>
      <c r="H88" s="304">
        <f t="shared" si="18"/>
        <v>7.339584726897672E-3</v>
      </c>
      <c r="I88" s="304">
        <f t="shared" si="18"/>
        <v>7.873670889156123E-3</v>
      </c>
      <c r="J88" s="304">
        <f t="shared" si="18"/>
        <v>7.5161711229172253E-3</v>
      </c>
      <c r="K88" s="304">
        <f t="shared" si="18"/>
        <v>7.5373918127036588E-3</v>
      </c>
      <c r="L88" s="304">
        <f t="shared" si="18"/>
        <v>8.4093199989587145E-3</v>
      </c>
      <c r="M88" s="304">
        <f t="shared" si="18"/>
        <v>8.2172820350788628E-3</v>
      </c>
      <c r="N88" s="304">
        <f t="shared" si="18"/>
        <v>7.3938908217977039E-3</v>
      </c>
      <c r="O88" s="304">
        <f t="shared" si="18"/>
        <v>7.6103900832496588E-3</v>
      </c>
      <c r="P88" s="304">
        <f t="shared" si="18"/>
        <v>7.5739296455087802E-3</v>
      </c>
      <c r="Q88" s="304">
        <f t="shared" si="18"/>
        <v>7.1313617052694706E-3</v>
      </c>
      <c r="R88" s="304">
        <f t="shared" si="18"/>
        <v>6.7531121670174436E-3</v>
      </c>
      <c r="S88" s="304">
        <f t="shared" si="18"/>
        <v>6.8300363284687768E-3</v>
      </c>
      <c r="T88" s="304">
        <f t="shared" si="18"/>
        <v>5.9381970871905092E-3</v>
      </c>
      <c r="U88" s="304">
        <f t="shared" si="18"/>
        <v>5.8837302775378757E-3</v>
      </c>
      <c r="V88" s="304">
        <f t="shared" si="18"/>
        <v>6.6131378488166227E-3</v>
      </c>
      <c r="W88" s="304">
        <f t="shared" si="18"/>
        <v>6.8308764356547489E-3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3.2695987323458063E-3</v>
      </c>
      <c r="C89" s="304">
        <f t="shared" si="19"/>
        <v>3.7661448244835846E-3</v>
      </c>
      <c r="D89" s="304">
        <f t="shared" si="19"/>
        <v>3.8529270971292906E-3</v>
      </c>
      <c r="E89" s="304">
        <f t="shared" si="19"/>
        <v>3.2917774357956453E-3</v>
      </c>
      <c r="F89" s="304">
        <f t="shared" si="19"/>
        <v>3.0733656339857031E-3</v>
      </c>
      <c r="G89" s="304">
        <f t="shared" si="19"/>
        <v>2.7088919737287124E-3</v>
      </c>
      <c r="H89" s="304">
        <f t="shared" si="19"/>
        <v>2.3588131221298483E-3</v>
      </c>
      <c r="I89" s="304">
        <f t="shared" si="19"/>
        <v>2.7917988009448958E-3</v>
      </c>
      <c r="J89" s="304">
        <f t="shared" si="19"/>
        <v>2.6931931581852609E-3</v>
      </c>
      <c r="K89" s="304">
        <f t="shared" si="19"/>
        <v>2.3946591574020514E-3</v>
      </c>
      <c r="L89" s="304">
        <f t="shared" si="19"/>
        <v>2.645411205701117E-3</v>
      </c>
      <c r="M89" s="304">
        <f t="shared" si="19"/>
        <v>2.6288135626061585E-3</v>
      </c>
      <c r="N89" s="304">
        <f t="shared" si="19"/>
        <v>2.3453703855762314E-3</v>
      </c>
      <c r="O89" s="304">
        <f t="shared" si="19"/>
        <v>2.2998424553606713E-3</v>
      </c>
      <c r="P89" s="304">
        <f t="shared" si="19"/>
        <v>2.2586995881640412E-3</v>
      </c>
      <c r="Q89" s="304">
        <f t="shared" si="19"/>
        <v>2.1292531326448489E-3</v>
      </c>
      <c r="R89" s="304">
        <f t="shared" si="19"/>
        <v>1.9994481621513406E-3</v>
      </c>
      <c r="S89" s="304">
        <f t="shared" si="19"/>
        <v>2.0176476617473375E-3</v>
      </c>
      <c r="T89" s="304">
        <f t="shared" si="19"/>
        <v>1.703960505277152E-3</v>
      </c>
      <c r="U89" s="304">
        <f t="shared" si="19"/>
        <v>1.7035348362450433E-3</v>
      </c>
      <c r="V89" s="304">
        <f t="shared" si="19"/>
        <v>1.887247201009143E-3</v>
      </c>
      <c r="W89" s="304">
        <f t="shared" si="19"/>
        <v>1.9159931021892971E-3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1.0413373057462772E-2</v>
      </c>
      <c r="C90" s="304">
        <f t="shared" si="20"/>
        <v>1.2669558543235367E-2</v>
      </c>
      <c r="D90" s="304">
        <f t="shared" si="20"/>
        <v>1.4929784293592799E-2</v>
      </c>
      <c r="E90" s="304">
        <f t="shared" si="20"/>
        <v>1.9864294600111111E-2</v>
      </c>
      <c r="F90" s="304">
        <f t="shared" si="20"/>
        <v>1.9431572456542465E-2</v>
      </c>
      <c r="G90" s="304">
        <f t="shared" si="20"/>
        <v>1.6701995936005097E-2</v>
      </c>
      <c r="H90" s="304">
        <f t="shared" si="20"/>
        <v>1.7691227061971182E-2</v>
      </c>
      <c r="I90" s="304">
        <f t="shared" si="20"/>
        <v>2.1227041330713094E-2</v>
      </c>
      <c r="J90" s="304">
        <f t="shared" si="20"/>
        <v>1.8642652968828353E-2</v>
      </c>
      <c r="K90" s="304">
        <f t="shared" si="20"/>
        <v>1.9219110369962326E-2</v>
      </c>
      <c r="L90" s="304">
        <f t="shared" si="20"/>
        <v>2.1562612367048407E-2</v>
      </c>
      <c r="M90" s="304">
        <f t="shared" si="20"/>
        <v>2.2915393095074899E-2</v>
      </c>
      <c r="N90" s="304">
        <f t="shared" si="20"/>
        <v>2.2423555591730281E-2</v>
      </c>
      <c r="O90" s="304">
        <f t="shared" si="20"/>
        <v>2.4069229486587074E-2</v>
      </c>
      <c r="P90" s="304">
        <f t="shared" si="20"/>
        <v>2.472189564362472E-2</v>
      </c>
      <c r="Q90" s="304">
        <f t="shared" si="20"/>
        <v>2.4892722467764639E-2</v>
      </c>
      <c r="R90" s="304">
        <f t="shared" si="20"/>
        <v>2.572843382677488E-2</v>
      </c>
      <c r="S90" s="304">
        <f t="shared" si="20"/>
        <v>2.5283068790071441E-2</v>
      </c>
      <c r="T90" s="304">
        <f t="shared" si="20"/>
        <v>2.5243899758287881E-2</v>
      </c>
      <c r="U90" s="304">
        <f t="shared" si="20"/>
        <v>2.4161237406460929E-2</v>
      </c>
      <c r="V90" s="304">
        <f t="shared" si="20"/>
        <v>2.2899508360446096E-2</v>
      </c>
      <c r="W90" s="304">
        <f t="shared" si="20"/>
        <v>2.3444289573991497E-2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0.17209274975194269</v>
      </c>
      <c r="C91" s="303">
        <f t="shared" si="21"/>
        <v>0.12329311472115917</v>
      </c>
      <c r="D91" s="303">
        <f t="shared" si="21"/>
        <v>0.10870953308057435</v>
      </c>
      <c r="E91" s="303">
        <f t="shared" si="21"/>
        <v>9.5944833441711966E-2</v>
      </c>
      <c r="F91" s="303">
        <f t="shared" si="21"/>
        <v>0.10760818836043899</v>
      </c>
      <c r="G91" s="303">
        <f t="shared" si="21"/>
        <v>0.1261969180326214</v>
      </c>
      <c r="H91" s="303">
        <f t="shared" si="21"/>
        <v>0.13673236539564709</v>
      </c>
      <c r="I91" s="303">
        <f t="shared" si="21"/>
        <v>0.11016911746276115</v>
      </c>
      <c r="J91" s="303">
        <f t="shared" si="21"/>
        <v>0.13085731820502763</v>
      </c>
      <c r="K91" s="303">
        <f t="shared" si="21"/>
        <v>0.12715421485306055</v>
      </c>
      <c r="L91" s="303">
        <f t="shared" si="21"/>
        <v>9.3377321466041399E-2</v>
      </c>
      <c r="M91" s="303">
        <f t="shared" si="21"/>
        <v>8.1483417515719289E-2</v>
      </c>
      <c r="N91" s="303">
        <f t="shared" si="21"/>
        <v>9.3242155733697693E-2</v>
      </c>
      <c r="O91" s="303">
        <f t="shared" si="21"/>
        <v>7.7926026175035482E-2</v>
      </c>
      <c r="P91" s="303">
        <f t="shared" si="21"/>
        <v>7.1805025184954324E-2</v>
      </c>
      <c r="Q91" s="303">
        <f t="shared" si="21"/>
        <v>7.5270997920341018E-2</v>
      </c>
      <c r="R91" s="303">
        <f t="shared" si="21"/>
        <v>7.8708379035840589E-2</v>
      </c>
      <c r="S91" s="303">
        <f t="shared" si="21"/>
        <v>7.7428024821757549E-2</v>
      </c>
      <c r="T91" s="303">
        <f t="shared" si="21"/>
        <v>8.0036532356426424E-2</v>
      </c>
      <c r="U91" s="303">
        <f t="shared" si="21"/>
        <v>8.5104740099550796E-2</v>
      </c>
      <c r="V91" s="303">
        <f t="shared" si="21"/>
        <v>9.2665701010274895E-2</v>
      </c>
      <c r="W91" s="303">
        <f t="shared" si="21"/>
        <v>8.3570395105220061E-2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0.18916827549656542</v>
      </c>
      <c r="C92" s="237">
        <f t="shared" si="22"/>
        <v>0.22909960555260378</v>
      </c>
      <c r="D92" s="237">
        <f t="shared" si="22"/>
        <v>0.25653803871682779</v>
      </c>
      <c r="E92" s="237">
        <f t="shared" si="22"/>
        <v>0.29603594360137869</v>
      </c>
      <c r="F92" s="237">
        <f t="shared" si="22"/>
        <v>0.29538899634655152</v>
      </c>
      <c r="G92" s="237">
        <f t="shared" si="22"/>
        <v>0.28664326111095678</v>
      </c>
      <c r="H92" s="237">
        <f t="shared" si="22"/>
        <v>0.29294134709492253</v>
      </c>
      <c r="I92" s="237">
        <f t="shared" si="22"/>
        <v>0.32733914166205619</v>
      </c>
      <c r="J92" s="237">
        <f t="shared" si="22"/>
        <v>0.2994245741500412</v>
      </c>
      <c r="K92" s="237">
        <f t="shared" si="22"/>
        <v>0.31647237758021801</v>
      </c>
      <c r="L92" s="237">
        <f t="shared" si="22"/>
        <v>0.34808800019401837</v>
      </c>
      <c r="M92" s="237">
        <f t="shared" si="22"/>
        <v>0.36815495446442253</v>
      </c>
      <c r="N92" s="237">
        <f t="shared" si="22"/>
        <v>0.36212255641315394</v>
      </c>
      <c r="O92" s="237">
        <f t="shared" si="22"/>
        <v>0.39622029003777626</v>
      </c>
      <c r="P92" s="237">
        <f t="shared" si="22"/>
        <v>0.40758339278168465</v>
      </c>
      <c r="Q92" s="237">
        <f t="shared" si="22"/>
        <v>0.41236933692666061</v>
      </c>
      <c r="R92" s="237">
        <f t="shared" si="22"/>
        <v>0.4188889401185607</v>
      </c>
      <c r="S92" s="237">
        <f t="shared" si="22"/>
        <v>0.41596571434462409</v>
      </c>
      <c r="T92" s="237">
        <f t="shared" si="22"/>
        <v>0.42813702563906658</v>
      </c>
      <c r="U92" s="237">
        <f t="shared" si="22"/>
        <v>0.41728892200508938</v>
      </c>
      <c r="V92" s="237">
        <f t="shared" si="22"/>
        <v>0.38195240262715274</v>
      </c>
      <c r="W92" s="237">
        <f t="shared" si="22"/>
        <v>0.40531247676272714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0.35204638273622285</v>
      </c>
      <c r="C96" s="322">
        <f>IF(C$5=0,0,C$5/OIS_fec!C$5)</f>
        <v>0.36349767712776498</v>
      </c>
      <c r="D96" s="322">
        <f>IF(D$5=0,0,D$5/OIS_fec!D$5)</f>
        <v>0.37434519677455419</v>
      </c>
      <c r="E96" s="322">
        <f>IF(E$5=0,0,E$5/OIS_fec!E$5)</f>
        <v>0.37175300227957508</v>
      </c>
      <c r="F96" s="322">
        <f>IF(F$5=0,0,F$5/OIS_fec!F$5)</f>
        <v>0.37211759018947077</v>
      </c>
      <c r="G96" s="322">
        <f>IF(G$5=0,0,G$5/OIS_fec!G$5)</f>
        <v>0.37272322401766839</v>
      </c>
      <c r="H96" s="322">
        <f>IF(H$5=0,0,H$5/OIS_fec!H$5)</f>
        <v>0.37019678411433948</v>
      </c>
      <c r="I96" s="322">
        <f>IF(I$5=0,0,I$5/OIS_fec!I$5)</f>
        <v>0.37830893874574822</v>
      </c>
      <c r="J96" s="322">
        <f>IF(J$5=0,0,J$5/OIS_fec!J$5)</f>
        <v>0.37224956291451061</v>
      </c>
      <c r="K96" s="322">
        <f>IF(K$5=0,0,K$5/OIS_fec!K$5)</f>
        <v>0.37432909752468996</v>
      </c>
      <c r="L96" s="322">
        <f>IF(L$5=0,0,L$5/OIS_fec!L$5)</f>
        <v>0.38346448233240815</v>
      </c>
      <c r="M96" s="322">
        <f>IF(M$5=0,0,M$5/OIS_fec!M$5)</f>
        <v>0.38983180103510479</v>
      </c>
      <c r="N96" s="322">
        <f>IF(N$5=0,0,N$5/OIS_fec!N$5)</f>
        <v>0.38967209605244718</v>
      </c>
      <c r="O96" s="322">
        <f>IF(O$5=0,0,O$5/OIS_fec!O$5)</f>
        <v>0.39593830009083303</v>
      </c>
      <c r="P96" s="322">
        <f>IF(P$5=0,0,P$5/OIS_fec!P$5)</f>
        <v>0.39844786573596802</v>
      </c>
      <c r="Q96" s="322">
        <f>IF(Q$5=0,0,Q$5/OIS_fec!Q$5)</f>
        <v>0.39906544017643819</v>
      </c>
      <c r="R96" s="322">
        <f>IF(R$5=0,0,R$5/OIS_fec!R$5)</f>
        <v>0.4014045596503551</v>
      </c>
      <c r="S96" s="322">
        <f>IF(S$5=0,0,S$5/OIS_fec!S$5)</f>
        <v>0.40078174997761234</v>
      </c>
      <c r="T96" s="322">
        <f>IF(T$5=0,0,T$5/OIS_fec!T$5)</f>
        <v>0.40277554485527273</v>
      </c>
      <c r="U96" s="322">
        <f>IF(U$5=0,0,U$5/OIS_fec!U$5)</f>
        <v>0.40120105971838127</v>
      </c>
      <c r="V96" s="322">
        <f>IF(V$5=0,0,V$5/OIS_fec!V$5)</f>
        <v>0.39206130418158924</v>
      </c>
      <c r="W96" s="322">
        <f>IF(W$5=0,0,W$5/OIS_fec!W$5)</f>
        <v>0.3988785737178151</v>
      </c>
      <c r="DA96" s="95"/>
    </row>
    <row r="97" spans="1:105" ht="12" customHeight="1" x14ac:dyDescent="0.25">
      <c r="A97" s="55" t="s">
        <v>92</v>
      </c>
      <c r="B97" s="332">
        <f>IF(B$6=0,0,B$6/OIS_fec!B$6)</f>
        <v>0.47424827563015703</v>
      </c>
      <c r="C97" s="332">
        <f>IF(C$6=0,0,C$6/OIS_fec!C$6)</f>
        <v>0.47540941922958763</v>
      </c>
      <c r="D97" s="332">
        <f>IF(D$6=0,0,D$6/OIS_fec!D$6)</f>
        <v>0.47384484763447909</v>
      </c>
      <c r="E97" s="332">
        <f>IF(E$6=0,0,E$6/OIS_fec!E$6)</f>
        <v>0.46298541671965554</v>
      </c>
      <c r="F97" s="332">
        <f>IF(F$6=0,0,F$6/OIS_fec!F$6)</f>
        <v>0.46559641128405294</v>
      </c>
      <c r="G97" s="332">
        <f>IF(G$6=0,0,G$6/OIS_fec!G$6)</f>
        <v>0.4738686899580441</v>
      </c>
      <c r="H97" s="332">
        <f>IF(H$6=0,0,H$6/OIS_fec!H$6)</f>
        <v>0.46958491332474578</v>
      </c>
      <c r="I97" s="332">
        <f>IF(I$6=0,0,I$6/OIS_fec!I$6)</f>
        <v>0.46452162625065385</v>
      </c>
      <c r="J97" s="332">
        <f>IF(J$6=0,0,J$6/OIS_fec!J$6)</f>
        <v>0.46233805396402788</v>
      </c>
      <c r="K97" s="332">
        <f>IF(K$6=0,0,K$6/OIS_fec!K$6)</f>
        <v>0.45933117872688745</v>
      </c>
      <c r="L97" s="332">
        <f>IF(L$6=0,0,L$6/OIS_fec!L$6)</f>
        <v>0.45690849296537783</v>
      </c>
      <c r="M97" s="332">
        <f>IF(M$6=0,0,M$6/OIS_fec!M$6)</f>
        <v>0.45699869045086261</v>
      </c>
      <c r="N97" s="332">
        <f>IF(N$6=0,0,N$6/OIS_fec!N$6)</f>
        <v>0.45429402549197473</v>
      </c>
      <c r="O97" s="332">
        <f>IF(O$6=0,0,O$6/OIS_fec!O$6)</f>
        <v>0.45136435145935361</v>
      </c>
      <c r="P97" s="332">
        <f>IF(P$6=0,0,P$6/OIS_fec!P$6)</f>
        <v>0.44990132313722636</v>
      </c>
      <c r="Q97" s="332">
        <f>IF(Q$6=0,0,Q$6/OIS_fec!Q$6)</f>
        <v>0.45144582021264634</v>
      </c>
      <c r="R97" s="332">
        <f>IF(R$6=0,0,R$6/OIS_fec!R$6)</f>
        <v>0.45176808721059536</v>
      </c>
      <c r="S97" s="332">
        <f>IF(S$6=0,0,S$6/OIS_fec!S$6)</f>
        <v>0.45117022523688516</v>
      </c>
      <c r="T97" s="332">
        <f>IF(T$6=0,0,T$6/OIS_fec!T$6)</f>
        <v>0.45028888078241613</v>
      </c>
      <c r="U97" s="332">
        <f>IF(U$6=0,0,U$6/OIS_fec!U$6)</f>
        <v>0.45402194368755516</v>
      </c>
      <c r="V97" s="332">
        <f>IF(V$6=0,0,V$6/OIS_fec!V$6)</f>
        <v>0.45059732193327123</v>
      </c>
      <c r="W97" s="332">
        <f>IF(W$6=0,0,W$6/OIS_fec!W$6)</f>
        <v>0.45679641061123261</v>
      </c>
      <c r="DA97" s="67"/>
    </row>
    <row r="98" spans="1:105" ht="12" customHeight="1" x14ac:dyDescent="0.25">
      <c r="A98" s="202" t="s">
        <v>93</v>
      </c>
      <c r="B98" s="333">
        <f>IF(B$7=0,0,B$7/OIS_fec!B$7)</f>
        <v>0.1217702473204673</v>
      </c>
      <c r="C98" s="333">
        <f>IF(C$7=0,0,C$7/OIS_fec!C$7)</f>
        <v>0.12201254912389345</v>
      </c>
      <c r="D98" s="333">
        <f>IF(D$7=0,0,D$7/OIS_fec!D$7)</f>
        <v>0.12164751821534575</v>
      </c>
      <c r="E98" s="333">
        <f>IF(E$7=0,0,E$7/OIS_fec!E$7)</f>
        <v>0.11942659125732531</v>
      </c>
      <c r="F98" s="333">
        <f>IF(F$7=0,0,F$7/OIS_fec!F$7)</f>
        <v>0.11993288715958998</v>
      </c>
      <c r="G98" s="333">
        <f>IF(G$7=0,0,G$7/OIS_fec!G$7)</f>
        <v>0.12165158762974587</v>
      </c>
      <c r="H98" s="333">
        <f>IF(H$7=0,0,H$7/OIS_fec!H$7)</f>
        <v>0.12074991664546217</v>
      </c>
      <c r="I98" s="333">
        <f>IF(I$7=0,0,I$7/OIS_fec!I$7)</f>
        <v>0.11972012845671165</v>
      </c>
      <c r="J98" s="333">
        <f>IF(J$7=0,0,J$7/OIS_fec!J$7)</f>
        <v>0.11927274997308948</v>
      </c>
      <c r="K98" s="333">
        <f>IF(K$7=0,0,K$7/OIS_fec!K$7)</f>
        <v>0.11864644383602446</v>
      </c>
      <c r="L98" s="333">
        <f>IF(L$7=0,0,L$7/OIS_fec!L$7)</f>
        <v>0.11816408174203419</v>
      </c>
      <c r="M98" s="333">
        <f>IF(M$7=0,0,M$7/OIS_fec!M$7)</f>
        <v>0.11818670372268407</v>
      </c>
      <c r="N98" s="333">
        <f>IF(N$7=0,0,N$7/OIS_fec!N$7)</f>
        <v>0.11762865290424941</v>
      </c>
      <c r="O98" s="333">
        <f>IF(O$7=0,0,O$7/OIS_fec!O$7)</f>
        <v>0.11700096475239719</v>
      </c>
      <c r="P98" s="333">
        <f>IF(P$7=0,0,P$7/OIS_fec!P$7)</f>
        <v>0.11669523747731832</v>
      </c>
      <c r="Q98" s="333">
        <f>IF(Q$7=0,0,Q$7/OIS_fec!Q$7)</f>
        <v>0.11700945644916209</v>
      </c>
      <c r="R98" s="333">
        <f>IF(R$7=0,0,R$7/OIS_fec!R$7)</f>
        <v>0.11709932798344695</v>
      </c>
      <c r="S98" s="333">
        <f>IF(S$7=0,0,S$7/OIS_fec!S$7)</f>
        <v>0.11696149790648656</v>
      </c>
      <c r="T98" s="333">
        <f>IF(T$7=0,0,T$7/OIS_fec!T$7)</f>
        <v>0.11673635038538255</v>
      </c>
      <c r="U98" s="333">
        <f>IF(U$7=0,0,U$7/OIS_fec!U$7)</f>
        <v>0.1175015162441979</v>
      </c>
      <c r="V98" s="333">
        <f>IF(V$7=0,0,V$7/OIS_fec!V$7)</f>
        <v>0.11682355505926754</v>
      </c>
      <c r="W98" s="333">
        <f>IF(W$7=0,0,W$7/OIS_fec!W$7)</f>
        <v>0.11808558965449251</v>
      </c>
      <c r="DA98" s="174"/>
    </row>
    <row r="99" spans="1:105" ht="12" customHeight="1" x14ac:dyDescent="0.25">
      <c r="A99" s="202" t="s">
        <v>94</v>
      </c>
      <c r="B99" s="333">
        <f>IF(B$8=0,0,B$8/OIS_fec!B$8)</f>
        <v>0.6639140594367543</v>
      </c>
      <c r="C99" s="333">
        <f>IF(C$8=0,0,C$8/OIS_fec!C$8)</f>
        <v>0.66503603971859104</v>
      </c>
      <c r="D99" s="333">
        <f>IF(D$8=0,0,D$8/OIS_fec!D$8)</f>
        <v>0.66322682094165963</v>
      </c>
      <c r="E99" s="333">
        <f>IF(E$8=0,0,E$8/OIS_fec!E$8)</f>
        <v>0.65306236723793898</v>
      </c>
      <c r="F99" s="333">
        <f>IF(F$8=0,0,F$8/OIS_fec!F$8)</f>
        <v>0.65530443786185266</v>
      </c>
      <c r="G99" s="333">
        <f>IF(G$8=0,0,G$8/OIS_fec!G$8)</f>
        <v>0.66324297924540898</v>
      </c>
      <c r="H99" s="333">
        <f>IF(H$8=0,0,H$8/OIS_fec!H$8)</f>
        <v>0.65904433829057629</v>
      </c>
      <c r="I99" s="333">
        <f>IF(I$8=0,0,I$8/OIS_fec!I$8)</f>
        <v>0.65435078004393543</v>
      </c>
      <c r="J99" s="333">
        <f>IF(J$8=0,0,J$8/OIS_fec!J$8)</f>
        <v>0.65230351477228432</v>
      </c>
      <c r="K99" s="333">
        <f>IF(K$8=0,0,K$8/OIS_fec!K$8)</f>
        <v>0.64940715682396977</v>
      </c>
      <c r="L99" s="333">
        <f>IF(L$8=0,0,L$8/OIS_fec!L$8)</f>
        <v>0.64723904754930661</v>
      </c>
      <c r="M99" s="333">
        <f>IF(M$8=0,0,M$8/OIS_fec!M$8)</f>
        <v>0.64735426246408589</v>
      </c>
      <c r="N99" s="333">
        <f>IF(N$8=0,0,N$8/OIS_fec!N$8)</f>
        <v>0.64478864239025591</v>
      </c>
      <c r="O99" s="333">
        <f>IF(O$8=0,0,O$8/OIS_fec!O$8)</f>
        <v>0.64183581274560131</v>
      </c>
      <c r="P99" s="333">
        <f>IF(P$8=0,0,P$8/OIS_fec!P$8)</f>
        <v>0.64041868148655179</v>
      </c>
      <c r="Q99" s="333">
        <f>IF(Q$8=0,0,Q$8/OIS_fec!Q$8)</f>
        <v>0.64185048997500249</v>
      </c>
      <c r="R99" s="333">
        <f>IF(R$8=0,0,R$8/OIS_fec!R$8)</f>
        <v>0.64233165920348911</v>
      </c>
      <c r="S99" s="333">
        <f>IF(S$8=0,0,S$8/OIS_fec!S$8)</f>
        <v>0.64165604211990079</v>
      </c>
      <c r="T99" s="333">
        <f>IF(T$8=0,0,T$8/OIS_fec!T$8)</f>
        <v>0.64049162122216918</v>
      </c>
      <c r="U99" s="333">
        <f>IF(U$8=0,0,U$8/OIS_fec!U$8)</f>
        <v>0.64399370244133625</v>
      </c>
      <c r="V99" s="333">
        <f>IF(V$8=0,0,V$8/OIS_fec!V$8)</f>
        <v>0.64096359029760297</v>
      </c>
      <c r="W99" s="333">
        <f>IF(W$8=0,0,W$8/OIS_fec!W$8)</f>
        <v>0.64671468097597684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0.4705193544140483</v>
      </c>
      <c r="C100" s="333">
        <f>IF(C$9=0,0,C$9/OIS_fec!C$9)</f>
        <v>0.47171525262242381</v>
      </c>
      <c r="D100" s="333">
        <f>IF(D$9=0,0,D$9/OIS_fec!D$9)</f>
        <v>0.4701420646182361</v>
      </c>
      <c r="E100" s="333">
        <f>IF(E$9=0,0,E$9/OIS_fec!E$9)</f>
        <v>0.45890758496696493</v>
      </c>
      <c r="F100" s="333">
        <f>IF(F$9=0,0,F$9/OIS_fec!F$9)</f>
        <v>0.46163944533053602</v>
      </c>
      <c r="G100" s="333">
        <f>IF(G$9=0,0,G$9/OIS_fec!G$9)</f>
        <v>0.47016754510468117</v>
      </c>
      <c r="H100" s="333">
        <f>IF(H$9=0,0,H$9/OIS_fec!H$9)</f>
        <v>0.46576337804660933</v>
      </c>
      <c r="I100" s="333">
        <f>IF(I$9=0,0,I$9/OIS_fec!I$9)</f>
        <v>0.46052002105635048</v>
      </c>
      <c r="J100" s="333">
        <f>IF(J$9=0,0,J$9/OIS_fec!J$9)</f>
        <v>0.45826263267379913</v>
      </c>
      <c r="K100" s="333">
        <f>IF(K$9=0,0,K$9/OIS_fec!K$9)</f>
        <v>0.45516470266299963</v>
      </c>
      <c r="L100" s="333">
        <f>IF(L$9=0,0,L$9/OIS_fec!L$9)</f>
        <v>0.45264499399809782</v>
      </c>
      <c r="M100" s="333">
        <f>IF(M$9=0,0,M$9/OIS_fec!M$9)</f>
        <v>0.45273379792233776</v>
      </c>
      <c r="N100" s="333">
        <f>IF(N$9=0,0,N$9/OIS_fec!N$9)</f>
        <v>0.44994163660384967</v>
      </c>
      <c r="O100" s="333">
        <f>IF(O$9=0,0,O$9/OIS_fec!O$9)</f>
        <v>0.44694153050524477</v>
      </c>
      <c r="P100" s="333">
        <f>IF(P$9=0,0,P$9/OIS_fec!P$9)</f>
        <v>0.44543511426553156</v>
      </c>
      <c r="Q100" s="333">
        <f>IF(Q$9=0,0,Q$9/OIS_fec!Q$9)</f>
        <v>0.44703427037915361</v>
      </c>
      <c r="R100" s="333">
        <f>IF(R$9=0,0,R$9/OIS_fec!R$9)</f>
        <v>0.44734256229203662</v>
      </c>
      <c r="S100" s="333">
        <f>IF(S$9=0,0,S$9/OIS_fec!S$9)</f>
        <v>0.44674050322553699</v>
      </c>
      <c r="T100" s="333">
        <f>IF(T$9=0,0,T$9/OIS_fec!T$9)</f>
        <v>0.4458749645606952</v>
      </c>
      <c r="U100" s="333">
        <f>IF(U$9=0,0,U$9/OIS_fec!U$9)</f>
        <v>0.44973385800602367</v>
      </c>
      <c r="V100" s="333">
        <f>IF(V$9=0,0,V$9/OIS_fec!V$9)</f>
        <v>0.44616943707753542</v>
      </c>
      <c r="W100" s="333">
        <f>IF(W$9=0,0,W$9/OIS_fec!W$9)</f>
        <v>0.45258645073050763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0.6595169983721314</v>
      </c>
      <c r="C101" s="334">
        <f>IF(C$10=0,0,C$10/OIS_fec!C$10)</f>
        <v>0.67591935933558733</v>
      </c>
      <c r="D101" s="334">
        <f>IF(D$10=0,0,D$10/OIS_fec!D$10)</f>
        <v>0.69689580155366848</v>
      </c>
      <c r="E101" s="334">
        <f>IF(E$10=0,0,E$10/OIS_fec!E$10)</f>
        <v>0.6801734999958241</v>
      </c>
      <c r="F101" s="334">
        <f>IF(F$10=0,0,F$10/OIS_fec!F$10)</f>
        <v>0.68509076819123804</v>
      </c>
      <c r="G101" s="334">
        <f>IF(G$10=0,0,G$10/OIS_fec!G$10)</f>
        <v>0.70533551381799464</v>
      </c>
      <c r="H101" s="334">
        <f>IF(H$10=0,0,H$10/OIS_fec!H$10)</f>
        <v>0.70258984748925257</v>
      </c>
      <c r="I101" s="334">
        <f>IF(I$10=0,0,I$10/OIS_fec!I$10)</f>
        <v>0.71374195598255974</v>
      </c>
      <c r="J101" s="334">
        <f>IF(J$10=0,0,J$10/OIS_fec!J$10)</f>
        <v>0.70170426769942151</v>
      </c>
      <c r="K101" s="334">
        <f>IF(K$10=0,0,K$10/OIS_fec!K$10)</f>
        <v>0.70804894176608735</v>
      </c>
      <c r="L101" s="334">
        <f>IF(L$10=0,0,L$10/OIS_fec!L$10)</f>
        <v>0.71702189922587711</v>
      </c>
      <c r="M101" s="334">
        <f>IF(M$10=0,0,M$10/OIS_fec!M$10)</f>
        <v>0.72556237494114362</v>
      </c>
      <c r="N101" s="334">
        <f>IF(N$10=0,0,N$10/OIS_fec!N$10)</f>
        <v>0.72547501571846218</v>
      </c>
      <c r="O101" s="334">
        <f>IF(O$10=0,0,O$10/OIS_fec!O$10)</f>
        <v>0.73090766697011034</v>
      </c>
      <c r="P101" s="334">
        <f>IF(P$10=0,0,P$10/OIS_fec!P$10)</f>
        <v>0.73388803348859788</v>
      </c>
      <c r="Q101" s="334">
        <f>IF(Q$10=0,0,Q$10/OIS_fec!Q$10)</f>
        <v>0.73920919203377899</v>
      </c>
      <c r="R101" s="334">
        <f>IF(R$10=0,0,R$10/OIS_fec!R$10)</f>
        <v>0.74124497368533115</v>
      </c>
      <c r="S101" s="334">
        <f>IF(S$10=0,0,S$10/OIS_fec!S$10)</f>
        <v>0.74015731216887137</v>
      </c>
      <c r="T101" s="334">
        <f>IF(T$10=0,0,T$10/OIS_fec!T$10)</f>
        <v>0.7458774614575634</v>
      </c>
      <c r="U101" s="334">
        <f>IF(U$10=0,0,U$10/OIS_fec!U$10)</f>
        <v>0.74911018282820385</v>
      </c>
      <c r="V101" s="334">
        <f>IF(V$10=0,0,V$10/OIS_fec!V$10)</f>
        <v>0.73230005886203409</v>
      </c>
      <c r="W101" s="334">
        <f>IF(W$10=0,0,W$10/OIS_fec!W$10)</f>
        <v>0.74650150527128134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0.40500125188506009</v>
      </c>
      <c r="C102" s="350">
        <f>IF(C$16=0,0,C$16/OIS_fec!C$16)</f>
        <v>0.40774889683499127</v>
      </c>
      <c r="D102" s="350">
        <f>IF(D$16=0,0,D$16/OIS_fec!D$16)</f>
        <v>0.40942536333499568</v>
      </c>
      <c r="E102" s="350">
        <f>IF(E$16=0,0,E$16/OIS_fec!E$16)</f>
        <v>0.3942999034678219</v>
      </c>
      <c r="F102" s="350">
        <f>IF(F$16=0,0,F$16/OIS_fec!F$16)</f>
        <v>0.3953416727031932</v>
      </c>
      <c r="G102" s="350">
        <f>IF(G$16=0,0,G$16/OIS_fec!G$16)</f>
        <v>0.39868415415767278</v>
      </c>
      <c r="H102" s="350">
        <f>IF(H$16=0,0,H$16/OIS_fec!H$16)</f>
        <v>0.39679258811765472</v>
      </c>
      <c r="I102" s="350">
        <f>IF(I$16=0,0,I$16/OIS_fec!I$16)</f>
        <v>0.39328010812550601</v>
      </c>
      <c r="J102" s="350">
        <f>IF(J$16=0,0,J$16/OIS_fec!J$16)</f>
        <v>0.3939461512549941</v>
      </c>
      <c r="K102" s="350">
        <f>IF(K$16=0,0,K$16/OIS_fec!K$16)</f>
        <v>0.39459437029914257</v>
      </c>
      <c r="L102" s="350">
        <f>IF(L$16=0,0,L$16/OIS_fec!L$16)</f>
        <v>0.3974019131016101</v>
      </c>
      <c r="M102" s="350">
        <f>IF(M$16=0,0,M$16/OIS_fec!M$16)</f>
        <v>0.40070574901472172</v>
      </c>
      <c r="N102" s="350">
        <f>IF(N$16=0,0,N$16/OIS_fec!N$16)</f>
        <v>0.40889181636638045</v>
      </c>
      <c r="O102" s="350">
        <f>IF(O$16=0,0,O$16/OIS_fec!O$16)</f>
        <v>0.40472611911654116</v>
      </c>
      <c r="P102" s="350">
        <f>IF(P$16=0,0,P$16/OIS_fec!P$16)</f>
        <v>0.40432264422890729</v>
      </c>
      <c r="Q102" s="350">
        <f>IF(Q$16=0,0,Q$16/OIS_fec!Q$16)</f>
        <v>0.40454417538226167</v>
      </c>
      <c r="R102" s="350">
        <f>IF(R$16=0,0,R$16/OIS_fec!R$16)</f>
        <v>0.40989260576472042</v>
      </c>
      <c r="S102" s="350">
        <f>IF(S$16=0,0,S$16/OIS_fec!S$16)</f>
        <v>0.40931534169641637</v>
      </c>
      <c r="T102" s="350">
        <f>IF(T$16=0,0,T$16/OIS_fec!T$16)</f>
        <v>0.40625355415306019</v>
      </c>
      <c r="U102" s="350">
        <f>IF(U$16=0,0,U$16/OIS_fec!U$16)</f>
        <v>0.40911323338147293</v>
      </c>
      <c r="V102" s="350">
        <f>IF(V$16=0,0,V$16/OIS_fec!V$16)</f>
        <v>0.40999760021538123</v>
      </c>
      <c r="W102" s="350">
        <f>IF(W$16=0,0,W$16/OIS_fec!W$16)</f>
        <v>0.40742020767810982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0.24393373449171712</v>
      </c>
      <c r="C103" s="350">
        <f>IF(C$27=0,0,C$27/OIS_fec!C$27)</f>
        <v>0.24552123564199374</v>
      </c>
      <c r="D103" s="350">
        <f>IF(D$27=0,0,D$27/OIS_fec!D$27)</f>
        <v>0.25152618856402331</v>
      </c>
      <c r="E103" s="350">
        <f>IF(E$27=0,0,E$27/OIS_fec!E$27)</f>
        <v>0.24869959658746676</v>
      </c>
      <c r="F103" s="350">
        <f>IF(F$27=0,0,F$27/OIS_fec!F$27)</f>
        <v>0.24983059695217077</v>
      </c>
      <c r="G103" s="350">
        <f>IF(G$27=0,0,G$27/OIS_fec!G$27)</f>
        <v>0.25261865028825436</v>
      </c>
      <c r="H103" s="350">
        <f>IF(H$27=0,0,H$27/OIS_fec!H$27)</f>
        <v>0.25079864869187485</v>
      </c>
      <c r="I103" s="350">
        <f>IF(I$27=0,0,I$27/OIS_fec!I$27)</f>
        <v>0.25090312884325899</v>
      </c>
      <c r="J103" s="350">
        <f>IF(J$27=0,0,J$27/OIS_fec!J$27)</f>
        <v>0.25059980891127326</v>
      </c>
      <c r="K103" s="350">
        <f>IF(K$27=0,0,K$27/OIS_fec!K$27)</f>
        <v>0.25024770120789774</v>
      </c>
      <c r="L103" s="350">
        <f>IF(L$27=0,0,L$27/OIS_fec!L$27)</f>
        <v>0.25223977571187406</v>
      </c>
      <c r="M103" s="350">
        <f>IF(M$27=0,0,M$27/OIS_fec!M$27)</f>
        <v>0.25369045530350248</v>
      </c>
      <c r="N103" s="350">
        <f>IF(N$27=0,0,N$27/OIS_fec!N$27)</f>
        <v>0.25580268062410449</v>
      </c>
      <c r="O103" s="350">
        <f>IF(O$27=0,0,O$27/OIS_fec!O$27)</f>
        <v>0.25369579048820295</v>
      </c>
      <c r="P103" s="350">
        <f>IF(P$27=0,0,P$27/OIS_fec!P$27)</f>
        <v>0.25403505124423892</v>
      </c>
      <c r="Q103" s="350">
        <f>IF(Q$27=0,0,Q$27/OIS_fec!Q$27)</f>
        <v>0.25465017027570552</v>
      </c>
      <c r="R103" s="350">
        <f>IF(R$27=0,0,R$27/OIS_fec!R$27)</f>
        <v>0.25507126361339949</v>
      </c>
      <c r="S103" s="350">
        <f>IF(S$27=0,0,S$27/OIS_fec!S$27)</f>
        <v>0.25515041711449632</v>
      </c>
      <c r="T103" s="350">
        <f>IF(T$27=0,0,T$27/OIS_fec!T$27)</f>
        <v>0.25598041862722426</v>
      </c>
      <c r="U103" s="350">
        <f>IF(U$27=0,0,U$27/OIS_fec!U$27)</f>
        <v>0.25708691627054941</v>
      </c>
      <c r="V103" s="350">
        <f>IF(V$27=0,0,V$27/OIS_fec!V$27)</f>
        <v>0.25710537534179567</v>
      </c>
      <c r="W103" s="350">
        <f>IF(W$27=0,0,W$27/OIS_fec!W$27)</f>
        <v>0.2559603680991383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0.24908799809781068</v>
      </c>
      <c r="C104" s="350">
        <f>IF(C$35=0,0,C$35/OIS_fec!C$35)</f>
        <v>0.25059640270359634</v>
      </c>
      <c r="D104" s="350">
        <f>IF(D$35=0,0,D$35/OIS_fec!D$35)</f>
        <v>0.25187716121062992</v>
      </c>
      <c r="E104" s="350">
        <f>IF(E$35=0,0,E$35/OIS_fec!E$35)</f>
        <v>0.24967298170990793</v>
      </c>
      <c r="F104" s="350">
        <f>IF(F$35=0,0,F$35/OIS_fec!F$35)</f>
        <v>0.25035420269666286</v>
      </c>
      <c r="G104" s="350">
        <f>IF(G$35=0,0,G$35/OIS_fec!G$35)</f>
        <v>0.24950531993794878</v>
      </c>
      <c r="H104" s="350">
        <f>IF(H$35=0,0,H$35/OIS_fec!H$35)</f>
        <v>0.25020146295263407</v>
      </c>
      <c r="I104" s="350">
        <f>IF(I$35=0,0,I$35/OIS_fec!I$35)</f>
        <v>0.24981745268269334</v>
      </c>
      <c r="J104" s="350">
        <f>IF(J$35=0,0,J$35/OIS_fec!J$35)</f>
        <v>0.24959281780375853</v>
      </c>
      <c r="K104" s="350">
        <f>IF(K$35=0,0,K$35/OIS_fec!K$35)</f>
        <v>0.25134163354135897</v>
      </c>
      <c r="L104" s="350">
        <f>IF(L$35=0,0,L$35/OIS_fec!L$35)</f>
        <v>0.25408082724274328</v>
      </c>
      <c r="M104" s="350">
        <f>IF(M$35=0,0,M$35/OIS_fec!M$35)</f>
        <v>0.25527000970691888</v>
      </c>
      <c r="N104" s="350">
        <f>IF(N$35=0,0,N$35/OIS_fec!N$35)</f>
        <v>0.25895362443600145</v>
      </c>
      <c r="O104" s="350">
        <f>IF(O$35=0,0,O$35/OIS_fec!O$35)</f>
        <v>0.25924027119896581</v>
      </c>
      <c r="P104" s="350">
        <f>IF(P$35=0,0,P$35/OIS_fec!P$35)</f>
        <v>0.25936798585121312</v>
      </c>
      <c r="Q104" s="350">
        <f>IF(Q$35=0,0,Q$35/OIS_fec!Q$35)</f>
        <v>0.26006794700590757</v>
      </c>
      <c r="R104" s="350">
        <f>IF(R$35=0,0,R$35/OIS_fec!R$35)</f>
        <v>0.26309839210904429</v>
      </c>
      <c r="S104" s="350">
        <f>IF(S$35=0,0,S$35/OIS_fec!S$35)</f>
        <v>0.26247868874508634</v>
      </c>
      <c r="T104" s="350">
        <f>IF(T$35=0,0,T$35/OIS_fec!T$35)</f>
        <v>0.26341480106658688</v>
      </c>
      <c r="U104" s="350">
        <f>IF(U$35=0,0,U$35/OIS_fec!U$35)</f>
        <v>0.26381460744384005</v>
      </c>
      <c r="V104" s="350">
        <f>IF(V$35=0,0,V$35/OIS_fec!V$35)</f>
        <v>0.2626996473959673</v>
      </c>
      <c r="W104" s="350">
        <f>IF(W$35=0,0,W$35/OIS_fec!W$35)</f>
        <v>0.26314652022031543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0.5757802994667629</v>
      </c>
      <c r="C105" s="350">
        <f>IF(C$54=0,0,C$54/OIS_fec!C$54)</f>
        <v>0.57598461754478292</v>
      </c>
      <c r="D105" s="350">
        <f>IF(D$54=0,0,D$54/OIS_fec!D$54)</f>
        <v>0.59111385647741188</v>
      </c>
      <c r="E105" s="350">
        <f>IF(E$54=0,0,E$54/OIS_fec!E$54)</f>
        <v>0.60368423240293378</v>
      </c>
      <c r="F105" s="350">
        <f>IF(F$54=0,0,F$54/OIS_fec!F$54)</f>
        <v>0.60803279931953391</v>
      </c>
      <c r="G105" s="350">
        <f>IF(G$54=0,0,G$54/OIS_fec!G$54)</f>
        <v>0.60931592951052582</v>
      </c>
      <c r="H105" s="350">
        <f>IF(H$54=0,0,H$54/OIS_fec!H$54)</f>
        <v>0.62229115237207822</v>
      </c>
      <c r="I105" s="350">
        <f>IF(I$54=0,0,I$54/OIS_fec!I$54)</f>
        <v>0.62812355231229811</v>
      </c>
      <c r="J105" s="350">
        <f>IF(J$54=0,0,J$54/OIS_fec!J$54)</f>
        <v>0.62181890779286153</v>
      </c>
      <c r="K105" s="350">
        <f>IF(K$54=0,0,K$54/OIS_fec!K$54)</f>
        <v>0.62655378973480658</v>
      </c>
      <c r="L105" s="350">
        <f>IF(L$54=0,0,L$54/OIS_fec!L$54)</f>
        <v>0.62836597375859948</v>
      </c>
      <c r="M105" s="350">
        <f>IF(M$54=0,0,M$54/OIS_fec!M$54)</f>
        <v>0.63450576986387897</v>
      </c>
      <c r="N105" s="350">
        <f>IF(N$54=0,0,N$54/OIS_fec!N$54)</f>
        <v>0.6418565130456938</v>
      </c>
      <c r="O105" s="350">
        <f>IF(O$54=0,0,O$54/OIS_fec!O$54)</f>
        <v>0.64538616368636126</v>
      </c>
      <c r="P105" s="350">
        <f>IF(P$54=0,0,P$54/OIS_fec!P$54)</f>
        <v>0.64775117364721024</v>
      </c>
      <c r="Q105" s="350">
        <f>IF(Q$54=0,0,Q$54/OIS_fec!Q$54)</f>
        <v>0.65229407912953241</v>
      </c>
      <c r="R105" s="350">
        <f>IF(R$54=0,0,R$54/OIS_fec!R$54)</f>
        <v>0.6591204412158983</v>
      </c>
      <c r="S105" s="350">
        <f>IF(S$54=0,0,S$54/OIS_fec!S$54)</f>
        <v>0.65713620488158553</v>
      </c>
      <c r="T105" s="350">
        <f>IF(T$54=0,0,T$54/OIS_fec!T$54)</f>
        <v>0.66637123226641126</v>
      </c>
      <c r="U105" s="350">
        <f>IF(U$54=0,0,U$54/OIS_fec!U$54)</f>
        <v>0.66431070297292238</v>
      </c>
      <c r="V105" s="350">
        <f>IF(V$54=0,0,V$54/OIS_fec!V$54)</f>
        <v>0.65333165868414667</v>
      </c>
      <c r="W105" s="350">
        <f>IF(W$54=0,0,W$54/OIS_fec!W$54)</f>
        <v>0.65308562091363309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0.351264455606215</v>
      </c>
      <c r="C106" s="350">
        <f>IF(C$68=0,0,C$68/OIS_fec!C$68)</f>
        <v>0.34781185815868942</v>
      </c>
      <c r="D106" s="350">
        <f>IF(D$68=0,0,D$68/OIS_fec!D$68)</f>
        <v>0.35453580574081656</v>
      </c>
      <c r="E106" s="350">
        <f>IF(E$68=0,0,E$68/OIS_fec!E$68)</f>
        <v>0.34945878494453841</v>
      </c>
      <c r="F106" s="350">
        <f>IF(F$68=0,0,F$68/OIS_fec!F$68)</f>
        <v>0.35072521823565539</v>
      </c>
      <c r="G106" s="350">
        <f>IF(G$68=0,0,G$68/OIS_fec!G$68)</f>
        <v>0.35266461308099717</v>
      </c>
      <c r="H106" s="350">
        <f>IF(H$68=0,0,H$68/OIS_fec!H$68)</f>
        <v>0.35095794254839457</v>
      </c>
      <c r="I106" s="350">
        <f>IF(I$68=0,0,I$68/OIS_fec!I$68)</f>
        <v>0.34962541641425987</v>
      </c>
      <c r="J106" s="350">
        <f>IF(J$68=0,0,J$68/OIS_fec!J$68)</f>
        <v>0.35071008967662692</v>
      </c>
      <c r="K106" s="350">
        <f>IF(K$68=0,0,K$68/OIS_fec!K$68)</f>
        <v>0.35000150239064548</v>
      </c>
      <c r="L106" s="350">
        <f>IF(L$68=0,0,L$68/OIS_fec!L$68)</f>
        <v>0.34777969662657288</v>
      </c>
      <c r="M106" s="350">
        <f>IF(M$68=0,0,M$68/OIS_fec!M$68)</f>
        <v>0.35010183834743286</v>
      </c>
      <c r="N106" s="350">
        <f>IF(N$68=0,0,N$68/OIS_fec!N$68)</f>
        <v>0.3509018815448986</v>
      </c>
      <c r="O106" s="350">
        <f>IF(O$68=0,0,O$68/OIS_fec!O$68)</f>
        <v>0.34921937272202347</v>
      </c>
      <c r="P106" s="350">
        <f>IF(P$68=0,0,P$68/OIS_fec!P$68)</f>
        <v>0.34857930503654216</v>
      </c>
      <c r="Q106" s="350">
        <f>IF(Q$68=0,0,Q$68/OIS_fec!Q$68)</f>
        <v>0.34868813441051083</v>
      </c>
      <c r="R106" s="350">
        <f>IF(R$68=0,0,R$68/OIS_fec!R$68)</f>
        <v>0.34969355387580098</v>
      </c>
      <c r="S106" s="350">
        <f>IF(S$68=0,0,S$68/OIS_fec!S$68)</f>
        <v>0.34948270536513504</v>
      </c>
      <c r="T106" s="350">
        <f>IF(T$68=0,0,T$68/OIS_fec!T$68)</f>
        <v>0.34892113523048951</v>
      </c>
      <c r="U106" s="350">
        <f>IF(U$68=0,0,U$68/OIS_fec!U$68)</f>
        <v>0.3501856634462005</v>
      </c>
      <c r="V106" s="350">
        <f>IF(V$68=0,0,V$68/OIS_fec!V$68)</f>
        <v>0.35090649435570515</v>
      </c>
      <c r="W106" s="350">
        <f>IF(W$68=0,0,W$68/OIS_fec!W$68)</f>
        <v>0.35038803646309374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0.49699757287679119</v>
      </c>
      <c r="C107" s="335">
        <f>IF(C$69=0,0,C$69/OIS_fec!C$69)</f>
        <v>0.49756165470380553</v>
      </c>
      <c r="D107" s="335">
        <f>IF(D$69=0,0,D$69/OIS_fec!D$69)</f>
        <v>0.49653863637603468</v>
      </c>
      <c r="E107" s="335">
        <f>IF(E$69=0,0,E$69/OIS_fec!E$69)</f>
        <v>0.49152431895703552</v>
      </c>
      <c r="F107" s="335">
        <f>IF(F$69=0,0,F$69/OIS_fec!F$69)</f>
        <v>0.49256857356078809</v>
      </c>
      <c r="G107" s="335">
        <f>IF(G$69=0,0,G$69/OIS_fec!G$69)</f>
        <v>0.49654431476143412</v>
      </c>
      <c r="H107" s="335">
        <f>IF(H$69=0,0,H$69/OIS_fec!H$69)</f>
        <v>0.49441138311382921</v>
      </c>
      <c r="I107" s="335">
        <f>IF(I$69=0,0,I$69/OIS_fec!I$69)</f>
        <v>0.49211542117600637</v>
      </c>
      <c r="J107" s="335">
        <f>IF(J$69=0,0,J$69/OIS_fec!J$69)</f>
        <v>0.49110783529974056</v>
      </c>
      <c r="K107" s="335">
        <f>IF(K$69=0,0,K$69/OIS_fec!K$69)</f>
        <v>0.48965520002634616</v>
      </c>
      <c r="L107" s="335">
        <f>IF(L$69=0,0,L$69/OIS_fec!L$69)</f>
        <v>0.48862157287828034</v>
      </c>
      <c r="M107" s="335">
        <f>IF(M$69=0,0,M$69/OIS_fec!M$69)</f>
        <v>0.4886882989774301</v>
      </c>
      <c r="N107" s="335">
        <f>IF(N$69=0,0,N$69/OIS_fec!N$69)</f>
        <v>0.48741466569414998</v>
      </c>
      <c r="O107" s="335">
        <f>IF(O$69=0,0,O$69/OIS_fec!O$69)</f>
        <v>0.48588974959140391</v>
      </c>
      <c r="P107" s="335">
        <f>IF(P$69=0,0,P$69/OIS_fec!P$69)</f>
        <v>0.48517569212032158</v>
      </c>
      <c r="Q107" s="335">
        <f>IF(Q$69=0,0,Q$69/OIS_fec!Q$69)</f>
        <v>0.48587524746909461</v>
      </c>
      <c r="R107" s="335">
        <f>IF(R$69=0,0,R$69/OIS_fec!R$69)</f>
        <v>0.48617443951512118</v>
      </c>
      <c r="S107" s="335">
        <f>IF(S$69=0,0,S$69/OIS_fec!S$69)</f>
        <v>0.48580196794640218</v>
      </c>
      <c r="T107" s="335">
        <f>IF(T$69=0,0,T$69/OIS_fec!T$69)</f>
        <v>0.48510579616699789</v>
      </c>
      <c r="U107" s="335">
        <f>IF(U$69=0,0,U$69/OIS_fec!U$69)</f>
        <v>0.48682920246391481</v>
      </c>
      <c r="V107" s="335">
        <f>IF(V$69=0,0,V$69/OIS_fec!V$69)</f>
        <v>0.48540567411114499</v>
      </c>
      <c r="W107" s="335">
        <f>IF(W$69=0,0,W$69/OIS_fec!W$69)</f>
        <v>0.48821357297335832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SI: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418.23877491104122</v>
      </c>
      <c r="C5" s="225">
        <v>322.67856945119718</v>
      </c>
      <c r="D5" s="225">
        <v>229.32415800389251</v>
      </c>
      <c r="E5" s="225">
        <v>224.85565763816419</v>
      </c>
      <c r="F5" s="225">
        <v>241.459723441938</v>
      </c>
      <c r="G5" s="225">
        <v>303.51563856234372</v>
      </c>
      <c r="H5" s="225">
        <v>360.04597824416783</v>
      </c>
      <c r="I5" s="225">
        <v>245.39166216424169</v>
      </c>
      <c r="J5" s="225">
        <v>263.57282928024853</v>
      </c>
      <c r="K5" s="225">
        <v>226.45676412262509</v>
      </c>
      <c r="L5" s="225">
        <v>187.58578716292271</v>
      </c>
      <c r="M5" s="225">
        <v>155.86852212222769</v>
      </c>
      <c r="N5" s="225">
        <v>156.8521310429434</v>
      </c>
      <c r="O5" s="225">
        <v>140.08862592313329</v>
      </c>
      <c r="P5" s="225">
        <v>135.81844956259619</v>
      </c>
      <c r="Q5" s="225">
        <v>135.76420908379339</v>
      </c>
      <c r="R5" s="225">
        <v>143.8724019652189</v>
      </c>
      <c r="S5" s="225">
        <v>155.6704551657615</v>
      </c>
      <c r="T5" s="225">
        <v>143.04136248639469</v>
      </c>
      <c r="U5" s="225">
        <v>162.4855082460505</v>
      </c>
      <c r="V5" s="225">
        <v>185.32843091884629</v>
      </c>
      <c r="W5" s="225">
        <v>178.5017296822935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7.3814241060755812</v>
      </c>
      <c r="C10" s="262">
        <v>6.2699278601473418</v>
      </c>
      <c r="D10" s="262">
        <v>4.3524734205660938</v>
      </c>
      <c r="E10" s="262">
        <v>4.5392866068660673</v>
      </c>
      <c r="F10" s="262">
        <v>4.6000155169586057</v>
      </c>
      <c r="G10" s="262">
        <v>5.0146806022638097</v>
      </c>
      <c r="H10" s="262">
        <v>5.4626552875644174</v>
      </c>
      <c r="I10" s="262">
        <v>3.751029619812166</v>
      </c>
      <c r="J10" s="262">
        <v>4.2016980442401524</v>
      </c>
      <c r="K10" s="262">
        <v>3.4160552737862662</v>
      </c>
      <c r="L10" s="262">
        <v>2.960769332547835</v>
      </c>
      <c r="M10" s="262">
        <v>2.394498306230302</v>
      </c>
      <c r="N10" s="262">
        <v>2.3312045345312882</v>
      </c>
      <c r="O10" s="262">
        <v>1.966468203957195</v>
      </c>
      <c r="P10" s="262">
        <v>1.8402586466811079</v>
      </c>
      <c r="Q10" s="262">
        <v>1.6934952521502931</v>
      </c>
      <c r="R10" s="262">
        <v>1.7156781987416261</v>
      </c>
      <c r="S10" s="262">
        <v>1.8843969213758569</v>
      </c>
      <c r="T10" s="262">
        <v>1.538895202062049</v>
      </c>
      <c r="U10" s="262">
        <v>1.6913164704790551</v>
      </c>
      <c r="V10" s="262">
        <v>2.409832236617607</v>
      </c>
      <c r="W10" s="262">
        <v>2.0118339075893852</v>
      </c>
      <c r="DA10" s="68" t="s">
        <v>3192</v>
      </c>
    </row>
    <row r="11" spans="1:105" ht="12" customHeight="1" x14ac:dyDescent="0.25">
      <c r="A11" s="37" t="s">
        <v>160</v>
      </c>
      <c r="B11" s="228">
        <v>4.2759931607767552</v>
      </c>
      <c r="C11" s="228">
        <v>2.9094490970168581</v>
      </c>
      <c r="D11" s="228">
        <v>1.623896300512784</v>
      </c>
      <c r="E11" s="228">
        <v>2.0986478904521628</v>
      </c>
      <c r="F11" s="228">
        <v>2.2153286117115321</v>
      </c>
      <c r="G11" s="228">
        <v>2.2172033438872329</v>
      </c>
      <c r="H11" s="228">
        <v>2.836943589409902</v>
      </c>
      <c r="I11" s="228">
        <v>2.012870697705373</v>
      </c>
      <c r="J11" s="228">
        <v>2.3748196524733491</v>
      </c>
      <c r="K11" s="228">
        <v>1.7585829715835879</v>
      </c>
      <c r="L11" s="228">
        <v>1.138446332867759</v>
      </c>
      <c r="M11" s="228">
        <v>0.8744330119615833</v>
      </c>
      <c r="N11" s="228">
        <v>0.79229510371205814</v>
      </c>
      <c r="O11" s="228">
        <v>0.75094627171627815</v>
      </c>
      <c r="P11" s="228">
        <v>0.66418330403647408</v>
      </c>
      <c r="Q11" s="228">
        <v>0.60723630323840139</v>
      </c>
      <c r="R11" s="228">
        <v>0.72491570720004772</v>
      </c>
      <c r="S11" s="228">
        <v>0.75330258799265726</v>
      </c>
      <c r="T11" s="228">
        <v>0.6164883486364956</v>
      </c>
      <c r="U11" s="228">
        <v>0.60192497833163816</v>
      </c>
      <c r="V11" s="228">
        <v>0.76726543505294753</v>
      </c>
      <c r="W11" s="228">
        <v>0.62790120350463785</v>
      </c>
      <c r="DA11" s="69" t="s">
        <v>3193</v>
      </c>
    </row>
    <row r="12" spans="1:105" ht="12" customHeight="1" x14ac:dyDescent="0.25">
      <c r="A12" s="37" t="s">
        <v>162</v>
      </c>
      <c r="B12" s="228">
        <v>3.1054309452988251</v>
      </c>
      <c r="C12" s="228">
        <v>3.3604787631304851</v>
      </c>
      <c r="D12" s="228">
        <v>2.72857712005331</v>
      </c>
      <c r="E12" s="228">
        <v>2.440638716413905</v>
      </c>
      <c r="F12" s="228">
        <v>2.3846869052470741</v>
      </c>
      <c r="G12" s="228">
        <v>2.7974772583765759</v>
      </c>
      <c r="H12" s="228">
        <v>2.6257116981545159</v>
      </c>
      <c r="I12" s="228">
        <v>1.7381589221067919</v>
      </c>
      <c r="J12" s="228">
        <v>1.8268783917668041</v>
      </c>
      <c r="K12" s="228">
        <v>1.657472302202678</v>
      </c>
      <c r="L12" s="228">
        <v>1.822322999680076</v>
      </c>
      <c r="M12" s="228">
        <v>1.5200652942687181</v>
      </c>
      <c r="N12" s="228">
        <v>1.5389094308192299</v>
      </c>
      <c r="O12" s="228">
        <v>1.215521932240917</v>
      </c>
      <c r="P12" s="228">
        <v>1.176075342644634</v>
      </c>
      <c r="Q12" s="228">
        <v>1.086258948911891</v>
      </c>
      <c r="R12" s="228">
        <v>0.99076249154157792</v>
      </c>
      <c r="S12" s="228">
        <v>1.1310943333832</v>
      </c>
      <c r="T12" s="228">
        <v>0.92240685342555351</v>
      </c>
      <c r="U12" s="228">
        <v>1.0893914921474159</v>
      </c>
      <c r="V12" s="228">
        <v>1.6425668015646591</v>
      </c>
      <c r="W12" s="228">
        <v>1.3839327040847469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57.198615101201469</v>
      </c>
      <c r="C16" s="263">
        <v>51.939790926128907</v>
      </c>
      <c r="D16" s="263">
        <v>32.282536379760437</v>
      </c>
      <c r="E16" s="263">
        <v>41.992222283539533</v>
      </c>
      <c r="F16" s="263">
        <v>41.743707002670241</v>
      </c>
      <c r="G16" s="263">
        <v>45.385945021575672</v>
      </c>
      <c r="H16" s="263">
        <v>55.053434957285567</v>
      </c>
      <c r="I16" s="263">
        <v>35.735788449404779</v>
      </c>
      <c r="J16" s="263">
        <v>36.456140267988957</v>
      </c>
      <c r="K16" s="263">
        <v>34.883042376295101</v>
      </c>
      <c r="L16" s="263">
        <v>32.352944119466031</v>
      </c>
      <c r="M16" s="263">
        <v>27.62399267832534</v>
      </c>
      <c r="N16" s="263">
        <v>27.041099946542541</v>
      </c>
      <c r="O16" s="263">
        <v>27.039702118900539</v>
      </c>
      <c r="P16" s="263">
        <v>27.288323771890841</v>
      </c>
      <c r="Q16" s="263">
        <v>26.455831908257839</v>
      </c>
      <c r="R16" s="263">
        <v>28.24494672430917</v>
      </c>
      <c r="S16" s="263">
        <v>30.75437194733129</v>
      </c>
      <c r="T16" s="263">
        <v>27.089530338553271</v>
      </c>
      <c r="U16" s="263">
        <v>30.72690090508577</v>
      </c>
      <c r="V16" s="263">
        <v>36.008691283020013</v>
      </c>
      <c r="W16" s="263">
        <v>36.190541096917791</v>
      </c>
      <c r="DA16" s="70" t="s">
        <v>3198</v>
      </c>
    </row>
    <row r="17" spans="1:105" ht="12" customHeight="1" x14ac:dyDescent="0.25">
      <c r="A17" s="46" t="s">
        <v>30</v>
      </c>
      <c r="B17" s="231">
        <v>4.915665247528068</v>
      </c>
      <c r="C17" s="231">
        <v>6.9914246087258629</v>
      </c>
      <c r="D17" s="231">
        <v>1.046431078169636</v>
      </c>
      <c r="E17" s="231">
        <v>1.2388123505664239</v>
      </c>
      <c r="F17" s="231">
        <v>0</v>
      </c>
      <c r="G17" s="231">
        <v>0.53715342940898947</v>
      </c>
      <c r="H17" s="231">
        <v>0.54594531764044429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0</v>
      </c>
      <c r="C19" s="231">
        <v>0.74845690765327588</v>
      </c>
      <c r="D19" s="231">
        <v>0.61021247277537605</v>
      </c>
      <c r="E19" s="231">
        <v>1.4736433459650491</v>
      </c>
      <c r="F19" s="231">
        <v>1.9080419763178771</v>
      </c>
      <c r="G19" s="231">
        <v>2.3167397073366862</v>
      </c>
      <c r="H19" s="231">
        <v>3.354277199689887</v>
      </c>
      <c r="I19" s="231">
        <v>1.7498903617636961</v>
      </c>
      <c r="J19" s="231">
        <v>1.0483725932454619</v>
      </c>
      <c r="K19" s="231">
        <v>1.371898636590511</v>
      </c>
      <c r="L19" s="231">
        <v>1.933812963357505</v>
      </c>
      <c r="M19" s="231">
        <v>1.065524422027988</v>
      </c>
      <c r="N19" s="231">
        <v>1.0646818422843249</v>
      </c>
      <c r="O19" s="231">
        <v>1.0652818031202109</v>
      </c>
      <c r="P19" s="231">
        <v>2.0457110026423049</v>
      </c>
      <c r="Q19" s="231">
        <v>0.96079810553555223</v>
      </c>
      <c r="R19" s="231">
        <v>1.511821113905647</v>
      </c>
      <c r="S19" s="231">
        <v>1.8273634297027901</v>
      </c>
      <c r="T19" s="231">
        <v>1.728757093353539</v>
      </c>
      <c r="U19" s="231">
        <v>2.9413142357355362</v>
      </c>
      <c r="V19" s="231">
        <v>4.6030188400722407</v>
      </c>
      <c r="W19" s="231">
        <v>3.5250543687714031</v>
      </c>
      <c r="DA19" s="73" t="s">
        <v>3201</v>
      </c>
    </row>
    <row r="20" spans="1:105" ht="12" customHeight="1" x14ac:dyDescent="0.25">
      <c r="A20" s="46" t="s">
        <v>160</v>
      </c>
      <c r="B20" s="231">
        <v>27.912066356550671</v>
      </c>
      <c r="C20" s="231">
        <v>24.23050935778155</v>
      </c>
      <c r="D20" s="231">
        <v>14.818882661699369</v>
      </c>
      <c r="E20" s="231">
        <v>16.32481548004678</v>
      </c>
      <c r="F20" s="231">
        <v>17.007424572029169</v>
      </c>
      <c r="G20" s="231">
        <v>18.456158290145929</v>
      </c>
      <c r="H20" s="231">
        <v>21.601209994616671</v>
      </c>
      <c r="I20" s="231">
        <v>17.322907892918831</v>
      </c>
      <c r="J20" s="231">
        <v>19.212571620524692</v>
      </c>
      <c r="K20" s="231">
        <v>14.398627522810401</v>
      </c>
      <c r="L20" s="231">
        <v>10.38728379305072</v>
      </c>
      <c r="M20" s="231">
        <v>8.5155869768229042</v>
      </c>
      <c r="N20" s="231">
        <v>7.1786795299859074</v>
      </c>
      <c r="O20" s="231">
        <v>7.5597002917357878</v>
      </c>
      <c r="P20" s="231">
        <v>6.8996534214471383</v>
      </c>
      <c r="Q20" s="231">
        <v>6.1852801198703258</v>
      </c>
      <c r="R20" s="231">
        <v>6.8655264253132673</v>
      </c>
      <c r="S20" s="231">
        <v>6.9194456126326616</v>
      </c>
      <c r="T20" s="231">
        <v>5.3483931476557958</v>
      </c>
      <c r="U20" s="231">
        <v>5.8493831214014884</v>
      </c>
      <c r="V20" s="231">
        <v>5.8142560586274072</v>
      </c>
      <c r="W20" s="231">
        <v>6.262762644698058</v>
      </c>
      <c r="DA20" s="73" t="s">
        <v>3202</v>
      </c>
    </row>
    <row r="21" spans="1:105" ht="12" customHeight="1" x14ac:dyDescent="0.25">
      <c r="A21" s="46" t="s">
        <v>70</v>
      </c>
      <c r="B21" s="231">
        <v>10.08047104651436</v>
      </c>
      <c r="C21" s="231">
        <v>1.5682538044184731</v>
      </c>
      <c r="D21" s="231">
        <v>1.2785880150857061</v>
      </c>
      <c r="E21" s="231">
        <v>0.96151349610525461</v>
      </c>
      <c r="F21" s="231">
        <v>0.93657588486679177</v>
      </c>
      <c r="G21" s="231">
        <v>0.85791389375066396</v>
      </c>
      <c r="H21" s="231">
        <v>0.88334682300346679</v>
      </c>
      <c r="I21" s="231">
        <v>0</v>
      </c>
      <c r="J21" s="231">
        <v>0</v>
      </c>
      <c r="K21" s="231">
        <v>0.91127315038599843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3203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3.038915880037631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0.47401200001452259</v>
      </c>
      <c r="T22" s="231">
        <v>0.55780475573108501</v>
      </c>
      <c r="U22" s="231">
        <v>0.61698247816235641</v>
      </c>
      <c r="V22" s="231">
        <v>0.47002619396736861</v>
      </c>
      <c r="W22" s="231">
        <v>0.41887985699597652</v>
      </c>
      <c r="DA22" s="73" t="s">
        <v>3204</v>
      </c>
    </row>
    <row r="23" spans="1:105" ht="12" customHeight="1" x14ac:dyDescent="0.25">
      <c r="A23" s="46" t="s">
        <v>162</v>
      </c>
      <c r="B23" s="231">
        <v>14.29041245060837</v>
      </c>
      <c r="C23" s="231">
        <v>18.40114624754974</v>
      </c>
      <c r="D23" s="231">
        <v>14.52842215203035</v>
      </c>
      <c r="E23" s="231">
        <v>21.99343761085602</v>
      </c>
      <c r="F23" s="231">
        <v>21.89166456945641</v>
      </c>
      <c r="G23" s="231">
        <v>23.217979700933402</v>
      </c>
      <c r="H23" s="231">
        <v>25.62973974229747</v>
      </c>
      <c r="I23" s="231">
        <v>16.662990194722251</v>
      </c>
      <c r="J23" s="231">
        <v>16.195196054218808</v>
      </c>
      <c r="K23" s="231">
        <v>18.201243066508191</v>
      </c>
      <c r="L23" s="231">
        <v>20.03184736305781</v>
      </c>
      <c r="M23" s="231">
        <v>18.04288127947445</v>
      </c>
      <c r="N23" s="231">
        <v>18.797738574272309</v>
      </c>
      <c r="O23" s="231">
        <v>18.414720024044541</v>
      </c>
      <c r="P23" s="231">
        <v>18.342959347801401</v>
      </c>
      <c r="Q23" s="231">
        <v>19.309753682851959</v>
      </c>
      <c r="R23" s="231">
        <v>19.86759918509026</v>
      </c>
      <c r="S23" s="231">
        <v>21.533550904981311</v>
      </c>
      <c r="T23" s="231">
        <v>19.454575341812848</v>
      </c>
      <c r="U23" s="231">
        <v>21.319221069786391</v>
      </c>
      <c r="V23" s="231">
        <v>25.121390190353001</v>
      </c>
      <c r="W23" s="231">
        <v>25.983844226452359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220.53352925977541</v>
      </c>
      <c r="C27" s="263">
        <f t="shared" si="0"/>
        <v>168.09345542645599</v>
      </c>
      <c r="D27" s="263">
        <f t="shared" si="0"/>
        <v>122.4617770525017</v>
      </c>
      <c r="E27" s="263">
        <f t="shared" si="0"/>
        <v>114.4229197423639</v>
      </c>
      <c r="F27" s="263">
        <f t="shared" si="0"/>
        <v>123.2215738583979</v>
      </c>
      <c r="G27" s="263">
        <f t="shared" si="0"/>
        <v>156.67741748128211</v>
      </c>
      <c r="H27" s="263">
        <f t="shared" si="0"/>
        <v>184.3986055545918</v>
      </c>
      <c r="I27" s="263">
        <f t="shared" si="0"/>
        <v>128.30036211092599</v>
      </c>
      <c r="J27" s="263">
        <f t="shared" si="0"/>
        <v>136.57947230026841</v>
      </c>
      <c r="K27" s="263">
        <f t="shared" si="0"/>
        <v>115.36237033149121</v>
      </c>
      <c r="L27" s="263">
        <f t="shared" si="0"/>
        <v>96.02874036573688</v>
      </c>
      <c r="M27" s="263">
        <f t="shared" si="0"/>
        <v>80.607359524147768</v>
      </c>
      <c r="N27" s="263">
        <f t="shared" si="0"/>
        <v>80.266964632028078</v>
      </c>
      <c r="O27" s="263">
        <f t="shared" si="0"/>
        <v>70.580947268553643</v>
      </c>
      <c r="P27" s="263">
        <f t="shared" si="0"/>
        <v>68.188974695340463</v>
      </c>
      <c r="Q27" s="263">
        <f t="shared" si="0"/>
        <v>68.1870566351636</v>
      </c>
      <c r="R27" s="263">
        <f t="shared" si="0"/>
        <v>71.461315230634611</v>
      </c>
      <c r="S27" s="263">
        <f t="shared" si="0"/>
        <v>77.506658627511101</v>
      </c>
      <c r="T27" s="263">
        <f t="shared" si="0"/>
        <v>71.407892513597261</v>
      </c>
      <c r="U27" s="263">
        <f t="shared" si="0"/>
        <v>81.271394860386039</v>
      </c>
      <c r="V27" s="263">
        <f t="shared" si="0"/>
        <v>92.670307156549129</v>
      </c>
      <c r="W27" s="263">
        <f t="shared" si="0"/>
        <v>87.646291768232913</v>
      </c>
      <c r="DA27" s="70"/>
    </row>
    <row r="28" spans="1:105" ht="12" customHeight="1" x14ac:dyDescent="0.25">
      <c r="A28" s="60" t="s">
        <v>3072</v>
      </c>
      <c r="B28" s="264">
        <v>220.53352925977541</v>
      </c>
      <c r="C28" s="264">
        <v>168.09345542645599</v>
      </c>
      <c r="D28" s="264">
        <v>122.4617770525017</v>
      </c>
      <c r="E28" s="264">
        <v>114.4229197423639</v>
      </c>
      <c r="F28" s="264">
        <v>123.2215738583979</v>
      </c>
      <c r="G28" s="264">
        <v>156.67741748128211</v>
      </c>
      <c r="H28" s="264">
        <v>184.3986055545918</v>
      </c>
      <c r="I28" s="264">
        <v>128.30036211092599</v>
      </c>
      <c r="J28" s="264">
        <v>136.57947230026841</v>
      </c>
      <c r="K28" s="264">
        <v>115.36237033149121</v>
      </c>
      <c r="L28" s="264">
        <v>96.02874036573688</v>
      </c>
      <c r="M28" s="264">
        <v>80.607359524147768</v>
      </c>
      <c r="N28" s="264">
        <v>80.266964632028078</v>
      </c>
      <c r="O28" s="264">
        <v>70.580947268553643</v>
      </c>
      <c r="P28" s="264">
        <v>68.188974695340463</v>
      </c>
      <c r="Q28" s="264">
        <v>68.1870566351636</v>
      </c>
      <c r="R28" s="264">
        <v>71.461315230634611</v>
      </c>
      <c r="S28" s="264">
        <v>77.506658627511101</v>
      </c>
      <c r="T28" s="264">
        <v>71.407892513597261</v>
      </c>
      <c r="U28" s="264">
        <v>81.271394860386039</v>
      </c>
      <c r="V28" s="264">
        <v>92.670307156549129</v>
      </c>
      <c r="W28" s="264">
        <v>87.646291768232913</v>
      </c>
      <c r="DA28" s="72" t="s">
        <v>3209</v>
      </c>
    </row>
    <row r="29" spans="1:105" ht="12" customHeight="1" x14ac:dyDescent="0.25">
      <c r="A29" s="59" t="s">
        <v>30</v>
      </c>
      <c r="B29" s="232">
        <v>14.8174396619655</v>
      </c>
      <c r="C29" s="232">
        <v>17.03071933303811</v>
      </c>
      <c r="D29" s="232">
        <v>3.374703487493369</v>
      </c>
      <c r="E29" s="232">
        <v>2.2217147094240559</v>
      </c>
      <c r="F29" s="232">
        <v>0</v>
      </c>
      <c r="G29" s="232">
        <v>1.147575602617118</v>
      </c>
      <c r="H29" s="232">
        <v>1.1163230434543889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25">
      <c r="A30" s="59" t="s">
        <v>33</v>
      </c>
      <c r="B30" s="232">
        <v>0</v>
      </c>
      <c r="C30" s="232">
        <v>1.823199167621371</v>
      </c>
      <c r="D30" s="232">
        <v>1.9679138004855641</v>
      </c>
      <c r="E30" s="232">
        <v>4.0747434826269027</v>
      </c>
      <c r="F30" s="232">
        <v>6.6261141436591506</v>
      </c>
      <c r="G30" s="232">
        <v>9.2055857621857342</v>
      </c>
      <c r="H30" s="232">
        <v>14.13622257110614</v>
      </c>
      <c r="I30" s="232">
        <v>6.5666626516589233</v>
      </c>
      <c r="J30" s="232">
        <v>4.7632888470388206</v>
      </c>
      <c r="K30" s="232">
        <v>4.0328961288176899</v>
      </c>
      <c r="L30" s="232">
        <v>6.3750208680520251</v>
      </c>
      <c r="M30" s="232">
        <v>4.745909858640009</v>
      </c>
      <c r="N30" s="232">
        <v>4.7467524384488042</v>
      </c>
      <c r="O30" s="232">
        <v>4.7461524777252331</v>
      </c>
      <c r="P30" s="232">
        <v>6.2584782125279714</v>
      </c>
      <c r="Q30" s="232">
        <v>1.5320774755673121</v>
      </c>
      <c r="R30" s="232">
        <v>3.885275377604545</v>
      </c>
      <c r="S30" s="232">
        <v>5.050702668018646</v>
      </c>
      <c r="T30" s="232">
        <v>5.3964860710084501</v>
      </c>
      <c r="U30" s="232">
        <v>10.23674703249752</v>
      </c>
      <c r="V30" s="232">
        <v>14.670866757012909</v>
      </c>
      <c r="W30" s="232">
        <v>9.2453539020288229</v>
      </c>
      <c r="DA30" s="71" t="s">
        <v>3211</v>
      </c>
    </row>
    <row r="31" spans="1:105" ht="12" customHeight="1" x14ac:dyDescent="0.25">
      <c r="A31" s="59" t="s">
        <v>160</v>
      </c>
      <c r="B31" s="232">
        <v>116.6553397376596</v>
      </c>
      <c r="C31" s="232">
        <v>94.109547343236386</v>
      </c>
      <c r="D31" s="232">
        <v>62.606376419684914</v>
      </c>
      <c r="E31" s="232">
        <v>65.691830936243477</v>
      </c>
      <c r="F31" s="232">
        <v>72.332107487475909</v>
      </c>
      <c r="G31" s="232">
        <v>81.264244705958916</v>
      </c>
      <c r="H31" s="232">
        <v>98.425399244903787</v>
      </c>
      <c r="I31" s="232">
        <v>75.397176881137867</v>
      </c>
      <c r="J31" s="232">
        <v>85.806233518954727</v>
      </c>
      <c r="K31" s="232">
        <v>66.852922184846349</v>
      </c>
      <c r="L31" s="232">
        <v>44.129035187514283</v>
      </c>
      <c r="M31" s="232">
        <v>33.658650493935468</v>
      </c>
      <c r="N31" s="232">
        <v>29.047936455418281</v>
      </c>
      <c r="O31" s="232">
        <v>29.43385727003308</v>
      </c>
      <c r="P31" s="232">
        <v>26.051368806955249</v>
      </c>
      <c r="Q31" s="232">
        <v>25.70423031937726</v>
      </c>
      <c r="R31" s="232">
        <v>28.3526210036561</v>
      </c>
      <c r="S31" s="232">
        <v>29.027459296336261</v>
      </c>
      <c r="T31" s="232">
        <v>24.760310466562881</v>
      </c>
      <c r="U31" s="232">
        <v>24.741109237695039</v>
      </c>
      <c r="V31" s="232">
        <v>24.009568433086638</v>
      </c>
      <c r="W31" s="232">
        <v>29.432532220402141</v>
      </c>
      <c r="DA31" s="71" t="s">
        <v>3212</v>
      </c>
    </row>
    <row r="32" spans="1:105" ht="12" customHeight="1" x14ac:dyDescent="0.25">
      <c r="A32" s="59" t="s">
        <v>70</v>
      </c>
      <c r="B32" s="232">
        <v>42.222721825711332</v>
      </c>
      <c r="C32" s="232">
        <v>3.820178558842771</v>
      </c>
      <c r="D32" s="232">
        <v>4.1234014581488569</v>
      </c>
      <c r="E32" s="232">
        <v>1.724400533002479</v>
      </c>
      <c r="F32" s="232">
        <v>1.7505052891062161</v>
      </c>
      <c r="G32" s="232">
        <v>1.832848865356308</v>
      </c>
      <c r="H32" s="232">
        <v>1.806225609082766</v>
      </c>
      <c r="I32" s="232">
        <v>0</v>
      </c>
      <c r="J32" s="232">
        <v>0</v>
      </c>
      <c r="K32" s="232">
        <v>1.830043366318046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3213</v>
      </c>
    </row>
    <row r="33" spans="1:105" ht="12" customHeight="1" x14ac:dyDescent="0.25">
      <c r="A33" s="59" t="s">
        <v>162</v>
      </c>
      <c r="B33" s="232">
        <v>46.838028034438977</v>
      </c>
      <c r="C33" s="232">
        <v>51.309811023717337</v>
      </c>
      <c r="D33" s="232">
        <v>50.389381886689002</v>
      </c>
      <c r="E33" s="232">
        <v>40.710230081066953</v>
      </c>
      <c r="F33" s="232">
        <v>42.512846938156663</v>
      </c>
      <c r="G33" s="232">
        <v>63.227162545163992</v>
      </c>
      <c r="H33" s="232">
        <v>68.914435086044747</v>
      </c>
      <c r="I33" s="232">
        <v>46.336522578129212</v>
      </c>
      <c r="J33" s="232">
        <v>46.009949934274829</v>
      </c>
      <c r="K33" s="232">
        <v>42.646508651509137</v>
      </c>
      <c r="L33" s="232">
        <v>45.524684310170578</v>
      </c>
      <c r="M33" s="232">
        <v>42.202799171572273</v>
      </c>
      <c r="N33" s="232">
        <v>46.472275738160967</v>
      </c>
      <c r="O33" s="232">
        <v>36.400937520795338</v>
      </c>
      <c r="P33" s="232">
        <v>35.879127675857248</v>
      </c>
      <c r="Q33" s="232">
        <v>40.950748840219021</v>
      </c>
      <c r="R33" s="232">
        <v>39.223418849373971</v>
      </c>
      <c r="S33" s="232">
        <v>43.428496663156203</v>
      </c>
      <c r="T33" s="232">
        <v>41.25109597602593</v>
      </c>
      <c r="U33" s="232">
        <v>46.293538590193471</v>
      </c>
      <c r="V33" s="232">
        <v>53.989871966449577</v>
      </c>
      <c r="W33" s="232">
        <v>48.968405645801937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13.484758251499057</v>
      </c>
      <c r="C35" s="263">
        <f t="shared" si="1"/>
        <v>16.372939135630801</v>
      </c>
      <c r="D35" s="263">
        <f t="shared" si="1"/>
        <v>10.597607537325654</v>
      </c>
      <c r="E35" s="263">
        <f t="shared" si="1"/>
        <v>13.911233537550544</v>
      </c>
      <c r="F35" s="263">
        <f t="shared" si="1"/>
        <v>13.073848385205306</v>
      </c>
      <c r="G35" s="263">
        <f t="shared" si="1"/>
        <v>12.88633043047432</v>
      </c>
      <c r="H35" s="263">
        <f t="shared" si="1"/>
        <v>13.149028172566489</v>
      </c>
      <c r="I35" s="263">
        <f t="shared" si="1"/>
        <v>10.256967246918126</v>
      </c>
      <c r="J35" s="263">
        <f t="shared" si="1"/>
        <v>9.3292876757403249</v>
      </c>
      <c r="K35" s="263">
        <f t="shared" si="1"/>
        <v>8.7623861360494022</v>
      </c>
      <c r="L35" s="263">
        <f t="shared" si="1"/>
        <v>9.7217134220659815</v>
      </c>
      <c r="M35" s="263">
        <f t="shared" si="1"/>
        <v>8.5033182501668296</v>
      </c>
      <c r="N35" s="263">
        <f t="shared" si="1"/>
        <v>7.4577091271949509</v>
      </c>
      <c r="O35" s="263">
        <f t="shared" si="1"/>
        <v>7.7703613385945154</v>
      </c>
      <c r="P35" s="263">
        <f t="shared" si="1"/>
        <v>7.947301464784136</v>
      </c>
      <c r="Q35" s="263">
        <f t="shared" si="1"/>
        <v>7.420145113543704</v>
      </c>
      <c r="R35" s="263">
        <f t="shared" si="1"/>
        <v>7.5739846376776541</v>
      </c>
      <c r="S35" s="263">
        <f t="shared" si="1"/>
        <v>8.3246570154255828</v>
      </c>
      <c r="T35" s="263">
        <f t="shared" si="1"/>
        <v>7.0320918437383559</v>
      </c>
      <c r="U35" s="263">
        <f t="shared" si="1"/>
        <v>7.555839130405813</v>
      </c>
      <c r="V35" s="263">
        <f t="shared" si="1"/>
        <v>8.7315404589147505</v>
      </c>
      <c r="W35" s="263">
        <f t="shared" si="1"/>
        <v>9.5794550193567076</v>
      </c>
      <c r="DA35" s="70"/>
    </row>
    <row r="36" spans="1:105" ht="12" customHeight="1" x14ac:dyDescent="0.25">
      <c r="A36" s="60" t="s">
        <v>3082</v>
      </c>
      <c r="B36" s="264">
        <v>9.4791906089363334</v>
      </c>
      <c r="C36" s="264">
        <v>10.751177731052911</v>
      </c>
      <c r="D36" s="264">
        <v>7.5970415010977463</v>
      </c>
      <c r="E36" s="264">
        <v>8.1341154141361187</v>
      </c>
      <c r="F36" s="264">
        <v>7.775129666544462</v>
      </c>
      <c r="G36" s="264">
        <v>8.0730694102907226</v>
      </c>
      <c r="H36" s="264">
        <v>8.102003960065506</v>
      </c>
      <c r="I36" s="264">
        <v>6.8471536331341563</v>
      </c>
      <c r="J36" s="264">
        <v>6.278957788937225</v>
      </c>
      <c r="K36" s="264">
        <v>5.3616672554365099</v>
      </c>
      <c r="L36" s="264">
        <v>5.8077404913288166</v>
      </c>
      <c r="M36" s="264">
        <v>5.1322149290226058</v>
      </c>
      <c r="N36" s="264">
        <v>4.3898285119717881</v>
      </c>
      <c r="O36" s="264">
        <v>4.3749286321644929</v>
      </c>
      <c r="P36" s="264">
        <v>4.4094086724023303</v>
      </c>
      <c r="Q36" s="264">
        <v>4.1250653806601072</v>
      </c>
      <c r="R36" s="264">
        <v>4.10002229191495</v>
      </c>
      <c r="S36" s="264">
        <v>4.5057919970483136</v>
      </c>
      <c r="T36" s="264">
        <v>3.68969263832245</v>
      </c>
      <c r="U36" s="264">
        <v>3.9700765975644599</v>
      </c>
      <c r="V36" s="264">
        <v>4.5256993870316302</v>
      </c>
      <c r="W36" s="264">
        <v>4.8521769027896866</v>
      </c>
      <c r="DA36" s="72" t="s">
        <v>3216</v>
      </c>
    </row>
    <row r="37" spans="1:105" ht="12" customHeight="1" x14ac:dyDescent="0.25">
      <c r="A37" s="59" t="s">
        <v>30</v>
      </c>
      <c r="B37" s="232">
        <v>2.1485287509849988</v>
      </c>
      <c r="C37" s="232">
        <v>2.469454303290525</v>
      </c>
      <c r="D37" s="232">
        <v>0.48933200568653851</v>
      </c>
      <c r="E37" s="232">
        <v>0.32214863286648809</v>
      </c>
      <c r="F37" s="232">
        <v>0</v>
      </c>
      <c r="G37" s="232">
        <v>0.16639846237948211</v>
      </c>
      <c r="H37" s="232">
        <v>0.16186684130088649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0</v>
      </c>
      <c r="C38" s="232">
        <v>0.26436387930509891</v>
      </c>
      <c r="D38" s="232">
        <v>0.28534750107040668</v>
      </c>
      <c r="E38" s="232">
        <v>0.23866382545134729</v>
      </c>
      <c r="F38" s="232">
        <v>0.24227682651168919</v>
      </c>
      <c r="G38" s="232">
        <v>0.25367350178119508</v>
      </c>
      <c r="H38" s="232">
        <v>0.24998873825519941</v>
      </c>
      <c r="I38" s="232">
        <v>0.26112052541736558</v>
      </c>
      <c r="J38" s="232">
        <v>0</v>
      </c>
      <c r="K38" s="232">
        <v>0.24189684742255299</v>
      </c>
      <c r="L38" s="232">
        <v>0.23682300620225111</v>
      </c>
      <c r="M38" s="232">
        <v>0</v>
      </c>
      <c r="N38" s="232">
        <v>0</v>
      </c>
      <c r="O38" s="232">
        <v>0</v>
      </c>
      <c r="P38" s="232">
        <v>0.22175996195215031</v>
      </c>
      <c r="Q38" s="232">
        <v>0.2221512339572603</v>
      </c>
      <c r="R38" s="232">
        <v>0.2169304293677155</v>
      </c>
      <c r="S38" s="232">
        <v>0.25225882445524228</v>
      </c>
      <c r="T38" s="232">
        <v>0.21182409727136681</v>
      </c>
      <c r="U38" s="232">
        <v>0.26746931942305308</v>
      </c>
      <c r="V38" s="232">
        <v>0.44338530503672469</v>
      </c>
      <c r="W38" s="232">
        <v>0.46002365835243081</v>
      </c>
      <c r="DA38" s="71" t="s">
        <v>3218</v>
      </c>
    </row>
    <row r="39" spans="1:105" ht="12" customHeight="1" x14ac:dyDescent="0.25">
      <c r="A39" s="59" t="s">
        <v>160</v>
      </c>
      <c r="B39" s="232">
        <v>1.7102912945600479</v>
      </c>
      <c r="C39" s="232">
        <v>2.1487871860393319</v>
      </c>
      <c r="D39" s="232">
        <v>0.87546552808062539</v>
      </c>
      <c r="E39" s="232">
        <v>1.723912540202819</v>
      </c>
      <c r="F39" s="232">
        <v>1.502235153339273</v>
      </c>
      <c r="G39" s="232">
        <v>1.5721556299900781</v>
      </c>
      <c r="H39" s="232">
        <v>1.5417740957041031</v>
      </c>
      <c r="I39" s="232">
        <v>1.105438942704964</v>
      </c>
      <c r="J39" s="232">
        <v>0.8334902882201497</v>
      </c>
      <c r="K39" s="232">
        <v>0.25574707055704887</v>
      </c>
      <c r="L39" s="232">
        <v>0.75189903431618943</v>
      </c>
      <c r="M39" s="232">
        <v>0.76057821183451235</v>
      </c>
      <c r="N39" s="232">
        <v>0.49707671136683368</v>
      </c>
      <c r="O39" s="232">
        <v>0.47845886712442848</v>
      </c>
      <c r="P39" s="232">
        <v>0.47244176000068089</v>
      </c>
      <c r="Q39" s="232">
        <v>0.23701005689656909</v>
      </c>
      <c r="R39" s="232">
        <v>0.23193707325199711</v>
      </c>
      <c r="S39" s="232">
        <v>0.31983277597421911</v>
      </c>
      <c r="T39" s="232">
        <v>0.26411382744469819</v>
      </c>
      <c r="U39" s="232">
        <v>0.27262975992236821</v>
      </c>
      <c r="V39" s="232">
        <v>0.2433178285349088</v>
      </c>
      <c r="W39" s="232">
        <v>0.21671398864434799</v>
      </c>
      <c r="DA39" s="71" t="s">
        <v>3219</v>
      </c>
    </row>
    <row r="40" spans="1:105" ht="12" customHeight="1" x14ac:dyDescent="0.25">
      <c r="A40" s="59" t="s">
        <v>70</v>
      </c>
      <c r="B40" s="232">
        <v>0.58782747652509182</v>
      </c>
      <c r="C40" s="232">
        <v>0.55392589103220191</v>
      </c>
      <c r="D40" s="232">
        <v>0.59789321143158425</v>
      </c>
      <c r="E40" s="232">
        <v>0.25003807728535948</v>
      </c>
      <c r="F40" s="232">
        <v>0.25382326692040119</v>
      </c>
      <c r="G40" s="232">
        <v>0.26576308547666477</v>
      </c>
      <c r="H40" s="232">
        <v>0.26190271331700121</v>
      </c>
      <c r="I40" s="232">
        <v>0</v>
      </c>
      <c r="J40" s="232">
        <v>0</v>
      </c>
      <c r="K40" s="232">
        <v>0.26535628811611672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3220</v>
      </c>
    </row>
    <row r="41" spans="1:105" ht="12" customHeight="1" x14ac:dyDescent="0.25">
      <c r="A41" s="59" t="s">
        <v>162</v>
      </c>
      <c r="B41" s="232">
        <v>5.0325430868661947</v>
      </c>
      <c r="C41" s="232">
        <v>5.3146464713857506</v>
      </c>
      <c r="D41" s="232">
        <v>5.3490032548285917</v>
      </c>
      <c r="E41" s="232">
        <v>5.5993523383301058</v>
      </c>
      <c r="F41" s="232">
        <v>5.7767944197730987</v>
      </c>
      <c r="G41" s="232">
        <v>5.8150787306633029</v>
      </c>
      <c r="H41" s="232">
        <v>5.8864715714883147</v>
      </c>
      <c r="I41" s="232">
        <v>5.4805941650118264</v>
      </c>
      <c r="J41" s="232">
        <v>5.4454675007170756</v>
      </c>
      <c r="K41" s="232">
        <v>4.5986670493407908</v>
      </c>
      <c r="L41" s="232">
        <v>4.8190184508103764</v>
      </c>
      <c r="M41" s="232">
        <v>4.3716367171880934</v>
      </c>
      <c r="N41" s="232">
        <v>3.892751800604954</v>
      </c>
      <c r="O41" s="232">
        <v>3.8964697650400639</v>
      </c>
      <c r="P41" s="232">
        <v>3.7152069504494989</v>
      </c>
      <c r="Q41" s="232">
        <v>3.6659040898062778</v>
      </c>
      <c r="R41" s="232">
        <v>3.6511547892952372</v>
      </c>
      <c r="S41" s="232">
        <v>3.933700396618852</v>
      </c>
      <c r="T41" s="232">
        <v>3.2137547136063849</v>
      </c>
      <c r="U41" s="232">
        <v>3.429977518219038</v>
      </c>
      <c r="V41" s="232">
        <v>3.8389962534599968</v>
      </c>
      <c r="W41" s="232">
        <v>4.1754392557929094</v>
      </c>
      <c r="DA41" s="71" t="s">
        <v>3221</v>
      </c>
    </row>
    <row r="42" spans="1:105" ht="12" customHeight="1" x14ac:dyDescent="0.25">
      <c r="A42" s="60" t="s">
        <v>3089</v>
      </c>
      <c r="B42" s="264">
        <v>4.005567642562724</v>
      </c>
      <c r="C42" s="264">
        <v>5.6217614045778896</v>
      </c>
      <c r="D42" s="264">
        <v>3.000566036227907</v>
      </c>
      <c r="E42" s="264">
        <v>5.7771181234144251</v>
      </c>
      <c r="F42" s="264">
        <v>5.2987187186608447</v>
      </c>
      <c r="G42" s="264">
        <v>4.8132610201835986</v>
      </c>
      <c r="H42" s="264">
        <v>5.0470242125009834</v>
      </c>
      <c r="I42" s="264">
        <v>3.4098136137839692</v>
      </c>
      <c r="J42" s="264">
        <v>3.050329886803099</v>
      </c>
      <c r="K42" s="264">
        <v>3.4007188806128918</v>
      </c>
      <c r="L42" s="264">
        <v>3.913972930737164</v>
      </c>
      <c r="M42" s="264">
        <v>3.3711033211442238</v>
      </c>
      <c r="N42" s="264">
        <v>3.0678806152231628</v>
      </c>
      <c r="O42" s="264">
        <v>3.395432706430022</v>
      </c>
      <c r="P42" s="264">
        <v>3.5378927923818062</v>
      </c>
      <c r="Q42" s="264">
        <v>3.2950797328835968</v>
      </c>
      <c r="R42" s="264">
        <v>3.473962345762704</v>
      </c>
      <c r="S42" s="264">
        <v>3.8188650183772701</v>
      </c>
      <c r="T42" s="264">
        <v>3.342399205415906</v>
      </c>
      <c r="U42" s="264">
        <v>3.5857625328413532</v>
      </c>
      <c r="V42" s="264">
        <v>4.2058410718831212</v>
      </c>
      <c r="W42" s="264">
        <v>4.7272781165670201</v>
      </c>
      <c r="DA42" s="72" t="s">
        <v>3222</v>
      </c>
    </row>
    <row r="43" spans="1:105" ht="12" customHeight="1" x14ac:dyDescent="0.25">
      <c r="A43" s="64" t="s">
        <v>30</v>
      </c>
      <c r="B43" s="231">
        <v>0.90789156997729281</v>
      </c>
      <c r="C43" s="231">
        <v>1.2912708951420031</v>
      </c>
      <c r="D43" s="231">
        <v>0.1932690503915436</v>
      </c>
      <c r="E43" s="231">
        <v>0.22880062681822991</v>
      </c>
      <c r="F43" s="231">
        <v>0</v>
      </c>
      <c r="G43" s="231">
        <v>9.9208763369322495E-2</v>
      </c>
      <c r="H43" s="231">
        <v>0.1008325682477231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</v>
      </c>
      <c r="C45" s="231">
        <v>0.13823514880135301</v>
      </c>
      <c r="D45" s="231">
        <v>0.1127022960333507</v>
      </c>
      <c r="E45" s="231">
        <v>0.16950695204327029</v>
      </c>
      <c r="F45" s="231">
        <v>0.1651106554864416</v>
      </c>
      <c r="G45" s="231">
        <v>0.15124319090091051</v>
      </c>
      <c r="H45" s="231">
        <v>0.15572680796571231</v>
      </c>
      <c r="I45" s="231">
        <v>0.1300353942838296</v>
      </c>
      <c r="J45" s="231">
        <v>0</v>
      </c>
      <c r="K45" s="231">
        <v>0.1534267489942622</v>
      </c>
      <c r="L45" s="231">
        <v>0.15960059459187889</v>
      </c>
      <c r="M45" s="231">
        <v>0</v>
      </c>
      <c r="N45" s="231">
        <v>0</v>
      </c>
      <c r="O45" s="231">
        <v>0</v>
      </c>
      <c r="P45" s="231">
        <v>0.177929293771251</v>
      </c>
      <c r="Q45" s="231">
        <v>0.1774531943371313</v>
      </c>
      <c r="R45" s="231">
        <v>0.18380586485094461</v>
      </c>
      <c r="S45" s="231">
        <v>0.21380090357481449</v>
      </c>
      <c r="T45" s="231">
        <v>0.1918044312031246</v>
      </c>
      <c r="U45" s="231">
        <v>0.24006244808036581</v>
      </c>
      <c r="V45" s="231">
        <v>0.41195821591380949</v>
      </c>
      <c r="W45" s="231">
        <v>0.44813855730847552</v>
      </c>
      <c r="DA45" s="73" t="s">
        <v>3225</v>
      </c>
    </row>
    <row r="46" spans="1:105" ht="12" customHeight="1" x14ac:dyDescent="0.25">
      <c r="A46" s="64" t="s">
        <v>160</v>
      </c>
      <c r="B46" s="231">
        <v>0.7227080614233119</v>
      </c>
      <c r="C46" s="231">
        <v>1.123594937346869</v>
      </c>
      <c r="D46" s="231">
        <v>0.34577830449754371</v>
      </c>
      <c r="E46" s="231">
        <v>1.2243797723694849</v>
      </c>
      <c r="F46" s="231">
        <v>1.0237670454654699</v>
      </c>
      <c r="G46" s="231">
        <v>0.93733808380831529</v>
      </c>
      <c r="H46" s="231">
        <v>0.96042549838034175</v>
      </c>
      <c r="I46" s="231">
        <v>0.55049747062809806</v>
      </c>
      <c r="J46" s="231">
        <v>0.40491120054947571</v>
      </c>
      <c r="K46" s="231">
        <v>0.162211463350869</v>
      </c>
      <c r="L46" s="231">
        <v>0.50672244590729609</v>
      </c>
      <c r="M46" s="231">
        <v>0.49958697586999762</v>
      </c>
      <c r="N46" s="231">
        <v>0.34738760362103838</v>
      </c>
      <c r="O46" s="231">
        <v>0.37133746003805868</v>
      </c>
      <c r="P46" s="231">
        <v>0.37906404729229748</v>
      </c>
      <c r="Q46" s="231">
        <v>0.18932234107874921</v>
      </c>
      <c r="R46" s="231">
        <v>0.1965210434715749</v>
      </c>
      <c r="S46" s="231">
        <v>0.27107292140839201</v>
      </c>
      <c r="T46" s="231">
        <v>0.2391522168557271</v>
      </c>
      <c r="U46" s="231">
        <v>0.2446941119366573</v>
      </c>
      <c r="V46" s="231">
        <v>0.22607149448708239</v>
      </c>
      <c r="W46" s="231">
        <v>0.21111499910128539</v>
      </c>
      <c r="DA46" s="73" t="s">
        <v>3226</v>
      </c>
    </row>
    <row r="47" spans="1:105" ht="12" customHeight="1" x14ac:dyDescent="0.25">
      <c r="A47" s="64" t="s">
        <v>70</v>
      </c>
      <c r="B47" s="231">
        <v>0.2483949122363325</v>
      </c>
      <c r="C47" s="231">
        <v>0.28964633206712692</v>
      </c>
      <c r="D47" s="231">
        <v>0.23614693473158099</v>
      </c>
      <c r="E47" s="231">
        <v>0.17758532234723151</v>
      </c>
      <c r="F47" s="231">
        <v>0.17297950688203961</v>
      </c>
      <c r="G47" s="231">
        <v>0.15845114601615781</v>
      </c>
      <c r="H47" s="231">
        <v>0.16314844351420449</v>
      </c>
      <c r="I47" s="231">
        <v>0</v>
      </c>
      <c r="J47" s="231">
        <v>0</v>
      </c>
      <c r="K47" s="231">
        <v>0.16830625551610531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1.422390577113655E-3</v>
      </c>
      <c r="U48" s="231">
        <v>2.2489148313689169E-2</v>
      </c>
      <c r="V48" s="231">
        <v>9.2263172564391489E-4</v>
      </c>
      <c r="W48" s="231">
        <v>4.6131586282331752E-4</v>
      </c>
      <c r="DA48" s="73" t="s">
        <v>3228</v>
      </c>
    </row>
    <row r="49" spans="1:105" ht="12" customHeight="1" x14ac:dyDescent="0.25">
      <c r="A49" s="64" t="s">
        <v>162</v>
      </c>
      <c r="B49" s="231">
        <v>2.1265730989257872</v>
      </c>
      <c r="C49" s="231">
        <v>2.7790140912205379</v>
      </c>
      <c r="D49" s="231">
        <v>2.112669450573887</v>
      </c>
      <c r="E49" s="231">
        <v>3.9768454498362091</v>
      </c>
      <c r="F49" s="231">
        <v>3.9368615108268941</v>
      </c>
      <c r="G49" s="231">
        <v>3.4670198360888929</v>
      </c>
      <c r="H49" s="231">
        <v>3.666890894393001</v>
      </c>
      <c r="I49" s="231">
        <v>2.729280748872041</v>
      </c>
      <c r="J49" s="231">
        <v>2.645418686253624</v>
      </c>
      <c r="K49" s="231">
        <v>2.9167744127516548</v>
      </c>
      <c r="L49" s="231">
        <v>3.2476498902379891</v>
      </c>
      <c r="M49" s="231">
        <v>2.8715163452742258</v>
      </c>
      <c r="N49" s="231">
        <v>2.720493011602124</v>
      </c>
      <c r="O49" s="231">
        <v>3.0240952463919641</v>
      </c>
      <c r="P49" s="231">
        <v>2.9808994513182578</v>
      </c>
      <c r="Q49" s="231">
        <v>2.9283041974677171</v>
      </c>
      <c r="R49" s="231">
        <v>3.093635437440184</v>
      </c>
      <c r="S49" s="231">
        <v>3.3339911933940631</v>
      </c>
      <c r="T49" s="231">
        <v>2.9100201667799408</v>
      </c>
      <c r="U49" s="231">
        <v>3.0785168245106411</v>
      </c>
      <c r="V49" s="231">
        <v>3.566888729756585</v>
      </c>
      <c r="W49" s="231">
        <v>4.0675632442944361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3.322108743897155</v>
      </c>
      <c r="C54" s="263">
        <f t="shared" si="2"/>
        <v>3.8719778086885124</v>
      </c>
      <c r="D54" s="263">
        <f t="shared" si="2"/>
        <v>2.9153071331263396</v>
      </c>
      <c r="E54" s="263">
        <f t="shared" si="2"/>
        <v>3.321009514654238</v>
      </c>
      <c r="F54" s="263">
        <f t="shared" si="2"/>
        <v>3.2223351321212714</v>
      </c>
      <c r="G54" s="263">
        <f t="shared" si="2"/>
        <v>3.2634265314984803</v>
      </c>
      <c r="H54" s="263">
        <f t="shared" si="2"/>
        <v>3.2973154896989612</v>
      </c>
      <c r="I54" s="263">
        <f t="shared" si="2"/>
        <v>2.7881633558674679</v>
      </c>
      <c r="J54" s="263">
        <f t="shared" si="2"/>
        <v>2.5822629712252914</v>
      </c>
      <c r="K54" s="263">
        <f t="shared" si="2"/>
        <v>2.2669341322805932</v>
      </c>
      <c r="L54" s="263">
        <f t="shared" si="2"/>
        <v>2.460187872505414</v>
      </c>
      <c r="M54" s="263">
        <f t="shared" si="2"/>
        <v>2.1690976728248681</v>
      </c>
      <c r="N54" s="263">
        <f t="shared" si="2"/>
        <v>1.884557188735632</v>
      </c>
      <c r="O54" s="263">
        <f t="shared" si="2"/>
        <v>1.9053531258034033</v>
      </c>
      <c r="P54" s="263">
        <f t="shared" si="2"/>
        <v>1.9184666864695266</v>
      </c>
      <c r="Q54" s="263">
        <f t="shared" si="2"/>
        <v>1.8133146390848649</v>
      </c>
      <c r="R54" s="263">
        <f t="shared" si="2"/>
        <v>1.8179531862275464</v>
      </c>
      <c r="S54" s="263">
        <f t="shared" si="2"/>
        <v>1.9907712065018122</v>
      </c>
      <c r="T54" s="263">
        <f t="shared" si="2"/>
        <v>1.6460605958180796</v>
      </c>
      <c r="U54" s="263">
        <f t="shared" si="2"/>
        <v>1.7694301544919377</v>
      </c>
      <c r="V54" s="263">
        <f t="shared" si="2"/>
        <v>2.0253272674020946</v>
      </c>
      <c r="W54" s="263">
        <f t="shared" si="2"/>
        <v>2.1930824443429198</v>
      </c>
      <c r="DA54" s="70"/>
    </row>
    <row r="55" spans="1:105" ht="12" customHeight="1" x14ac:dyDescent="0.25">
      <c r="A55" s="60" t="s">
        <v>3104</v>
      </c>
      <c r="B55" s="264">
        <v>3.0207494228266052</v>
      </c>
      <c r="C55" s="264">
        <v>3.4490239726074172</v>
      </c>
      <c r="D55" s="264">
        <v>2.6895592181750239</v>
      </c>
      <c r="E55" s="264">
        <v>2.8863673987860681</v>
      </c>
      <c r="F55" s="264">
        <v>2.8236854479587001</v>
      </c>
      <c r="G55" s="264">
        <v>2.9013003105442281</v>
      </c>
      <c r="H55" s="264">
        <v>2.917602069322712</v>
      </c>
      <c r="I55" s="264">
        <v>2.53162565451695</v>
      </c>
      <c r="J55" s="264">
        <v>2.3527710675159672</v>
      </c>
      <c r="K55" s="264">
        <v>2.0110806741780558</v>
      </c>
      <c r="L55" s="264">
        <v>2.165719689628637</v>
      </c>
      <c r="M55" s="264">
        <v>1.9154723445883119</v>
      </c>
      <c r="N55" s="264">
        <v>1.653744854047996</v>
      </c>
      <c r="O55" s="264">
        <v>1.649897373595502</v>
      </c>
      <c r="P55" s="264">
        <v>1.652292934064626</v>
      </c>
      <c r="Q55" s="264">
        <v>1.5654089538522431</v>
      </c>
      <c r="R55" s="264">
        <v>1.5565892479883461</v>
      </c>
      <c r="S55" s="264">
        <v>1.703458477846469</v>
      </c>
      <c r="T55" s="264">
        <v>1.394594824877698</v>
      </c>
      <c r="U55" s="264">
        <v>1.4996549169113971</v>
      </c>
      <c r="V55" s="264">
        <v>1.7089003529030511</v>
      </c>
      <c r="W55" s="264">
        <v>1.8374251565761219</v>
      </c>
      <c r="DA55" s="72" t="s">
        <v>3234</v>
      </c>
    </row>
    <row r="56" spans="1:105" ht="12" customHeight="1" x14ac:dyDescent="0.25">
      <c r="A56" s="60" t="s">
        <v>3106</v>
      </c>
      <c r="B56" s="264">
        <v>0.30135932107054969</v>
      </c>
      <c r="C56" s="264">
        <v>0.42295383608109499</v>
      </c>
      <c r="D56" s="264">
        <v>0.22574791495131591</v>
      </c>
      <c r="E56" s="264">
        <v>0.43464211586816992</v>
      </c>
      <c r="F56" s="264">
        <v>0.3986496841625714</v>
      </c>
      <c r="G56" s="264">
        <v>0.36212622095425201</v>
      </c>
      <c r="H56" s="264">
        <v>0.37971342037624928</v>
      </c>
      <c r="I56" s="264">
        <v>0.25653770135051801</v>
      </c>
      <c r="J56" s="264">
        <v>0.2294919037093241</v>
      </c>
      <c r="K56" s="264">
        <v>0.25585345810253729</v>
      </c>
      <c r="L56" s="264">
        <v>0.29446818287677717</v>
      </c>
      <c r="M56" s="264">
        <v>0.25362532823655598</v>
      </c>
      <c r="N56" s="264">
        <v>0.23081233468763609</v>
      </c>
      <c r="O56" s="264">
        <v>0.25545575220790129</v>
      </c>
      <c r="P56" s="264">
        <v>0.26617375240490071</v>
      </c>
      <c r="Q56" s="264">
        <v>0.2479056852326218</v>
      </c>
      <c r="R56" s="264">
        <v>0.26136393823920029</v>
      </c>
      <c r="S56" s="264">
        <v>0.28731272865534319</v>
      </c>
      <c r="T56" s="264">
        <v>0.25146577094038169</v>
      </c>
      <c r="U56" s="264">
        <v>0.26977523758054062</v>
      </c>
      <c r="V56" s="264">
        <v>0.31642691449904359</v>
      </c>
      <c r="W56" s="264">
        <v>0.35565728776679789</v>
      </c>
      <c r="DA56" s="72" t="s">
        <v>3235</v>
      </c>
    </row>
    <row r="57" spans="1:105" ht="12" customHeight="1" x14ac:dyDescent="0.25">
      <c r="A57" s="64" t="s">
        <v>30</v>
      </c>
      <c r="B57" s="231">
        <v>6.8305321879169337E-2</v>
      </c>
      <c r="C57" s="231">
        <v>9.7148907471498638E-2</v>
      </c>
      <c r="D57" s="231">
        <v>1.4540618211276011E-2</v>
      </c>
      <c r="E57" s="231">
        <v>1.7213840262186569E-2</v>
      </c>
      <c r="F57" s="231">
        <v>0</v>
      </c>
      <c r="G57" s="231">
        <v>7.4639821970650163E-3</v>
      </c>
      <c r="H57" s="231">
        <v>7.5861493352518969E-3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</v>
      </c>
      <c r="C59" s="231">
        <v>1.040013658693565E-2</v>
      </c>
      <c r="D59" s="231">
        <v>8.4791696075248151E-3</v>
      </c>
      <c r="E59" s="231">
        <v>1.2752874134916881E-2</v>
      </c>
      <c r="F59" s="231">
        <v>1.242211828111159E-2</v>
      </c>
      <c r="G59" s="231">
        <v>1.1378798061510509E-2</v>
      </c>
      <c r="H59" s="231">
        <v>1.1716123483313769E-2</v>
      </c>
      <c r="I59" s="231">
        <v>9.783227156150185E-3</v>
      </c>
      <c r="J59" s="231">
        <v>0</v>
      </c>
      <c r="K59" s="231">
        <v>1.1543078294239161E-2</v>
      </c>
      <c r="L59" s="231">
        <v>1.200756824515703E-2</v>
      </c>
      <c r="M59" s="231">
        <v>0</v>
      </c>
      <c r="N59" s="231">
        <v>0</v>
      </c>
      <c r="O59" s="231">
        <v>0</v>
      </c>
      <c r="P59" s="231">
        <v>1.3386529938902891E-2</v>
      </c>
      <c r="Q59" s="231">
        <v>1.335071054574029E-2</v>
      </c>
      <c r="R59" s="231">
        <v>1.3828654408848499E-2</v>
      </c>
      <c r="S59" s="231">
        <v>1.6085334438230559E-2</v>
      </c>
      <c r="T59" s="231">
        <v>1.44304274259404E-2</v>
      </c>
      <c r="U59" s="231">
        <v>1.8061124620466391E-2</v>
      </c>
      <c r="V59" s="231">
        <v>3.0993721573452749E-2</v>
      </c>
      <c r="W59" s="231">
        <v>3.371575352791039E-2</v>
      </c>
      <c r="DA59" s="73" t="s">
        <v>3238</v>
      </c>
    </row>
    <row r="60" spans="1:105" ht="12" customHeight="1" x14ac:dyDescent="0.25">
      <c r="A60" s="64" t="s">
        <v>160</v>
      </c>
      <c r="B60" s="231">
        <v>5.4373020295170778E-2</v>
      </c>
      <c r="C60" s="231">
        <v>8.4533788389733036E-2</v>
      </c>
      <c r="D60" s="231">
        <v>2.6014668676931189E-2</v>
      </c>
      <c r="E60" s="231">
        <v>9.2116346510556862E-2</v>
      </c>
      <c r="F60" s="231">
        <v>7.7023225991132538E-2</v>
      </c>
      <c r="G60" s="231">
        <v>7.0520733578055064E-2</v>
      </c>
      <c r="H60" s="231">
        <v>7.2257717746483374E-2</v>
      </c>
      <c r="I60" s="231">
        <v>4.1416737602113958E-2</v>
      </c>
      <c r="J60" s="231">
        <v>3.0463538599333592E-2</v>
      </c>
      <c r="K60" s="231">
        <v>1.2203997242698611E-2</v>
      </c>
      <c r="L60" s="231">
        <v>3.8123318814342021E-2</v>
      </c>
      <c r="M60" s="231">
        <v>3.7586480943197297E-2</v>
      </c>
      <c r="N60" s="231">
        <v>2.613574447305618E-2</v>
      </c>
      <c r="O60" s="231">
        <v>2.7937614548317891E-2</v>
      </c>
      <c r="P60" s="231">
        <v>2.851892518813523E-2</v>
      </c>
      <c r="Q60" s="231">
        <v>1.424368710310338E-2</v>
      </c>
      <c r="R60" s="231">
        <v>1.478528226745391E-2</v>
      </c>
      <c r="S60" s="231">
        <v>2.0394200983703471E-2</v>
      </c>
      <c r="T60" s="231">
        <v>1.7992643274412069E-2</v>
      </c>
      <c r="U60" s="231">
        <v>1.8409588358870761E-2</v>
      </c>
      <c r="V60" s="231">
        <v>1.7008513691818109E-2</v>
      </c>
      <c r="W60" s="231">
        <v>1.5883260120472881E-2</v>
      </c>
      <c r="DA60" s="73" t="s">
        <v>3239</v>
      </c>
    </row>
    <row r="61" spans="1:105" ht="12" customHeight="1" x14ac:dyDescent="0.25">
      <c r="A61" s="64" t="s">
        <v>70</v>
      </c>
      <c r="B61" s="231">
        <v>1.8688018475460751E-2</v>
      </c>
      <c r="C61" s="231">
        <v>2.179157357244842E-2</v>
      </c>
      <c r="D61" s="231">
        <v>1.7766540544068801E-2</v>
      </c>
      <c r="E61" s="231">
        <v>1.336065121107697E-2</v>
      </c>
      <c r="F61" s="231">
        <v>1.3014132179213E-2</v>
      </c>
      <c r="G61" s="231">
        <v>1.192108935544762E-2</v>
      </c>
      <c r="H61" s="231">
        <v>1.227449104809062E-2</v>
      </c>
      <c r="I61" s="231">
        <v>0</v>
      </c>
      <c r="J61" s="231">
        <v>0</v>
      </c>
      <c r="K61" s="231">
        <v>1.266253959995777E-2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1.070137111308078E-4</v>
      </c>
      <c r="U62" s="231">
        <v>1.6919735408418169E-3</v>
      </c>
      <c r="V62" s="231">
        <v>6.9414299108006128E-5</v>
      </c>
      <c r="W62" s="231">
        <v>3.4707149554105392E-5</v>
      </c>
      <c r="DA62" s="73" t="s">
        <v>3241</v>
      </c>
    </row>
    <row r="63" spans="1:105" ht="12" customHeight="1" x14ac:dyDescent="0.25">
      <c r="A63" s="64" t="s">
        <v>162</v>
      </c>
      <c r="B63" s="231">
        <v>0.1599929604207489</v>
      </c>
      <c r="C63" s="231">
        <v>0.2090794300604793</v>
      </c>
      <c r="D63" s="231">
        <v>0.15894691791151511</v>
      </c>
      <c r="E63" s="231">
        <v>0.29919840374943257</v>
      </c>
      <c r="F63" s="231">
        <v>0.29619020771111432</v>
      </c>
      <c r="G63" s="231">
        <v>0.26084161776217379</v>
      </c>
      <c r="H63" s="231">
        <v>0.27587893876310959</v>
      </c>
      <c r="I63" s="231">
        <v>0.20533773659225391</v>
      </c>
      <c r="J63" s="231">
        <v>0.1990283651099905</v>
      </c>
      <c r="K63" s="231">
        <v>0.21944384296564171</v>
      </c>
      <c r="L63" s="231">
        <v>0.24433729581727809</v>
      </c>
      <c r="M63" s="231">
        <v>0.2160388472933587</v>
      </c>
      <c r="N63" s="231">
        <v>0.2046765902145799</v>
      </c>
      <c r="O63" s="231">
        <v>0.22751813765958351</v>
      </c>
      <c r="P63" s="231">
        <v>0.22426829727786249</v>
      </c>
      <c r="Q63" s="231">
        <v>0.2203112875837781</v>
      </c>
      <c r="R63" s="231">
        <v>0.23275000156289791</v>
      </c>
      <c r="S63" s="231">
        <v>0.25083319323340908</v>
      </c>
      <c r="T63" s="231">
        <v>0.21893568652889839</v>
      </c>
      <c r="U63" s="231">
        <v>0.2316125510603616</v>
      </c>
      <c r="V63" s="231">
        <v>0.26835526493466477</v>
      </c>
      <c r="W63" s="231">
        <v>0.30602356696886052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116.3183394485925</v>
      </c>
      <c r="C68" s="263">
        <v>76.130478294145632</v>
      </c>
      <c r="D68" s="263">
        <v>56.714456480612242</v>
      </c>
      <c r="E68" s="263">
        <v>46.668985953189868</v>
      </c>
      <c r="F68" s="263">
        <v>55.598243546584612</v>
      </c>
      <c r="G68" s="263">
        <v>80.287838495249346</v>
      </c>
      <c r="H68" s="263">
        <v>98.684938782460506</v>
      </c>
      <c r="I68" s="263">
        <v>64.559351381313149</v>
      </c>
      <c r="J68" s="263">
        <v>74.423968020785395</v>
      </c>
      <c r="K68" s="263">
        <v>61.765975872722478</v>
      </c>
      <c r="L68" s="263">
        <v>44.061432050600537</v>
      </c>
      <c r="M68" s="263">
        <v>34.57025569053264</v>
      </c>
      <c r="N68" s="263">
        <v>37.870595613910929</v>
      </c>
      <c r="O68" s="263">
        <v>30.825793867324059</v>
      </c>
      <c r="P68" s="263">
        <v>28.635124297430171</v>
      </c>
      <c r="Q68" s="263">
        <v>30.194365535593121</v>
      </c>
      <c r="R68" s="263">
        <v>33.058523987628291</v>
      </c>
      <c r="S68" s="263">
        <v>35.209599447615872</v>
      </c>
      <c r="T68" s="263">
        <v>34.32689199262574</v>
      </c>
      <c r="U68" s="263">
        <v>39.470626725201868</v>
      </c>
      <c r="V68" s="263">
        <v>43.482732516342679</v>
      </c>
      <c r="W68" s="263">
        <v>40.880525445853777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1</v>
      </c>
      <c r="D73" s="234">
        <f t="shared" si="3"/>
        <v>0.99999999999999989</v>
      </c>
      <c r="E73" s="234">
        <f t="shared" si="3"/>
        <v>0.99999999999999978</v>
      </c>
      <c r="F73" s="234">
        <f t="shared" si="3"/>
        <v>0.99999999999999967</v>
      </c>
      <c r="G73" s="234">
        <f t="shared" si="3"/>
        <v>1</v>
      </c>
      <c r="H73" s="234">
        <f t="shared" si="3"/>
        <v>0.99999999999999967</v>
      </c>
      <c r="I73" s="234">
        <f t="shared" si="3"/>
        <v>1</v>
      </c>
      <c r="J73" s="234">
        <f t="shared" si="3"/>
        <v>1</v>
      </c>
      <c r="K73" s="234">
        <f t="shared" si="3"/>
        <v>0.99999999999999989</v>
      </c>
      <c r="L73" s="234">
        <f t="shared" si="3"/>
        <v>0.99999999999999978</v>
      </c>
      <c r="M73" s="234">
        <f t="shared" si="3"/>
        <v>1.0000000000000004</v>
      </c>
      <c r="N73" s="234">
        <f t="shared" si="3"/>
        <v>1</v>
      </c>
      <c r="O73" s="234">
        <f t="shared" si="3"/>
        <v>1.0000000000000004</v>
      </c>
      <c r="P73" s="234">
        <f t="shared" si="3"/>
        <v>1.0000000000000004</v>
      </c>
      <c r="Q73" s="234">
        <f t="shared" si="3"/>
        <v>1.0000000000000002</v>
      </c>
      <c r="R73" s="234">
        <f t="shared" si="3"/>
        <v>1.0000000000000002</v>
      </c>
      <c r="S73" s="234">
        <f t="shared" si="3"/>
        <v>1.0000000000000002</v>
      </c>
      <c r="T73" s="234">
        <f t="shared" si="3"/>
        <v>1.0000000000000004</v>
      </c>
      <c r="U73" s="234">
        <f t="shared" si="3"/>
        <v>1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1.7648827772235129E-2</v>
      </c>
      <c r="C78" s="302">
        <f t="shared" si="8"/>
        <v>1.9430877826225219E-2</v>
      </c>
      <c r="D78" s="302">
        <f t="shared" si="8"/>
        <v>1.8979567867822351E-2</v>
      </c>
      <c r="E78" s="302">
        <f t="shared" si="8"/>
        <v>2.0187557896233364E-2</v>
      </c>
      <c r="F78" s="302">
        <f t="shared" si="8"/>
        <v>1.9050860538506069E-2</v>
      </c>
      <c r="G78" s="302">
        <f t="shared" si="8"/>
        <v>1.6521984257604466E-2</v>
      </c>
      <c r="H78" s="302">
        <f t="shared" si="8"/>
        <v>1.5172104724524594E-2</v>
      </c>
      <c r="I78" s="302">
        <f t="shared" si="8"/>
        <v>1.5285888635049E-2</v>
      </c>
      <c r="J78" s="302">
        <f t="shared" si="8"/>
        <v>1.5941317076247727E-2</v>
      </c>
      <c r="K78" s="302">
        <f t="shared" si="8"/>
        <v>1.5084801229149822E-2</v>
      </c>
      <c r="L78" s="302">
        <f t="shared" si="8"/>
        <v>1.5783548302496588E-2</v>
      </c>
      <c r="M78" s="302">
        <f t="shared" si="8"/>
        <v>1.5362295565698661E-2</v>
      </c>
      <c r="N78" s="302">
        <f t="shared" si="8"/>
        <v>1.4862434568345424E-2</v>
      </c>
      <c r="O78" s="302">
        <f t="shared" si="8"/>
        <v>1.4037315242396604E-2</v>
      </c>
      <c r="P78" s="302">
        <f t="shared" si="8"/>
        <v>1.3549401076272536E-2</v>
      </c>
      <c r="Q78" s="302">
        <f t="shared" si="8"/>
        <v>1.2473797502146323E-2</v>
      </c>
      <c r="R78" s="302">
        <f t="shared" si="8"/>
        <v>1.1924998646761945E-2</v>
      </c>
      <c r="S78" s="302">
        <f t="shared" si="8"/>
        <v>1.2105038938630375E-2</v>
      </c>
      <c r="T78" s="302">
        <f t="shared" si="8"/>
        <v>1.0758393064162965E-2</v>
      </c>
      <c r="U78" s="302">
        <f t="shared" si="8"/>
        <v>1.0409029634309961E-2</v>
      </c>
      <c r="V78" s="302">
        <f t="shared" si="8"/>
        <v>1.3003035878897888E-2</v>
      </c>
      <c r="W78" s="302">
        <f t="shared" si="8"/>
        <v>1.1270668979903723E-2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0.13676067005831186</v>
      </c>
      <c r="C79" s="303">
        <f t="shared" si="9"/>
        <v>0.16096448863792434</v>
      </c>
      <c r="D79" s="303">
        <f t="shared" si="9"/>
        <v>0.14077250587446821</v>
      </c>
      <c r="E79" s="303">
        <f t="shared" si="9"/>
        <v>0.18675190442000378</v>
      </c>
      <c r="F79" s="303">
        <f t="shared" si="9"/>
        <v>0.17288062127971432</v>
      </c>
      <c r="G79" s="303">
        <f t="shared" si="9"/>
        <v>0.14953412363380794</v>
      </c>
      <c r="H79" s="303">
        <f t="shared" si="9"/>
        <v>0.15290667937957267</v>
      </c>
      <c r="I79" s="303">
        <f t="shared" si="9"/>
        <v>0.14562755773456826</v>
      </c>
      <c r="J79" s="303">
        <f t="shared" si="9"/>
        <v>0.13831524428197534</v>
      </c>
      <c r="K79" s="303">
        <f t="shared" si="9"/>
        <v>0.15403842102683285</v>
      </c>
      <c r="L79" s="303">
        <f t="shared" si="9"/>
        <v>0.17247012478278395</v>
      </c>
      <c r="M79" s="303">
        <f t="shared" si="9"/>
        <v>0.17722624364567585</v>
      </c>
      <c r="N79" s="303">
        <f t="shared" si="9"/>
        <v>0.17239867744697174</v>
      </c>
      <c r="O79" s="303">
        <f t="shared" si="9"/>
        <v>0.19301854051832329</v>
      </c>
      <c r="P79" s="303">
        <f t="shared" si="9"/>
        <v>0.20091765043536416</v>
      </c>
      <c r="Q79" s="303">
        <f t="shared" si="9"/>
        <v>0.19486602608150838</v>
      </c>
      <c r="R79" s="303">
        <f t="shared" si="9"/>
        <v>0.19631942150473985</v>
      </c>
      <c r="S79" s="303">
        <f t="shared" si="9"/>
        <v>0.19756075046214341</v>
      </c>
      <c r="T79" s="303">
        <f t="shared" si="9"/>
        <v>0.1893824965567556</v>
      </c>
      <c r="U79" s="303">
        <f t="shared" si="9"/>
        <v>0.18910548538615685</v>
      </c>
      <c r="V79" s="303">
        <f t="shared" si="9"/>
        <v>0.1942966392392752</v>
      </c>
      <c r="W79" s="303">
        <f t="shared" si="9"/>
        <v>0.20274616476451834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0.52729096986926327</v>
      </c>
      <c r="C80" s="303">
        <f t="shared" si="10"/>
        <v>0.52093157507281851</v>
      </c>
      <c r="D80" s="303">
        <f t="shared" si="10"/>
        <v>0.53401167202987421</v>
      </c>
      <c r="E80" s="303">
        <f t="shared" si="10"/>
        <v>0.50887276283922678</v>
      </c>
      <c r="F80" s="303">
        <f t="shared" si="10"/>
        <v>0.51031936963196289</v>
      </c>
      <c r="G80" s="303">
        <f t="shared" si="10"/>
        <v>0.51620871406630908</v>
      </c>
      <c r="H80" s="303">
        <f t="shared" si="10"/>
        <v>0.51215293794933192</v>
      </c>
      <c r="I80" s="303">
        <f t="shared" si="10"/>
        <v>0.52283912574443547</v>
      </c>
      <c r="J80" s="303">
        <f t="shared" si="10"/>
        <v>0.5181849459719835</v>
      </c>
      <c r="K80" s="303">
        <f t="shared" si="10"/>
        <v>0.5094233805664693</v>
      </c>
      <c r="L80" s="303">
        <f t="shared" si="10"/>
        <v>0.51191906283568078</v>
      </c>
      <c r="M80" s="303">
        <f t="shared" si="10"/>
        <v>0.51714970044392772</v>
      </c>
      <c r="N80" s="303">
        <f t="shared" si="10"/>
        <v>0.51173652597714703</v>
      </c>
      <c r="O80" s="303">
        <f t="shared" si="10"/>
        <v>0.50383067721202035</v>
      </c>
      <c r="P80" s="303">
        <f t="shared" si="10"/>
        <v>0.50205973426249018</v>
      </c>
      <c r="Q80" s="303">
        <f t="shared" si="10"/>
        <v>0.50224618914900232</v>
      </c>
      <c r="R80" s="303">
        <f t="shared" si="10"/>
        <v>0.49669925749839333</v>
      </c>
      <c r="S80" s="303">
        <f t="shared" si="10"/>
        <v>0.49788933002720537</v>
      </c>
      <c r="T80" s="303">
        <f t="shared" si="10"/>
        <v>0.49921149569858991</v>
      </c>
      <c r="U80" s="303">
        <f t="shared" si="10"/>
        <v>0.50017626641089385</v>
      </c>
      <c r="V80" s="303">
        <f t="shared" si="10"/>
        <v>0.50003286973885108</v>
      </c>
      <c r="W80" s="303">
        <f t="shared" si="10"/>
        <v>0.4910108822151486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0.52729096986926327</v>
      </c>
      <c r="C81" s="304">
        <f t="shared" si="11"/>
        <v>0.52093157507281851</v>
      </c>
      <c r="D81" s="304">
        <f t="shared" si="11"/>
        <v>0.53401167202987421</v>
      </c>
      <c r="E81" s="304">
        <f t="shared" si="11"/>
        <v>0.50887276283922678</v>
      </c>
      <c r="F81" s="304">
        <f t="shared" si="11"/>
        <v>0.51031936963196289</v>
      </c>
      <c r="G81" s="304">
        <f t="shared" si="11"/>
        <v>0.51620871406630908</v>
      </c>
      <c r="H81" s="304">
        <f t="shared" si="11"/>
        <v>0.51215293794933192</v>
      </c>
      <c r="I81" s="304">
        <f t="shared" si="11"/>
        <v>0.52283912574443547</v>
      </c>
      <c r="J81" s="304">
        <f t="shared" si="11"/>
        <v>0.5181849459719835</v>
      </c>
      <c r="K81" s="304">
        <f t="shared" si="11"/>
        <v>0.5094233805664693</v>
      </c>
      <c r="L81" s="304">
        <f t="shared" si="11"/>
        <v>0.51191906283568078</v>
      </c>
      <c r="M81" s="304">
        <f t="shared" si="11"/>
        <v>0.51714970044392772</v>
      </c>
      <c r="N81" s="304">
        <f t="shared" si="11"/>
        <v>0.51173652597714703</v>
      </c>
      <c r="O81" s="304">
        <f t="shared" si="11"/>
        <v>0.50383067721202035</v>
      </c>
      <c r="P81" s="304">
        <f t="shared" si="11"/>
        <v>0.50205973426249018</v>
      </c>
      <c r="Q81" s="304">
        <f t="shared" si="11"/>
        <v>0.50224618914900232</v>
      </c>
      <c r="R81" s="304">
        <f t="shared" si="11"/>
        <v>0.49669925749839333</v>
      </c>
      <c r="S81" s="304">
        <f t="shared" si="11"/>
        <v>0.49788933002720537</v>
      </c>
      <c r="T81" s="304">
        <f t="shared" si="11"/>
        <v>0.49921149569858991</v>
      </c>
      <c r="U81" s="304">
        <f t="shared" si="11"/>
        <v>0.50017626641089385</v>
      </c>
      <c r="V81" s="304">
        <f t="shared" si="11"/>
        <v>0.50003286973885108</v>
      </c>
      <c r="W81" s="304">
        <f t="shared" si="11"/>
        <v>0.4910108822151486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3.2241769678976434E-2</v>
      </c>
      <c r="C83" s="303">
        <f t="shared" si="13"/>
        <v>5.0740708202213262E-2</v>
      </c>
      <c r="D83" s="303">
        <f t="shared" si="13"/>
        <v>4.6212346878630087E-2</v>
      </c>
      <c r="E83" s="303">
        <f t="shared" si="13"/>
        <v>6.1867393881351131E-2</v>
      </c>
      <c r="F83" s="303">
        <f t="shared" si="13"/>
        <v>5.4145048287314368E-2</v>
      </c>
      <c r="G83" s="303">
        <f t="shared" si="13"/>
        <v>4.2456891155634474E-2</v>
      </c>
      <c r="H83" s="303">
        <f t="shared" si="13"/>
        <v>3.6520413966822256E-2</v>
      </c>
      <c r="I83" s="303">
        <f t="shared" si="13"/>
        <v>4.1798352708712225E-2</v>
      </c>
      <c r="J83" s="303">
        <f t="shared" si="13"/>
        <v>3.5395483294754913E-2</v>
      </c>
      <c r="K83" s="303">
        <f t="shared" si="13"/>
        <v>3.8693417571332156E-2</v>
      </c>
      <c r="L83" s="303">
        <f t="shared" si="13"/>
        <v>5.1825426484056823E-2</v>
      </c>
      <c r="M83" s="303">
        <f t="shared" si="13"/>
        <v>5.4554429171393359E-2</v>
      </c>
      <c r="N83" s="303">
        <f t="shared" si="13"/>
        <v>4.7546112874635789E-2</v>
      </c>
      <c r="O83" s="303">
        <f t="shared" si="13"/>
        <v>5.5467467736160944E-2</v>
      </c>
      <c r="P83" s="303">
        <f t="shared" si="13"/>
        <v>5.851415246145461E-2</v>
      </c>
      <c r="Q83" s="303">
        <f t="shared" si="13"/>
        <v>5.4654648405633957E-2</v>
      </c>
      <c r="R83" s="303">
        <f t="shared" si="13"/>
        <v>5.2643763044344406E-2</v>
      </c>
      <c r="S83" s="303">
        <f t="shared" si="13"/>
        <v>5.3476152597879259E-2</v>
      </c>
      <c r="T83" s="303">
        <f t="shared" si="13"/>
        <v>4.9161247638473869E-2</v>
      </c>
      <c r="U83" s="303">
        <f t="shared" si="13"/>
        <v>4.6501618587203891E-2</v>
      </c>
      <c r="V83" s="303">
        <f t="shared" si="13"/>
        <v>4.7113874625843113E-2</v>
      </c>
      <c r="W83" s="303">
        <f t="shared" si="13"/>
        <v>5.3665894646548869E-2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2.2664542786480148E-2</v>
      </c>
      <c r="C84" s="304">
        <f t="shared" si="14"/>
        <v>3.3318536614743946E-2</v>
      </c>
      <c r="D84" s="304">
        <f t="shared" si="14"/>
        <v>3.3127959859199814E-2</v>
      </c>
      <c r="E84" s="304">
        <f t="shared" si="14"/>
        <v>3.617483099858429E-2</v>
      </c>
      <c r="F84" s="304">
        <f t="shared" si="14"/>
        <v>3.2200524193899731E-2</v>
      </c>
      <c r="G84" s="304">
        <f t="shared" si="14"/>
        <v>2.6598528657469724E-2</v>
      </c>
      <c r="H84" s="304">
        <f t="shared" si="14"/>
        <v>2.2502692571588934E-2</v>
      </c>
      <c r="I84" s="304">
        <f t="shared" si="14"/>
        <v>2.7902959590172739E-2</v>
      </c>
      <c r="J84" s="304">
        <f t="shared" si="14"/>
        <v>2.3822477476466326E-2</v>
      </c>
      <c r="K84" s="304">
        <f t="shared" si="14"/>
        <v>2.3676339614802571E-2</v>
      </c>
      <c r="L84" s="304">
        <f t="shared" si="14"/>
        <v>3.096045057126133E-2</v>
      </c>
      <c r="M84" s="304">
        <f t="shared" si="14"/>
        <v>3.2926564383526188E-2</v>
      </c>
      <c r="N84" s="304">
        <f t="shared" si="14"/>
        <v>2.7987050496431756E-2</v>
      </c>
      <c r="O84" s="304">
        <f t="shared" si="14"/>
        <v>3.1229720495402808E-2</v>
      </c>
      <c r="P84" s="304">
        <f t="shared" si="14"/>
        <v>3.2465461699812119E-2</v>
      </c>
      <c r="Q84" s="304">
        <f t="shared" si="14"/>
        <v>3.0384041629956577E-2</v>
      </c>
      <c r="R84" s="304">
        <f t="shared" si="14"/>
        <v>2.8497628703704612E-2</v>
      </c>
      <c r="S84" s="304">
        <f t="shared" si="14"/>
        <v>2.8944426174192413E-2</v>
      </c>
      <c r="T84" s="304">
        <f t="shared" si="14"/>
        <v>2.5794585385562119E-2</v>
      </c>
      <c r="U84" s="304">
        <f t="shared" si="14"/>
        <v>2.4433419573348072E-2</v>
      </c>
      <c r="V84" s="304">
        <f t="shared" si="14"/>
        <v>2.4419887248780487E-2</v>
      </c>
      <c r="W84" s="304">
        <f t="shared" si="14"/>
        <v>2.7182800477204557E-2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9.5772268924962847E-3</v>
      </c>
      <c r="C85" s="304">
        <f t="shared" si="15"/>
        <v>1.7422171587469309E-2</v>
      </c>
      <c r="D85" s="304">
        <f t="shared" si="15"/>
        <v>1.3084387019430268E-2</v>
      </c>
      <c r="E85" s="304">
        <f t="shared" si="15"/>
        <v>2.5692562882766837E-2</v>
      </c>
      <c r="F85" s="304">
        <f t="shared" si="15"/>
        <v>2.1944524093414641E-2</v>
      </c>
      <c r="G85" s="304">
        <f t="shared" si="15"/>
        <v>1.585836249816475E-2</v>
      </c>
      <c r="H85" s="304">
        <f t="shared" si="15"/>
        <v>1.4017721395233324E-2</v>
      </c>
      <c r="I85" s="304">
        <f t="shared" si="15"/>
        <v>1.3895393118539481E-2</v>
      </c>
      <c r="J85" s="304">
        <f t="shared" si="15"/>
        <v>1.157300581828858E-2</v>
      </c>
      <c r="K85" s="304">
        <f t="shared" si="15"/>
        <v>1.501707795652958E-2</v>
      </c>
      <c r="L85" s="304">
        <f t="shared" si="15"/>
        <v>2.0864975912795489E-2</v>
      </c>
      <c r="M85" s="304">
        <f t="shared" si="15"/>
        <v>2.1627864787867174E-2</v>
      </c>
      <c r="N85" s="304">
        <f t="shared" si="15"/>
        <v>1.9559062378204029E-2</v>
      </c>
      <c r="O85" s="304">
        <f t="shared" si="15"/>
        <v>2.4237747240758133E-2</v>
      </c>
      <c r="P85" s="304">
        <f t="shared" si="15"/>
        <v>2.6048690761642495E-2</v>
      </c>
      <c r="Q85" s="304">
        <f t="shared" si="15"/>
        <v>2.4270606775677384E-2</v>
      </c>
      <c r="R85" s="304">
        <f t="shared" si="15"/>
        <v>2.4146134340639794E-2</v>
      </c>
      <c r="S85" s="304">
        <f t="shared" si="15"/>
        <v>2.453172642368685E-2</v>
      </c>
      <c r="T85" s="304">
        <f t="shared" si="15"/>
        <v>2.3366662252911754E-2</v>
      </c>
      <c r="U85" s="304">
        <f t="shared" si="15"/>
        <v>2.2068199013855819E-2</v>
      </c>
      <c r="V85" s="304">
        <f t="shared" si="15"/>
        <v>2.269398737706263E-2</v>
      </c>
      <c r="W85" s="304">
        <f t="shared" si="15"/>
        <v>2.6483094169344305E-2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7.9430912272630931E-3</v>
      </c>
      <c r="C87" s="303">
        <f t="shared" si="17"/>
        <v>1.1999488578599643E-2</v>
      </c>
      <c r="D87" s="303">
        <f t="shared" si="17"/>
        <v>1.2712603672033784E-2</v>
      </c>
      <c r="E87" s="303">
        <f t="shared" si="17"/>
        <v>1.4769517251811285E-2</v>
      </c>
      <c r="F87" s="303">
        <f t="shared" si="17"/>
        <v>1.3345228289786069E-2</v>
      </c>
      <c r="G87" s="303">
        <f t="shared" si="17"/>
        <v>1.0752086933498009E-2</v>
      </c>
      <c r="H87" s="303">
        <f t="shared" si="17"/>
        <v>9.1580400530480652E-3</v>
      </c>
      <c r="I87" s="303">
        <f t="shared" si="17"/>
        <v>1.1362094910956421E-2</v>
      </c>
      <c r="J87" s="303">
        <f t="shared" si="17"/>
        <v>9.7971516194472908E-3</v>
      </c>
      <c r="K87" s="303">
        <f t="shared" si="17"/>
        <v>1.0010450078908046E-2</v>
      </c>
      <c r="L87" s="303">
        <f t="shared" si="17"/>
        <v>1.311500145993834E-2</v>
      </c>
      <c r="M87" s="303">
        <f t="shared" si="17"/>
        <v>1.3916200931987557E-2</v>
      </c>
      <c r="N87" s="303">
        <f t="shared" si="17"/>
        <v>1.2014865059242791E-2</v>
      </c>
      <c r="O87" s="303">
        <f t="shared" si="17"/>
        <v>1.3601055140971057E-2</v>
      </c>
      <c r="P87" s="303">
        <f t="shared" si="17"/>
        <v>1.4125228881996191E-2</v>
      </c>
      <c r="Q87" s="303">
        <f t="shared" si="17"/>
        <v>1.3356352541822646E-2</v>
      </c>
      <c r="R87" s="303">
        <f t="shared" si="17"/>
        <v>1.2635871518062483E-2</v>
      </c>
      <c r="S87" s="303">
        <f t="shared" si="17"/>
        <v>1.2788368893647758E-2</v>
      </c>
      <c r="T87" s="303">
        <f t="shared" si="17"/>
        <v>1.1507584709804787E-2</v>
      </c>
      <c r="U87" s="303">
        <f t="shared" si="17"/>
        <v>1.0889772100860243E-2</v>
      </c>
      <c r="V87" s="303">
        <f t="shared" si="17"/>
        <v>1.0928313898524116E-2</v>
      </c>
      <c r="W87" s="303">
        <f t="shared" si="17"/>
        <v>1.2286057105700209E-2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7.222547511213216E-3</v>
      </c>
      <c r="C88" s="304">
        <f t="shared" si="18"/>
        <v>1.0688729587692862E-2</v>
      </c>
      <c r="D88" s="304">
        <f t="shared" si="18"/>
        <v>1.1728198379035897E-2</v>
      </c>
      <c r="E88" s="304">
        <f t="shared" si="18"/>
        <v>1.283653446439309E-2</v>
      </c>
      <c r="F88" s="304">
        <f t="shared" si="18"/>
        <v>1.1694229611911614E-2</v>
      </c>
      <c r="G88" s="304">
        <f t="shared" si="18"/>
        <v>9.5589812910028549E-3</v>
      </c>
      <c r="H88" s="304">
        <f t="shared" si="18"/>
        <v>8.1034152458831759E-3</v>
      </c>
      <c r="I88" s="304">
        <f t="shared" si="18"/>
        <v>1.0316673485110192E-2</v>
      </c>
      <c r="J88" s="304">
        <f t="shared" si="18"/>
        <v>8.926455256942821E-3</v>
      </c>
      <c r="K88" s="304">
        <f t="shared" si="18"/>
        <v>8.8806385712067604E-3</v>
      </c>
      <c r="L88" s="304">
        <f t="shared" si="18"/>
        <v>1.1545222707878493E-2</v>
      </c>
      <c r="M88" s="304">
        <f t="shared" si="18"/>
        <v>1.2289026151709148E-2</v>
      </c>
      <c r="N88" s="304">
        <f t="shared" si="18"/>
        <v>1.054333685523998E-2</v>
      </c>
      <c r="O88" s="304">
        <f t="shared" si="18"/>
        <v>1.1777525567998659E-2</v>
      </c>
      <c r="P88" s="304">
        <f t="shared" si="18"/>
        <v>1.2165452774537195E-2</v>
      </c>
      <c r="Q88" s="304">
        <f t="shared" si="18"/>
        <v>1.1530350778135318E-2</v>
      </c>
      <c r="R88" s="304">
        <f t="shared" si="18"/>
        <v>1.081923445168206E-2</v>
      </c>
      <c r="S88" s="304">
        <f t="shared" si="18"/>
        <v>1.0942721764592947E-2</v>
      </c>
      <c r="T88" s="304">
        <f t="shared" si="18"/>
        <v>9.7495913114665992E-3</v>
      </c>
      <c r="U88" s="304">
        <f t="shared" si="18"/>
        <v>9.2294687267770476E-3</v>
      </c>
      <c r="V88" s="304">
        <f t="shared" si="18"/>
        <v>9.2209292682748911E-3</v>
      </c>
      <c r="W88" s="304">
        <f t="shared" si="18"/>
        <v>1.029359861020095E-2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7.2054371604987697E-4</v>
      </c>
      <c r="C89" s="304">
        <f t="shared" si="19"/>
        <v>1.3107589909067813E-3</v>
      </c>
      <c r="D89" s="304">
        <f t="shared" si="19"/>
        <v>9.8440529299788858E-4</v>
      </c>
      <c r="E89" s="304">
        <f t="shared" si="19"/>
        <v>1.9329827874181949E-3</v>
      </c>
      <c r="F89" s="304">
        <f t="shared" si="19"/>
        <v>1.6509986778744559E-3</v>
      </c>
      <c r="G89" s="304">
        <f t="shared" si="19"/>
        <v>1.1931056424951539E-3</v>
      </c>
      <c r="H89" s="304">
        <f t="shared" si="19"/>
        <v>1.0546248071648888E-3</v>
      </c>
      <c r="I89" s="304">
        <f t="shared" si="19"/>
        <v>1.0454214258462304E-3</v>
      </c>
      <c r="J89" s="304">
        <f t="shared" si="19"/>
        <v>8.7069636250447014E-4</v>
      </c>
      <c r="K89" s="304">
        <f t="shared" si="19"/>
        <v>1.129811507701285E-3</v>
      </c>
      <c r="L89" s="304">
        <f t="shared" si="19"/>
        <v>1.5697787520598486E-3</v>
      </c>
      <c r="M89" s="304">
        <f t="shared" si="19"/>
        <v>1.6271747802784078E-3</v>
      </c>
      <c r="N89" s="304">
        <f t="shared" si="19"/>
        <v>1.4715282040028113E-3</v>
      </c>
      <c r="O89" s="304">
        <f t="shared" si="19"/>
        <v>1.8235295729723982E-3</v>
      </c>
      <c r="P89" s="304">
        <f t="shared" si="19"/>
        <v>1.959776107458996E-3</v>
      </c>
      <c r="Q89" s="304">
        <f t="shared" si="19"/>
        <v>1.8260017636873274E-3</v>
      </c>
      <c r="R89" s="304">
        <f t="shared" si="19"/>
        <v>1.8166370663804231E-3</v>
      </c>
      <c r="S89" s="304">
        <f t="shared" si="19"/>
        <v>1.8456471290548098E-3</v>
      </c>
      <c r="T89" s="304">
        <f t="shared" si="19"/>
        <v>1.7579933983381886E-3</v>
      </c>
      <c r="U89" s="304">
        <f t="shared" si="19"/>
        <v>1.660303374083196E-3</v>
      </c>
      <c r="V89" s="304">
        <f t="shared" si="19"/>
        <v>1.707384630249226E-3</v>
      </c>
      <c r="W89" s="304">
        <f t="shared" si="19"/>
        <v>1.9924584954992587E-3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0.27811467139395013</v>
      </c>
      <c r="C91" s="303">
        <f t="shared" si="21"/>
        <v>0.23593286168221911</v>
      </c>
      <c r="D91" s="303">
        <f t="shared" si="21"/>
        <v>0.24731130367717116</v>
      </c>
      <c r="E91" s="303">
        <f t="shared" si="21"/>
        <v>0.20755086371137346</v>
      </c>
      <c r="F91" s="303">
        <f t="shared" si="21"/>
        <v>0.23025887197271599</v>
      </c>
      <c r="G91" s="303">
        <f t="shared" si="21"/>
        <v>0.26452619995314608</v>
      </c>
      <c r="H91" s="303">
        <f t="shared" si="21"/>
        <v>0.27408982392670023</v>
      </c>
      <c r="I91" s="303">
        <f t="shared" si="21"/>
        <v>0.26308698026627858</v>
      </c>
      <c r="J91" s="303">
        <f t="shared" si="21"/>
        <v>0.28236585775559125</v>
      </c>
      <c r="K91" s="303">
        <f t="shared" si="21"/>
        <v>0.27274952952730769</v>
      </c>
      <c r="L91" s="303">
        <f t="shared" si="21"/>
        <v>0.2348868361350433</v>
      </c>
      <c r="M91" s="303">
        <f t="shared" si="21"/>
        <v>0.22179113024131725</v>
      </c>
      <c r="N91" s="303">
        <f t="shared" si="21"/>
        <v>0.24144138407365734</v>
      </c>
      <c r="O91" s="303">
        <f t="shared" si="21"/>
        <v>0.22004494415012815</v>
      </c>
      <c r="P91" s="303">
        <f t="shared" si="21"/>
        <v>0.21083383288242277</v>
      </c>
      <c r="Q91" s="303">
        <f t="shared" si="21"/>
        <v>0.22240298631988656</v>
      </c>
      <c r="R91" s="303">
        <f t="shared" si="21"/>
        <v>0.229776687787698</v>
      </c>
      <c r="S91" s="303">
        <f t="shared" si="21"/>
        <v>0.22618035908049397</v>
      </c>
      <c r="T91" s="303">
        <f t="shared" si="21"/>
        <v>0.23997878233221334</v>
      </c>
      <c r="U91" s="303">
        <f t="shared" si="21"/>
        <v>0.24291782788057514</v>
      </c>
      <c r="V91" s="303">
        <f t="shared" si="21"/>
        <v>0.2346252666186085</v>
      </c>
      <c r="W91" s="303">
        <f t="shared" si="21"/>
        <v>0.2290203322881802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1.9239987169228372</v>
      </c>
      <c r="C96" s="322">
        <f>IF(C$5=0,0,C$5/OIS_fec!C$5)</f>
        <v>1.69436927535409</v>
      </c>
      <c r="D96" s="322">
        <f>IF(D$5=0,0,D$5/OIS_fec!D$5)</f>
        <v>1.4399129897346419</v>
      </c>
      <c r="E96" s="322">
        <f>IF(E$5=0,0,E$5/OIS_fec!E$5)</f>
        <v>1.5256537953216791</v>
      </c>
      <c r="F96" s="322">
        <f>IF(F$5=0,0,F$5/OIS_fec!F$5)</f>
        <v>1.5383054415939368</v>
      </c>
      <c r="G96" s="322">
        <f>IF(G$5=0,0,G$5/OIS_fec!G$5)</f>
        <v>1.5642459855553243</v>
      </c>
      <c r="H96" s="322">
        <f>IF(H$5=0,0,H$5/OIS_fec!H$5)</f>
        <v>1.6325120847620749</v>
      </c>
      <c r="I96" s="322">
        <f>IF(I$5=0,0,I$5/OIS_fec!I$5)</f>
        <v>1.4057385155469502</v>
      </c>
      <c r="J96" s="322">
        <f>IF(J$5=0,0,J$5/OIS_fec!J$5)</f>
        <v>1.5260620493427921</v>
      </c>
      <c r="K96" s="322">
        <f>IF(K$5=0,0,K$5/OIS_fec!K$5)</f>
        <v>1.5468594417887265</v>
      </c>
      <c r="L96" s="322">
        <f>IF(L$5=0,0,L$5/OIS_fec!L$5)</f>
        <v>1.3598909310411014</v>
      </c>
      <c r="M96" s="322">
        <f>IF(M$5=0,0,M$5/OIS_fec!M$5)</f>
        <v>1.2691365690948382</v>
      </c>
      <c r="N96" s="322">
        <f>IF(N$5=0,0,N$5/OIS_fec!N$5)</f>
        <v>1.3304992309068344</v>
      </c>
      <c r="O96" s="322">
        <f>IF(O$5=0,0,O$5/OIS_fec!O$5)</f>
        <v>1.2456635177679107</v>
      </c>
      <c r="P96" s="322">
        <f>IF(P$5=0,0,P$5/OIS_fec!P$5)</f>
        <v>1.2077717394545306</v>
      </c>
      <c r="Q96" s="322">
        <f>IF(Q$5=0,0,Q$5/OIS_fec!Q$5)</f>
        <v>1.2016954937644977</v>
      </c>
      <c r="R96" s="322">
        <f>IF(R$5=0,0,R$5/OIS_fec!R$5)</f>
        <v>1.2198603116915783</v>
      </c>
      <c r="S96" s="322">
        <f>IF(S$5=0,0,S$5/OIS_fec!S$5)</f>
        <v>1.2179401941211643</v>
      </c>
      <c r="T96" s="322">
        <f>IF(T$5=0,0,T$5/OIS_fec!T$5)</f>
        <v>1.1944051281600983</v>
      </c>
      <c r="U96" s="322">
        <f>IF(U$5=0,0,U$5/OIS_fec!U$5)</f>
        <v>1.2452555713425233</v>
      </c>
      <c r="V96" s="322">
        <f>IF(V$5=0,0,V$5/OIS_fec!V$5)</f>
        <v>1.3690119344576044</v>
      </c>
      <c r="W96" s="322">
        <f>IF(W$5=0,0,W$5/OIS_fec!W$5)</f>
        <v>1.2887547451730541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2.3364026772318351</v>
      </c>
      <c r="C101" s="334">
        <f>IF(C$10=0,0,C$10/OIS_fec!C$10)</f>
        <v>2.0702890934228613</v>
      </c>
      <c r="D101" s="334">
        <f>IF(D$10=0,0,D$10/OIS_fec!D$10)</f>
        <v>1.7448642772761151</v>
      </c>
      <c r="E101" s="334">
        <f>IF(E$10=0,0,E$10/OIS_fec!E$10)</f>
        <v>1.8522289642532983</v>
      </c>
      <c r="F101" s="334">
        <f>IF(F$10=0,0,F$10/OIS_fec!F$10)</f>
        <v>1.8153382790703523</v>
      </c>
      <c r="G101" s="334">
        <f>IF(G$10=0,0,G$10/OIS_fec!G$10)</f>
        <v>1.6450343532890699</v>
      </c>
      <c r="H101" s="334">
        <f>IF(H$10=0,0,H$10/OIS_fec!H$10)</f>
        <v>1.6361324337285905</v>
      </c>
      <c r="I101" s="334">
        <f>IF(I$10=0,0,I$10/OIS_fec!I$10)</f>
        <v>1.3747042426857572</v>
      </c>
      <c r="J101" s="334">
        <f>IF(J$10=0,0,J$10/OIS_fec!J$10)</f>
        <v>1.5227115172545649</v>
      </c>
      <c r="K101" s="334">
        <f>IF(K$10=0,0,K$10/OIS_fec!K$10)</f>
        <v>1.364173447976635</v>
      </c>
      <c r="L101" s="334">
        <f>IF(L$10=0,0,L$10/OIS_fec!L$10)</f>
        <v>1.1484341353918057</v>
      </c>
      <c r="M101" s="334">
        <f>IF(M$10=0,0,M$10/OIS_fec!M$10)</f>
        <v>0.99091180111330024</v>
      </c>
      <c r="N101" s="334">
        <f>IF(N$10=0,0,N$10/OIS_fec!N$10)</f>
        <v>0.96993597058384706</v>
      </c>
      <c r="O101" s="334">
        <f>IF(O$10=0,0,O$10/OIS_fec!O$10)</f>
        <v>0.77830450530532347</v>
      </c>
      <c r="P101" s="334">
        <f>IF(P$10=0,0,P$10/OIS_fec!P$10)</f>
        <v>0.69994961974163161</v>
      </c>
      <c r="Q101" s="334">
        <f>IF(Q$10=0,0,Q$10/OIS_fec!Q$10)</f>
        <v>0.67125442369965205</v>
      </c>
      <c r="R101" s="334">
        <f>IF(R$10=0,0,R$10/OIS_fec!R$10)</f>
        <v>0.64940344884332835</v>
      </c>
      <c r="S101" s="334">
        <f>IF(S$10=0,0,S$10/OIS_fec!S$10)</f>
        <v>0.65142579995515792</v>
      </c>
      <c r="T101" s="334">
        <f>IF(T$10=0,0,T$10/OIS_fec!T$10)</f>
        <v>0.53594845657075618</v>
      </c>
      <c r="U101" s="334">
        <f>IF(U$10=0,0,U$10/OIS_fec!U$10)</f>
        <v>0.56008775553501433</v>
      </c>
      <c r="V101" s="334">
        <f>IF(V$10=0,0,V$10/OIS_fec!V$10)</f>
        <v>0.81154219971422881</v>
      </c>
      <c r="W101" s="334">
        <f>IF(W$10=0,0,W$10/OIS_fec!W$10)</f>
        <v>0.65721582287439628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1.1002724464631277</v>
      </c>
      <c r="C102" s="350">
        <f>IF(C$16=0,0,C$16/OIS_fec!C$16)</f>
        <v>1.0561903588701957</v>
      </c>
      <c r="D102" s="350">
        <f>IF(D$16=0,0,D$16/OIS_fec!D$16)</f>
        <v>0.76245098075353912</v>
      </c>
      <c r="E102" s="350">
        <f>IF(E$16=0,0,E$16/OIS_fec!E$16)</f>
        <v>1.1788364236620021</v>
      </c>
      <c r="F102" s="350">
        <f>IF(F$16=0,0,F$16/OIS_fec!F$16)</f>
        <v>1.1478025338129263</v>
      </c>
      <c r="G102" s="350">
        <f>IF(G$16=0,0,G$16/OIS_fec!G$16)</f>
        <v>1.0753285574399081</v>
      </c>
      <c r="H102" s="350">
        <f>IF(H$16=0,0,H$16/OIS_fec!H$16)</f>
        <v>1.2442276381841963</v>
      </c>
      <c r="I102" s="350">
        <f>IF(I$16=0,0,I$16/OIS_fec!I$16)</f>
        <v>0.9518610451492292</v>
      </c>
      <c r="J102" s="350">
        <f>IF(J$16=0,0,J$16/OIS_fec!J$16)</f>
        <v>0.99652209674715764</v>
      </c>
      <c r="K102" s="350">
        <f>IF(K$16=0,0,K$16/OIS_fec!K$16)</f>
        <v>1.2203085331023722</v>
      </c>
      <c r="L102" s="350">
        <f>IF(L$16=0,0,L$16/OIS_fec!L$16)</f>
        <v>1.1474926060756578</v>
      </c>
      <c r="M102" s="350">
        <f>IF(M$16=0,0,M$16/OIS_fec!M$16)</f>
        <v>1.1189880563615091</v>
      </c>
      <c r="N102" s="350">
        <f>IF(N$16=0,0,N$16/OIS_fec!N$16)</f>
        <v>1.2328197902977394</v>
      </c>
      <c r="O102" s="350">
        <f>IF(O$16=0,0,O$16/OIS_fec!O$16)</f>
        <v>1.3473169950019879</v>
      </c>
      <c r="P102" s="350">
        <f>IF(P$16=0,0,P$16/OIS_fec!P$16)</f>
        <v>1.3858249926380288</v>
      </c>
      <c r="Q102" s="350">
        <f>IF(Q$16=0,0,Q$16/OIS_fec!Q$16)</f>
        <v>1.3895424577438868</v>
      </c>
      <c r="R102" s="350">
        <f>IF(R$16=0,0,R$16/OIS_fec!R$16)</f>
        <v>1.5004815842674932</v>
      </c>
      <c r="S102" s="350">
        <f>IF(S$16=0,0,S$16/OIS_fec!S$16)</f>
        <v>1.4819998703495465</v>
      </c>
      <c r="T102" s="350">
        <f>IF(T$16=0,0,T$16/OIS_fec!T$16)</f>
        <v>1.51500101580746</v>
      </c>
      <c r="U102" s="350">
        <f>IF(U$16=0,0,U$16/OIS_fec!U$16)</f>
        <v>1.5839588311286976</v>
      </c>
      <c r="V102" s="350">
        <f>IF(V$16=0,0,V$16/OIS_fec!V$16)</f>
        <v>1.6499994147313521</v>
      </c>
      <c r="W102" s="350">
        <f>IF(W$16=0,0,W$16/OIS_fec!W$16)</f>
        <v>1.6224259580452256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2.9206811394313954</v>
      </c>
      <c r="C103" s="350">
        <f>IF(C$27=0,0,C$27/OIS_fec!C$27)</f>
        <v>2.7983443057203257</v>
      </c>
      <c r="D103" s="350">
        <f>IF(D$27=0,0,D$27/OIS_fec!D$27)</f>
        <v>2.6468792838858266</v>
      </c>
      <c r="E103" s="350">
        <f>IF(E$27=0,0,E$27/OIS_fec!E$27)</f>
        <v>2.64313986761027</v>
      </c>
      <c r="F103" s="350">
        <f>IF(F$27=0,0,F$27/OIS_fec!F$27)</f>
        <v>2.6378908468920153</v>
      </c>
      <c r="G103" s="350">
        <f>IF(G$27=0,0,G$27/OIS_fec!G$27)</f>
        <v>2.6181858823987896</v>
      </c>
      <c r="H103" s="350">
        <f>IF(H$27=0,0,H$27/OIS_fec!H$27)</f>
        <v>2.6299846549078092</v>
      </c>
      <c r="I103" s="350">
        <f>IF(I$27=0,0,I$27/OIS_fec!I$27)</f>
        <v>2.6027498263575595</v>
      </c>
      <c r="J103" s="350">
        <f>IF(J$27=0,0,J$27/OIS_fec!J$27)</f>
        <v>2.6559014190327361</v>
      </c>
      <c r="K103" s="350">
        <f>IF(K$27=0,0,K$27/OIS_fec!K$27)</f>
        <v>2.6288087809970557</v>
      </c>
      <c r="L103" s="350">
        <f>IF(L$27=0,0,L$27/OIS_fec!L$27)</f>
        <v>2.5086126908156752</v>
      </c>
      <c r="M103" s="350">
        <f>IF(M$27=0,0,M$27/OIS_fec!M$27)</f>
        <v>2.4584664489394576</v>
      </c>
      <c r="N103" s="350">
        <f>IF(N$27=0,0,N$27/OIS_fec!N$27)</f>
        <v>2.4333112976274331</v>
      </c>
      <c r="O103" s="350">
        <f>IF(O$27=0,0,O$27/OIS_fec!O$27)</f>
        <v>2.4417788078005742</v>
      </c>
      <c r="P103" s="350">
        <f>IF(P$27=0,0,P$27/OIS_fec!P$27)</f>
        <v>2.4148946371663218</v>
      </c>
      <c r="Q103" s="350">
        <f>IF(Q$27=0,0,Q$27/OIS_fec!Q$27)</f>
        <v>2.3905112203352266</v>
      </c>
      <c r="R103" s="350">
        <f>IF(R$27=0,0,R$27/OIS_fec!R$27)</f>
        <v>2.4042615241041245</v>
      </c>
      <c r="S103" s="350">
        <f>IF(S$27=0,0,S$27/OIS_fec!S$27)</f>
        <v>2.3977657321235055</v>
      </c>
      <c r="T103" s="350">
        <f>IF(T$27=0,0,T$27/OIS_fec!T$27)</f>
        <v>2.3803083250468946</v>
      </c>
      <c r="U103" s="350">
        <f>IF(U$27=0,0,U$27/OIS_fec!U$27)</f>
        <v>2.3857260692581854</v>
      </c>
      <c r="V103" s="350">
        <f>IF(V$27=0,0,V$27/OIS_fec!V$27)</f>
        <v>2.3953865759133719</v>
      </c>
      <c r="W103" s="350">
        <f>IF(W$27=0,0,W$27/OIS_fec!W$27)</f>
        <v>2.4077550317502392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1.2278909816924617</v>
      </c>
      <c r="C104" s="350">
        <f>IF(C$35=0,0,C$35/OIS_fec!C$35)</f>
        <v>1.3915724206294391</v>
      </c>
      <c r="D104" s="350">
        <f>IF(D$35=0,0,D$35/OIS_fec!D$35)</f>
        <v>1.0635256797149282</v>
      </c>
      <c r="E104" s="350">
        <f>IF(E$35=0,0,E$35/OIS_fec!E$35)</f>
        <v>1.5423107148237647</v>
      </c>
      <c r="F104" s="350">
        <f>IF(F$35=0,0,F$35/OIS_fec!F$35)</f>
        <v>1.4655293199835342</v>
      </c>
      <c r="G104" s="350">
        <f>IF(G$35=0,0,G$35/OIS_fec!G$35)</f>
        <v>1.3539233667854786</v>
      </c>
      <c r="H104" s="350">
        <f>IF(H$35=0,0,H$35/OIS_fec!H$35)</f>
        <v>1.3847978553895572</v>
      </c>
      <c r="I104" s="350">
        <f>IF(I$35=0,0,I$35/OIS_fec!I$35)</f>
        <v>1.1669683884388165</v>
      </c>
      <c r="J104" s="350">
        <f>IF(J$35=0,0,J$35/OIS_fec!J$35)</f>
        <v>1.1380997585074666</v>
      </c>
      <c r="K104" s="350">
        <f>IF(K$35=0,0,K$35/OIS_fec!K$35)</f>
        <v>1.3460445569418058</v>
      </c>
      <c r="L104" s="350">
        <f>IF(L$35=0,0,L$35/OIS_fec!L$35)</f>
        <v>1.4089630156409103</v>
      </c>
      <c r="M104" s="350">
        <f>IF(M$35=0,0,M$35/OIS_fec!M$35)</f>
        <v>1.3814667496058586</v>
      </c>
      <c r="N104" s="350">
        <f>IF(N$35=0,0,N$35/OIS_fec!N$35)</f>
        <v>1.4225505397973002</v>
      </c>
      <c r="O104" s="350">
        <f>IF(O$35=0,0,O$35/OIS_fec!O$35)</f>
        <v>1.5224435601298527</v>
      </c>
      <c r="P104" s="350">
        <f>IF(P$35=0,0,P$35/OIS_fec!P$35)</f>
        <v>1.5635378281849426</v>
      </c>
      <c r="Q104" s="350">
        <f>IF(Q$35=0,0,Q$35/OIS_fec!Q$35)</f>
        <v>1.5356850408300171</v>
      </c>
      <c r="R104" s="350">
        <f>IF(R$35=0,0,R$35/OIS_fec!R$35)</f>
        <v>1.5916955244554996</v>
      </c>
      <c r="S104" s="350">
        <f>IF(S$35=0,0,S$35/OIS_fec!S$35)</f>
        <v>1.6005919176952319</v>
      </c>
      <c r="T104" s="350">
        <f>IF(T$35=0,0,T$35/OIS_fec!T$35)</f>
        <v>1.6640542616952481</v>
      </c>
      <c r="U104" s="350">
        <f>IF(U$35=0,0,U$35/OIS_fec!U$35)</f>
        <v>1.6624411313988496</v>
      </c>
      <c r="V104" s="350">
        <f>IF(V$35=0,0,V$35/OIS_fec!V$35)</f>
        <v>1.7127654094601599</v>
      </c>
      <c r="W104" s="350">
        <f>IF(W$35=0,0,W$35/OIS_fec!W$35)</f>
        <v>1.7668813500821077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1.1470677906068536</v>
      </c>
      <c r="C105" s="350">
        <f>IF(C$54=0,0,C$54/OIS_fec!C$54)</f>
        <v>1.2080214013583028</v>
      </c>
      <c r="D105" s="350">
        <f>IF(D$54=0,0,D$54/OIS_fec!D$54)</f>
        <v>1.0305343177997792</v>
      </c>
      <c r="E105" s="350">
        <f>IF(E$54=0,0,E$54/OIS_fec!E$54)</f>
        <v>1.0769708325555665</v>
      </c>
      <c r="F105" s="350">
        <f>IF(F$54=0,0,F$54/OIS_fec!F$54)</f>
        <v>1.0342206950941761</v>
      </c>
      <c r="G105" s="350">
        <f>IF(G$54=0,0,G$54/OIS_fec!G$54)</f>
        <v>0.99437452614318467</v>
      </c>
      <c r="H105" s="350">
        <f>IF(H$54=0,0,H$54/OIS_fec!H$54)</f>
        <v>0.91755866996379687</v>
      </c>
      <c r="I105" s="350">
        <f>IF(I$54=0,0,I$54/OIS_fec!I$54)</f>
        <v>0.83152003501810456</v>
      </c>
      <c r="J105" s="350">
        <f>IF(J$54=0,0,J$54/OIS_fec!J$54)</f>
        <v>0.86561657823375227</v>
      </c>
      <c r="K105" s="350">
        <f>IF(K$54=0,0,K$54/OIS_fec!K$54)</f>
        <v>0.88910564901778766</v>
      </c>
      <c r="L105" s="350">
        <f>IF(L$54=0,0,L$54/OIS_fec!L$54)</f>
        <v>0.89600688721661648</v>
      </c>
      <c r="M105" s="350">
        <f>IF(M$54=0,0,M$54/OIS_fec!M$54)</f>
        <v>0.85146298291014533</v>
      </c>
      <c r="N105" s="350">
        <f>IF(N$54=0,0,N$54/OIS_fec!N$54)</f>
        <v>0.81868737512067102</v>
      </c>
      <c r="O105" s="350">
        <f>IF(O$54=0,0,O$54/OIS_fec!O$54)</f>
        <v>0.81273503995288476</v>
      </c>
      <c r="P105" s="350">
        <f>IF(P$54=0,0,P$54/OIS_fec!P$54)</f>
        <v>0.80262398730553863</v>
      </c>
      <c r="Q105" s="350">
        <f>IF(Q$54=0,0,Q$54/OIS_fec!Q$54)</f>
        <v>0.76815431911470733</v>
      </c>
      <c r="R105" s="350">
        <f>IF(R$54=0,0,R$54/OIS_fec!R$54)</f>
        <v>0.73403708734242612</v>
      </c>
      <c r="S105" s="350">
        <f>IF(S$54=0,0,S$54/OIS_fec!S$54)</f>
        <v>0.74824308092348624</v>
      </c>
      <c r="T105" s="350">
        <f>IF(T$54=0,0,T$54/OIS_fec!T$54)</f>
        <v>0.69147610374399582</v>
      </c>
      <c r="U105" s="350">
        <f>IF(U$54=0,0,U$54/OIS_fec!U$54)</f>
        <v>0.70723413968431048</v>
      </c>
      <c r="V105" s="350">
        <f>IF(V$54=0,0,V$54/OIS_fec!V$54)</f>
        <v>0.79398435399520351</v>
      </c>
      <c r="W105" s="350">
        <f>IF(W$54=0,0,W$54/OIS_fec!W$54)</f>
        <v>0.8053332049104801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3.102418800000001</v>
      </c>
      <c r="C106" s="350">
        <f>IF(C$68=0,0,C$68/OIS_fec!C$68)</f>
        <v>3.1024188000000006</v>
      </c>
      <c r="D106" s="350">
        <f>IF(D$68=0,0,D$68/OIS_fec!D$68)</f>
        <v>3.1024187999999997</v>
      </c>
      <c r="E106" s="350">
        <f>IF(E$68=0,0,E$68/OIS_fec!E$68)</f>
        <v>3.1024188000000006</v>
      </c>
      <c r="F106" s="350">
        <f>IF(F$68=0,0,F$68/OIS_fec!F$68)</f>
        <v>3.1024188000000006</v>
      </c>
      <c r="G106" s="350">
        <f>IF(G$68=0,0,G$68/OIS_fec!G$68)</f>
        <v>3.1024188000000006</v>
      </c>
      <c r="H106" s="350">
        <f>IF(H$68=0,0,H$68/OIS_fec!H$68)</f>
        <v>3.1024188000000001</v>
      </c>
      <c r="I106" s="350">
        <f>IF(I$68=0,0,I$68/OIS_fec!I$68)</f>
        <v>3.1024187999999997</v>
      </c>
      <c r="J106" s="350">
        <f>IF(J$68=0,0,J$68/OIS_fec!J$68)</f>
        <v>3.1024188000000001</v>
      </c>
      <c r="K106" s="350">
        <f>IF(K$68=0,0,K$68/OIS_fec!K$68)</f>
        <v>3.1024187999999993</v>
      </c>
      <c r="L106" s="350">
        <f>IF(L$68=0,0,L$68/OIS_fec!L$68)</f>
        <v>3.1024188000000006</v>
      </c>
      <c r="M106" s="350">
        <f>IF(M$68=0,0,M$68/OIS_fec!M$68)</f>
        <v>3.1024187999999997</v>
      </c>
      <c r="N106" s="350">
        <f>IF(N$68=0,0,N$68/OIS_fec!N$68)</f>
        <v>3.1024187999999988</v>
      </c>
      <c r="O106" s="350">
        <f>IF(O$68=0,0,O$68/OIS_fec!O$68)</f>
        <v>3.1024188000000001</v>
      </c>
      <c r="P106" s="350">
        <f>IF(P$68=0,0,P$68/OIS_fec!P$68)</f>
        <v>3.1024187999999997</v>
      </c>
      <c r="Q106" s="350">
        <f>IF(Q$68=0,0,Q$68/OIS_fec!Q$68)</f>
        <v>3.1024188000000001</v>
      </c>
      <c r="R106" s="350">
        <f>IF(R$68=0,0,R$68/OIS_fec!R$68)</f>
        <v>3.1024188000000006</v>
      </c>
      <c r="S106" s="350">
        <f>IF(S$68=0,0,S$68/OIS_fec!S$68)</f>
        <v>3.102418800000001</v>
      </c>
      <c r="T106" s="350">
        <f>IF(T$68=0,0,T$68/OIS_fec!T$68)</f>
        <v>3.1024188000000006</v>
      </c>
      <c r="U106" s="350">
        <f>IF(U$68=0,0,U$68/OIS_fec!U$68)</f>
        <v>3.1024187999999988</v>
      </c>
      <c r="V106" s="350">
        <f>IF(V$68=0,0,V$68/OIS_fec!V$68)</f>
        <v>3.1024187999999993</v>
      </c>
      <c r="W106" s="350">
        <f>IF(W$68=0,0,W$68/OIS_fec!W$68)</f>
        <v>3.1024188000000006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A9F29A-0EC0-4DA3-BF80-FBFEFAEA8A81}"/>
</file>

<file path=customXml/itemProps2.xml><?xml version="1.0" encoding="utf-8"?>
<ds:datastoreItem xmlns:ds="http://schemas.openxmlformats.org/officeDocument/2006/customXml" ds:itemID="{27AF6374-E9CA-4795-A0A3-44BB5A4F64EB}"/>
</file>

<file path=customXml/itemProps3.xml><?xml version="1.0" encoding="utf-8"?>
<ds:datastoreItem xmlns:ds="http://schemas.openxmlformats.org/officeDocument/2006/customXml" ds:itemID="{BF45D0B8-3824-422F-A10E-CF264F863E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2024-05-20T16:56:12Z</dcterms:created>
  <dcterms:modified xsi:type="dcterms:W3CDTF">2024-05-20T16:56:12Z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